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内置2M" sheetId="1" state="visible" r:id="rId2"/>
    <sheet name="内置2M+外扩512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<sst xmlns="http://schemas.openxmlformats.org/spreadsheetml/2006/main" count="69" uniqueCount="41">
  <si>
    <t xml:space="preserve">Partition name</t>
  </si>
  <si>
    <t xml:space="preserve">StartAddr</t>
  </si>
  <si>
    <t xml:space="preserve">Physical address</t>
  </si>
  <si>
    <t xml:space="preserve">Logical address</t>
  </si>
  <si>
    <t xml:space="preserve">Comment</t>
  </si>
  <si>
    <t xml:space="preserve">hex</t>
  </si>
  <si>
    <t xml:space="preserve">dec</t>
  </si>
  <si>
    <t xml:space="preserve">addr</t>
  </si>
  <si>
    <t xml:space="preserve">size</t>
  </si>
  <si>
    <t xml:space="preserve">size-hex</t>
  </si>
  <si>
    <t xml:space="preserve">KB</t>
  </si>
  <si>
    <t xml:space="preserve">bootloader</t>
  </si>
  <si>
    <t xml:space="preserve">68KB</t>
  </si>
  <si>
    <t xml:space="preserve">Boot + Copy</t>
  </si>
  <si>
    <r>
      <rPr>
        <sz val="10"/>
        <color rgb="FF000000"/>
        <rFont val="宋体"/>
        <family val="2"/>
        <charset val="1"/>
      </rPr>
      <t xml:space="preserve">bootloader</t>
    </r>
    <r>
      <rPr>
        <sz val="10"/>
        <color rgb="FF000000"/>
        <rFont val="Noto Sans CJK SC"/>
        <family val="2"/>
      </rPr>
      <t xml:space="preserve">，</t>
    </r>
    <r>
      <rPr>
        <sz val="10"/>
        <color rgb="FF000000"/>
        <rFont val="宋体"/>
        <family val="2"/>
        <charset val="1"/>
      </rPr>
      <t xml:space="preserve">RF+MAC</t>
    </r>
  </si>
  <si>
    <t xml:space="preserve">app</t>
  </si>
  <si>
    <t xml:space="preserve">Main program area</t>
  </si>
  <si>
    <t xml:space="preserve">download</t>
  </si>
  <si>
    <t xml:space="preserve">param1</t>
  </si>
  <si>
    <t xml:space="preserve">1FE000</t>
  </si>
  <si>
    <t xml:space="preserve">EasyFlash</t>
  </si>
  <si>
    <t xml:space="preserve">param2</t>
  </si>
  <si>
    <t xml:space="preserve">1FF000</t>
  </si>
  <si>
    <t xml:space="preserve">4KB</t>
  </si>
  <si>
    <t xml:space="preserve">0x1000</t>
  </si>
  <si>
    <t xml:space="preserve">fast connect</t>
  </si>
  <si>
    <t xml:space="preserve">Yellow indicates that there is a difference between the physical address and the logical address</t>
  </si>
  <si>
    <t xml:space="preserve">Blue means the last block is not protected by default</t>
  </si>
  <si>
    <t xml:space="preserve">分区名称</t>
  </si>
  <si>
    <t xml:space="preserve">物理地址</t>
  </si>
  <si>
    <t xml:space="preserve">逻辑地址</t>
  </si>
  <si>
    <t xml:space="preserve">备注</t>
  </si>
  <si>
    <r>
      <rPr>
        <sz val="11"/>
        <color rgb="FF000000"/>
        <rFont val="宋体"/>
        <family val="2"/>
        <charset val="1"/>
      </rPr>
      <t xml:space="preserve">16</t>
    </r>
    <r>
      <rPr>
        <sz val="11"/>
        <color rgb="FF000000"/>
        <rFont val="Noto Sans CJK SC"/>
        <family val="2"/>
      </rPr>
      <t xml:space="preserve">进制</t>
    </r>
  </si>
  <si>
    <r>
      <rPr>
        <sz val="11"/>
        <color rgb="FF000000"/>
        <rFont val="宋体"/>
        <family val="2"/>
        <charset val="1"/>
      </rPr>
      <t xml:space="preserve">10</t>
    </r>
    <r>
      <rPr>
        <sz val="11"/>
        <color rgb="FF000000"/>
        <rFont val="Noto Sans CJK SC"/>
        <family val="2"/>
      </rPr>
      <t xml:space="preserve">进制</t>
    </r>
  </si>
  <si>
    <r>
      <rPr>
        <sz val="11"/>
        <color rgb="FF000000"/>
        <rFont val="Noto Sans CJK SC"/>
        <family val="2"/>
      </rPr>
      <t xml:space="preserve">引导</t>
    </r>
    <r>
      <rPr>
        <sz val="11"/>
        <color rgb="FF000000"/>
        <rFont val="宋体"/>
        <family val="2"/>
        <charset val="1"/>
      </rPr>
      <t xml:space="preserve">+</t>
    </r>
    <r>
      <rPr>
        <sz val="11"/>
        <color rgb="FF000000"/>
        <rFont val="Noto Sans CJK SC"/>
        <family val="2"/>
      </rPr>
      <t xml:space="preserve">拷贝</t>
    </r>
  </si>
  <si>
    <r>
      <rPr>
        <sz val="11"/>
        <color rgb="FF000000"/>
        <rFont val="宋体"/>
        <family val="2"/>
        <charset val="1"/>
      </rPr>
      <t xml:space="preserve">bootloader</t>
    </r>
    <r>
      <rPr>
        <sz val="11"/>
        <color rgb="FF000000"/>
        <rFont val="Noto Sans CJK SC"/>
        <family val="2"/>
      </rPr>
      <t xml:space="preserve">用不完</t>
    </r>
    <r>
      <rPr>
        <sz val="11"/>
        <color rgb="FF000000"/>
        <rFont val="宋体"/>
        <family val="2"/>
        <charset val="1"/>
      </rPr>
      <t xml:space="preserve">64KB</t>
    </r>
    <r>
      <rPr>
        <sz val="11"/>
        <color rgb="FF000000"/>
        <rFont val="Noto Sans CJK SC"/>
        <family val="2"/>
      </rPr>
      <t xml:space="preserve">，</t>
    </r>
    <r>
      <rPr>
        <sz val="11"/>
        <color rgb="FF000000"/>
        <rFont val="宋体"/>
        <family val="2"/>
        <charset val="1"/>
      </rPr>
      <t xml:space="preserve">RF+MAC</t>
    </r>
    <r>
      <rPr>
        <sz val="11"/>
        <color rgb="FF000000"/>
        <rFont val="Noto Sans CJK SC"/>
        <family val="2"/>
      </rPr>
      <t xml:space="preserve">放到前面去</t>
    </r>
  </si>
  <si>
    <t xml:space="preserve">主程序区</t>
  </si>
  <si>
    <t xml:space="preserve">下载区与提示音可复用，并与外扩拼接</t>
  </si>
  <si>
    <t xml:space="preserve">512KB</t>
  </si>
  <si>
    <t xml:space="preserve">340+512=920 /1472=62.5%</t>
  </si>
  <si>
    <t xml:space="preserve">黄色表示物理地址和逻辑地址有差异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</si>
</sst>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_ "/>
  </numFmts>
  <fonts count="7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宋体"/>
      <family val="2"/>
      <charset val="1"/>
    </font>
    <font>
      <sz val="10"/>
      <color rgb="FF000000"/>
      <name val="Noto Sans CJK SC"/>
      <family val="2"/>
    </font>
    <font>
      <sz val="11"/>
      <color rgb="FF000000"/>
      <name val="Noto Sans CJK SC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DEE8"/>
        <bgColor rgb="FFD9D9D9"/>
      </patternFill>
    </fill>
    <fill>
      <patternFill patternType="solid">
        <fgColor rgb="FFD9D9D9"/>
        <bgColor rgb="FFD7E4B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8.5390625" defaultRowHeight="19.1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2" width="9.38"/>
    <col collapsed="false" customWidth="true" hidden="false" outlineLevel="0" max="3" min="3" style="3" width="9.25"/>
    <col collapsed="false" customWidth="true" hidden="false" outlineLevel="0" max="5" min="4" style="2" width="7.63"/>
    <col collapsed="false" customWidth="false" hidden="false" outlineLevel="0" max="6" min="6" style="2" width="8.51"/>
    <col collapsed="false" customWidth="true" hidden="false" outlineLevel="0" max="7" min="7" style="1" width="3.62"/>
    <col collapsed="false" customWidth="true" hidden="false" outlineLevel="0" max="8" min="8" style="4" width="9.38"/>
    <col collapsed="false" customWidth="true" hidden="false" outlineLevel="0" max="9" min="9" style="4" width="9.13"/>
    <col collapsed="false" customWidth="true" hidden="false" outlineLevel="0" max="10" min="10" style="1" width="9.38"/>
    <col collapsed="false" customWidth="true" hidden="false" outlineLevel="0" max="11" min="11" style="2" width="8.88"/>
    <col collapsed="false" customWidth="true" hidden="false" outlineLevel="0" max="12" min="12" style="2" width="9"/>
    <col collapsed="false" customWidth="true" hidden="false" outlineLevel="0" max="13" min="13" style="2" width="1"/>
    <col collapsed="false" customWidth="true" hidden="false" outlineLevel="0" max="14" min="14" style="1" width="42.87"/>
    <col collapsed="false" customWidth="false" hidden="false" outlineLevel="0" max="1024" min="15" style="5" width="8.53"/>
  </cols>
  <sheetData>
    <row r="1" customFormat="false" ht="19.1" hidden="false" customHeight="true" outlineLevel="0" collapsed="false">
      <c r="A1" s="6" t="s">
        <v>0</v>
      </c>
      <c r="B1" s="7" t="s">
        <v>1</v>
      </c>
      <c r="C1" s="5" t="s">
        <v>2</v>
      </c>
      <c r="D1" s="8"/>
      <c r="G1" s="9"/>
      <c r="H1" s="10" t="s">
        <v>1</v>
      </c>
      <c r="I1" s="5" t="s">
        <v>3</v>
      </c>
      <c r="M1" s="8"/>
      <c r="N1" s="6" t="s">
        <v>4</v>
      </c>
    </row>
    <row r="2" customFormat="false" ht="19.1" hidden="false" customHeight="true" outlineLevel="0" collapsed="false">
      <c r="A2" s="6"/>
      <c r="B2" s="8" t="s">
        <v>5</v>
      </c>
      <c r="C2" s="11" t="s">
        <v>6</v>
      </c>
      <c r="D2" s="8" t="s">
        <v>7</v>
      </c>
      <c r="E2" s="8" t="s">
        <v>8</v>
      </c>
      <c r="F2" s="8" t="s">
        <v>9</v>
      </c>
      <c r="G2" s="8"/>
      <c r="H2" s="11" t="s">
        <v>5</v>
      </c>
      <c r="I2" s="11" t="s">
        <v>6</v>
      </c>
      <c r="J2" s="8" t="s">
        <v>10</v>
      </c>
      <c r="K2" s="8" t="s">
        <v>8</v>
      </c>
      <c r="L2" s="8" t="s">
        <v>9</v>
      </c>
      <c r="M2" s="7"/>
      <c r="N2" s="6"/>
    </row>
    <row r="3" customFormat="false" ht="19.1" hidden="false" customHeight="true" outlineLevel="0" collapsed="false">
      <c r="A3" s="6" t="s">
        <v>11</v>
      </c>
      <c r="B3" s="7" t="n">
        <v>0</v>
      </c>
      <c r="C3" s="12" t="n">
        <f aca="false">HEX2DEC(B3)</f>
        <v>0</v>
      </c>
      <c r="D3" s="7" t="str">
        <f aca="false">C3/1024 &amp; "KB"</f>
        <v>0KB</v>
      </c>
      <c r="E3" s="7" t="s">
        <v>12</v>
      </c>
      <c r="F3" s="7"/>
      <c r="G3" s="6"/>
      <c r="H3" s="10" t="str">
        <f aca="false">DEC2HEX(I3)</f>
        <v>0</v>
      </c>
      <c r="I3" s="10" t="n">
        <f aca="false">C3*64/68</f>
        <v>0</v>
      </c>
      <c r="J3" s="13" t="str">
        <f aca="false">I3/1024 &amp; "KB"</f>
        <v>0KB</v>
      </c>
      <c r="K3" s="10" t="str">
        <f aca="false">(C6-C3)/1024/68*64 &amp; "KB"</f>
        <v>64KB</v>
      </c>
      <c r="L3" s="10"/>
      <c r="M3" s="7"/>
      <c r="N3" s="14" t="s">
        <v>13</v>
      </c>
    </row>
    <row r="4" customFormat="false" ht="19.1" hidden="false" customHeight="true" outlineLevel="0" collapsed="false">
      <c r="A4" s="6"/>
      <c r="B4" s="7"/>
      <c r="C4" s="12"/>
      <c r="D4" s="7"/>
      <c r="E4" s="7"/>
      <c r="F4" s="7"/>
      <c r="G4" s="6"/>
      <c r="H4" s="10"/>
      <c r="I4" s="10"/>
      <c r="J4" s="13"/>
      <c r="K4" s="10"/>
      <c r="L4" s="10"/>
      <c r="M4" s="7"/>
      <c r="N4" s="14" t="s">
        <v>14</v>
      </c>
    </row>
    <row r="5" customFormat="false" ht="19.1" hidden="false" customHeight="true" outlineLevel="0" collapsed="false">
      <c r="A5" s="6"/>
      <c r="B5" s="7"/>
      <c r="C5" s="12"/>
      <c r="D5" s="7"/>
      <c r="E5" s="7"/>
      <c r="F5" s="7"/>
      <c r="G5" s="6"/>
      <c r="H5" s="10"/>
      <c r="I5" s="10"/>
      <c r="J5" s="13"/>
      <c r="K5" s="10"/>
      <c r="L5" s="10"/>
      <c r="M5" s="7"/>
      <c r="N5" s="14"/>
    </row>
    <row r="6" customFormat="false" ht="19.1" hidden="false" customHeight="true" outlineLevel="0" collapsed="false">
      <c r="A6" s="15" t="s">
        <v>15</v>
      </c>
      <c r="B6" s="7" t="n">
        <v>11000</v>
      </c>
      <c r="C6" s="12" t="n">
        <f aca="false">HEX2DEC(B6)</f>
        <v>69632</v>
      </c>
      <c r="D6" s="7" t="str">
        <f aca="false">C6/1024 &amp; "KB"</f>
        <v>68KB</v>
      </c>
      <c r="E6" s="7" t="str">
        <f aca="false">(C7-C6)/1024 &amp; "KB"</f>
        <v>1224KB</v>
      </c>
      <c r="F6" s="9" t="str">
        <f aca="false">"0x" &amp; DEC2HEX(C7-C6)</f>
        <v>0x132000</v>
      </c>
      <c r="G6" s="6"/>
      <c r="H6" s="10" t="str">
        <f aca="false">DEC2HEX(I6)</f>
        <v>10000</v>
      </c>
      <c r="I6" s="10" t="n">
        <f aca="false">C6*64/68</f>
        <v>65536</v>
      </c>
      <c r="J6" s="13" t="str">
        <f aca="false">I6/1024 &amp; "KB"</f>
        <v>64KB</v>
      </c>
      <c r="K6" s="10" t="str">
        <f aca="false">(C7-C6)/1024/68*64 &amp; "KB"</f>
        <v>1152KB</v>
      </c>
      <c r="L6" s="16" t="str">
        <f aca="false">"0x" &amp; DEC2HEX((C7-C6)/68*64)</f>
        <v>0x120000</v>
      </c>
      <c r="M6" s="7"/>
      <c r="N6" s="14" t="s">
        <v>16</v>
      </c>
    </row>
    <row r="7" customFormat="false" ht="19.1" hidden="false" customHeight="true" outlineLevel="0" collapsed="false">
      <c r="A7" s="6" t="s">
        <v>17</v>
      </c>
      <c r="B7" s="7" t="n">
        <v>143000</v>
      </c>
      <c r="C7" s="12" t="n">
        <f aca="false">HEX2DEC(B7)</f>
        <v>1323008</v>
      </c>
      <c r="D7" s="7" t="str">
        <f aca="false">C7/1024 &amp; "KB"</f>
        <v>1292KB</v>
      </c>
      <c r="E7" s="7" t="str">
        <f aca="false">(C8-C7)/1024 &amp; "KB"</f>
        <v>748KB</v>
      </c>
      <c r="F7" s="9" t="str">
        <f aca="false">"0x" &amp; DEC2HEX(C8-C7)</f>
        <v>0xBB000</v>
      </c>
      <c r="G7" s="6"/>
      <c r="H7" s="10"/>
      <c r="I7" s="10"/>
      <c r="J7" s="17"/>
      <c r="K7" s="10"/>
      <c r="L7" s="10"/>
      <c r="M7" s="7"/>
      <c r="N7" s="14"/>
    </row>
    <row r="8" customFormat="false" ht="19.1" hidden="false" customHeight="true" outlineLevel="0" collapsed="false">
      <c r="A8" s="18" t="s">
        <v>18</v>
      </c>
      <c r="B8" s="19" t="s">
        <v>19</v>
      </c>
      <c r="C8" s="18" t="n">
        <f aca="false">HEX2DEC(B8)</f>
        <v>2088960</v>
      </c>
      <c r="D8" s="19" t="str">
        <f aca="false">C8/1024 &amp; "KB"</f>
        <v>2040KB</v>
      </c>
      <c r="E8" s="19" t="str">
        <f aca="false">(C9-C8)/1024 &amp; "KB"</f>
        <v>4KB</v>
      </c>
      <c r="F8" s="20" t="str">
        <f aca="false">"0x" &amp; DEC2HEX(C9-C8)</f>
        <v>0x1000</v>
      </c>
      <c r="G8" s="18"/>
      <c r="H8" s="19"/>
      <c r="I8" s="19"/>
      <c r="J8" s="21"/>
      <c r="K8" s="19"/>
      <c r="L8" s="19"/>
      <c r="M8" s="19"/>
      <c r="N8" s="22" t="s">
        <v>20</v>
      </c>
    </row>
    <row r="9" customFormat="false" ht="19.1" hidden="false" customHeight="true" outlineLevel="0" collapsed="false">
      <c r="A9" s="23" t="s">
        <v>21</v>
      </c>
      <c r="B9" s="24" t="s">
        <v>22</v>
      </c>
      <c r="C9" s="23" t="n">
        <f aca="false">HEX2DEC(B9)</f>
        <v>2093056</v>
      </c>
      <c r="D9" s="24" t="str">
        <f aca="false">C9/1024 &amp; "KB"</f>
        <v>2044KB</v>
      </c>
      <c r="E9" s="24" t="s">
        <v>23</v>
      </c>
      <c r="F9" s="25" t="s">
        <v>24</v>
      </c>
      <c r="G9" s="18"/>
      <c r="H9" s="19"/>
      <c r="I9" s="19"/>
      <c r="J9" s="21"/>
      <c r="K9" s="19"/>
      <c r="L9" s="19"/>
      <c r="M9" s="19"/>
      <c r="N9" s="18" t="s">
        <v>25</v>
      </c>
    </row>
    <row r="11" customFormat="false" ht="19.1" hidden="false" customHeight="true" outlineLevel="0" collapsed="false">
      <c r="A11" s="26" t="s">
        <v>26</v>
      </c>
      <c r="B11" s="27"/>
      <c r="C11" s="26"/>
      <c r="D11" s="27"/>
    </row>
    <row r="12" customFormat="false" ht="19.1" hidden="false" customHeight="true" outlineLevel="0" collapsed="false">
      <c r="A12" s="22" t="s">
        <v>27</v>
      </c>
      <c r="B12" s="28"/>
      <c r="C12" s="22"/>
      <c r="D12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N12" activeCellId="0" sqref="N12"/>
    </sheetView>
  </sheetViews>
  <sheetFormatPr defaultColWidth="8.5390625" defaultRowHeight="13.5" zeroHeight="false" outlineLevelRow="0" outlineLevelCol="0"/>
  <cols>
    <col collapsed="false" customWidth="true" hidden="false" outlineLevel="0" max="1" min="1" style="29" width="12.13"/>
    <col collapsed="false" customWidth="true" hidden="false" outlineLevel="0" max="2" min="2" style="30" width="10.63"/>
    <col collapsed="false" customWidth="true" hidden="false" outlineLevel="0" max="3" min="3" style="31" width="9.25"/>
    <col collapsed="false" customWidth="true" hidden="false" outlineLevel="0" max="5" min="4" style="30" width="7.63"/>
    <col collapsed="false" customWidth="false" hidden="false" outlineLevel="0" max="6" min="6" style="30" width="8.51"/>
    <col collapsed="false" customWidth="true" hidden="false" outlineLevel="0" max="7" min="7" style="29" width="3.62"/>
    <col collapsed="false" customWidth="true" hidden="false" outlineLevel="0" max="8" min="8" style="32" width="10.25"/>
    <col collapsed="false" customWidth="true" hidden="false" outlineLevel="0" max="9" min="9" style="32" width="9.13"/>
    <col collapsed="false" customWidth="true" hidden="false" outlineLevel="0" max="10" min="10" style="29" width="8.13"/>
    <col collapsed="false" customWidth="true" hidden="false" outlineLevel="0" max="11" min="11" style="30" width="9"/>
    <col collapsed="false" customWidth="false" hidden="false" outlineLevel="0" max="12" min="12" style="30" width="8.51"/>
    <col collapsed="false" customWidth="true" hidden="false" outlineLevel="0" max="13" min="13" style="30" width="1"/>
    <col collapsed="false" customWidth="true" hidden="false" outlineLevel="0" max="14" min="14" style="29" width="42.87"/>
  </cols>
  <sheetData>
    <row r="1" customFormat="false" ht="13.5" hidden="false" customHeight="false" outlineLevel="0" collapsed="false">
      <c r="A1" s="33" t="s">
        <v>28</v>
      </c>
      <c r="B1" s="34" t="s">
        <v>1</v>
      </c>
      <c r="C1" s="35" t="s">
        <v>29</v>
      </c>
      <c r="D1" s="36"/>
      <c r="G1" s="37"/>
      <c r="H1" s="38" t="s">
        <v>1</v>
      </c>
      <c r="I1" s="35" t="s">
        <v>30</v>
      </c>
      <c r="M1" s="36"/>
      <c r="N1" s="33" t="s">
        <v>31</v>
      </c>
    </row>
    <row r="2" customFormat="false" ht="13.5" hidden="false" customHeight="false" outlineLevel="0" collapsed="false">
      <c r="A2" s="33"/>
      <c r="B2" s="36" t="s">
        <v>32</v>
      </c>
      <c r="C2" s="39" t="s">
        <v>33</v>
      </c>
      <c r="D2" s="36" t="s">
        <v>7</v>
      </c>
      <c r="E2" s="36" t="s">
        <v>8</v>
      </c>
      <c r="F2" s="36" t="s">
        <v>9</v>
      </c>
      <c r="G2" s="36"/>
      <c r="H2" s="39" t="s">
        <v>32</v>
      </c>
      <c r="I2" s="39" t="s">
        <v>33</v>
      </c>
      <c r="J2" s="36" t="s">
        <v>10</v>
      </c>
      <c r="K2" s="36" t="s">
        <v>8</v>
      </c>
      <c r="L2" s="37" t="s">
        <v>9</v>
      </c>
      <c r="M2" s="34"/>
      <c r="N2" s="33"/>
    </row>
    <row r="3" customFormat="false" ht="13.5" hidden="false" customHeight="false" outlineLevel="0" collapsed="false">
      <c r="A3" s="40" t="s">
        <v>11</v>
      </c>
      <c r="B3" s="34" t="n">
        <v>0</v>
      </c>
      <c r="C3" s="41" t="n">
        <f aca="false">HEX2DEC(B3)</f>
        <v>0</v>
      </c>
      <c r="D3" s="34" t="str">
        <f aca="false">C3/1024 &amp; "KB"</f>
        <v>0KB</v>
      </c>
      <c r="E3" s="34" t="s">
        <v>12</v>
      </c>
      <c r="F3" s="34"/>
      <c r="G3" s="40"/>
      <c r="H3" s="38" t="str">
        <f aca="false">DEC2HEX(I3)</f>
        <v>0</v>
      </c>
      <c r="I3" s="38" t="n">
        <f aca="false">C3*64/68</f>
        <v>0</v>
      </c>
      <c r="J3" s="42" t="str">
        <f aca="false">I3/1024 &amp; "KB"</f>
        <v>0KB</v>
      </c>
      <c r="K3" s="38" t="str">
        <f aca="false">(C6-C3)/1024/68*64 &amp; "KB"</f>
        <v>64KB</v>
      </c>
      <c r="L3" s="38"/>
      <c r="M3" s="34"/>
      <c r="N3" s="43" t="s">
        <v>34</v>
      </c>
    </row>
    <row r="4" customFormat="false" ht="13.5" hidden="false" customHeight="false" outlineLevel="0" collapsed="false">
      <c r="A4" s="40"/>
      <c r="B4" s="34"/>
      <c r="C4" s="41"/>
      <c r="D4" s="34"/>
      <c r="E4" s="34"/>
      <c r="F4" s="34"/>
      <c r="G4" s="40"/>
      <c r="H4" s="38"/>
      <c r="I4" s="38"/>
      <c r="J4" s="42"/>
      <c r="K4" s="38"/>
      <c r="L4" s="38"/>
      <c r="M4" s="34"/>
      <c r="N4" s="44" t="s">
        <v>35</v>
      </c>
    </row>
    <row r="5" customFormat="false" ht="13.5" hidden="false" customHeight="false" outlineLevel="0" collapsed="false">
      <c r="A5" s="40"/>
      <c r="B5" s="34"/>
      <c r="C5" s="41"/>
      <c r="D5" s="34"/>
      <c r="E5" s="34"/>
      <c r="F5" s="34"/>
      <c r="G5" s="40"/>
      <c r="H5" s="38"/>
      <c r="I5" s="38"/>
      <c r="J5" s="42"/>
      <c r="K5" s="38"/>
      <c r="L5" s="38"/>
      <c r="M5" s="34"/>
      <c r="N5" s="44"/>
    </row>
    <row r="6" customFormat="false" ht="13.5" hidden="false" customHeight="false" outlineLevel="0" collapsed="false">
      <c r="A6" s="45" t="s">
        <v>15</v>
      </c>
      <c r="B6" s="34" t="n">
        <v>11000</v>
      </c>
      <c r="C6" s="41" t="n">
        <f aca="false">HEX2DEC(B6)</f>
        <v>69632</v>
      </c>
      <c r="D6" s="34" t="str">
        <f aca="false">C6/1024 &amp; "KB"</f>
        <v>68KB</v>
      </c>
      <c r="E6" s="34" t="str">
        <f aca="false">(C7-C6)/1024 &amp; "KB"</f>
        <v>1564KB</v>
      </c>
      <c r="F6" s="37" t="str">
        <f aca="false">"0x" &amp; DEC2HEX(C7-C6)</f>
        <v>0x187000</v>
      </c>
      <c r="G6" s="40"/>
      <c r="H6" s="38" t="str">
        <f aca="false">DEC2HEX(I6)</f>
        <v>10000</v>
      </c>
      <c r="I6" s="38" t="n">
        <f aca="false">C6*64/68</f>
        <v>65536</v>
      </c>
      <c r="J6" s="42" t="str">
        <f aca="false">I6/1024 &amp; "KB"</f>
        <v>64KB</v>
      </c>
      <c r="K6" s="38" t="str">
        <f aca="false">(C7-C6)/1024/68*64 &amp; "KB"</f>
        <v>1472KB</v>
      </c>
      <c r="L6" s="35" t="str">
        <f aca="false">"0x" &amp; DEC2HEX((C7-C6)/68*64)</f>
        <v>0x170000</v>
      </c>
      <c r="M6" s="34"/>
      <c r="N6" s="43" t="s">
        <v>36</v>
      </c>
    </row>
    <row r="7" customFormat="false" ht="13.5" hidden="false" customHeight="false" outlineLevel="0" collapsed="false">
      <c r="A7" s="40" t="s">
        <v>17</v>
      </c>
      <c r="B7" s="34" t="n">
        <v>198000</v>
      </c>
      <c r="C7" s="41" t="n">
        <f aca="false">HEX2DEC(B7)</f>
        <v>1671168</v>
      </c>
      <c r="D7" s="34" t="str">
        <f aca="false">C7/1024 &amp; "KB"</f>
        <v>1632KB</v>
      </c>
      <c r="E7" s="34" t="str">
        <f aca="false">(C8-C7)/1024 &amp; "KB"</f>
        <v>408KB</v>
      </c>
      <c r="F7" s="37" t="str">
        <f aca="false">"0x" &amp; DEC2HEX(C8-C7)</f>
        <v>0x66000</v>
      </c>
      <c r="G7" s="40"/>
      <c r="H7" s="38"/>
      <c r="I7" s="38"/>
      <c r="J7" s="42"/>
      <c r="K7" s="38"/>
      <c r="L7" s="38"/>
      <c r="M7" s="34"/>
      <c r="N7" s="43" t="s">
        <v>37</v>
      </c>
    </row>
    <row r="8" customFormat="false" ht="13.5" hidden="false" customHeight="false" outlineLevel="0" collapsed="false">
      <c r="A8" s="46" t="s">
        <v>18</v>
      </c>
      <c r="B8" s="47" t="s">
        <v>19</v>
      </c>
      <c r="C8" s="46" t="n">
        <f aca="false">HEX2DEC(B8)</f>
        <v>2088960</v>
      </c>
      <c r="D8" s="47" t="str">
        <f aca="false">C8/1024 &amp; "KB"</f>
        <v>2040KB</v>
      </c>
      <c r="E8" s="47" t="str">
        <f aca="false">(C9-C8)/1024 &amp; "KB"</f>
        <v>4KB</v>
      </c>
      <c r="F8" s="48" t="str">
        <f aca="false">"0x" &amp; DEC2HEX(C9-C8)</f>
        <v>0x1000</v>
      </c>
      <c r="G8" s="46"/>
      <c r="H8" s="47"/>
      <c r="I8" s="47"/>
      <c r="J8" s="49"/>
      <c r="K8" s="47"/>
      <c r="L8" s="47"/>
      <c r="M8" s="47"/>
      <c r="N8" s="50" t="s">
        <v>20</v>
      </c>
    </row>
    <row r="9" customFormat="false" ht="13.5" hidden="false" customHeight="false" outlineLevel="0" collapsed="false">
      <c r="A9" s="46" t="s">
        <v>21</v>
      </c>
      <c r="B9" s="47" t="s">
        <v>22</v>
      </c>
      <c r="C9" s="46" t="n">
        <f aca="false">HEX2DEC(B9)</f>
        <v>2093056</v>
      </c>
      <c r="D9" s="47" t="str">
        <f aca="false">C9/1024 &amp; "KB"</f>
        <v>2044KB</v>
      </c>
      <c r="E9" s="47" t="s">
        <v>23</v>
      </c>
      <c r="F9" s="48" t="s">
        <v>24</v>
      </c>
      <c r="G9" s="46"/>
      <c r="H9" s="47"/>
      <c r="I9" s="47"/>
      <c r="J9" s="49"/>
      <c r="K9" s="47"/>
      <c r="L9" s="47"/>
      <c r="M9" s="47"/>
      <c r="N9" s="46" t="s">
        <v>25</v>
      </c>
    </row>
    <row r="11" customFormat="false" ht="13.5" hidden="false" customHeight="false" outlineLevel="0" collapsed="false">
      <c r="A11" s="51" t="s">
        <v>17</v>
      </c>
      <c r="B11" s="52" t="n">
        <v>0</v>
      </c>
      <c r="C11" s="51" t="n">
        <v>0</v>
      </c>
      <c r="D11" s="52" t="n">
        <v>0</v>
      </c>
      <c r="E11" s="52" t="s">
        <v>38</v>
      </c>
      <c r="F11" s="52"/>
      <c r="G11" s="51"/>
      <c r="H11" s="52"/>
      <c r="I11" s="52"/>
      <c r="J11" s="51"/>
      <c r="K11" s="52"/>
      <c r="L11" s="52"/>
      <c r="M11" s="52"/>
      <c r="N11" s="51" t="s">
        <v>39</v>
      </c>
    </row>
    <row r="12" customFormat="false" ht="13.5" hidden="false" customHeight="false" outlineLevel="0" collapsed="false">
      <c r="N12" s="31"/>
    </row>
    <row r="14" customFormat="false" ht="13.5" hidden="false" customHeight="false" outlineLevel="0" collapsed="false">
      <c r="A14" s="53" t="s">
        <v>40</v>
      </c>
      <c r="B14" s="54"/>
      <c r="C14" s="53"/>
      <c r="D14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2024-09-27T20:42:20Z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