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arg\Downloads\selected-downloads (10)\"/>
    </mc:Choice>
  </mc:AlternateContent>
  <xr:revisionPtr revIDLastSave="0" documentId="13_ncr:1_{32A79504-F16F-4F7F-811D-570E2EC8870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ev_HiddenInfo" sheetId="2" state="veryHidden" r:id="rId2"/>
    <sheet name="Solution" sheetId="3" r:id="rId3"/>
  </sheets>
  <definedNames>
    <definedName name="packageID">Data!$A$2:$A$65</definedName>
    <definedName name="problemData">Data!$A$2:$B$65</definedName>
    <definedName name="solver_adj" localSheetId="2" hidden="1">Solution!$B$2:$B$65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Solution!$B$2:$B$65</definedName>
    <definedName name="solver_lhs2" localSheetId="2" hidden="1">Solution!$B$2:$B$65</definedName>
    <definedName name="solver_lhs3" localSheetId="2" hidden="1">Solution!$B$2:$B$65</definedName>
    <definedName name="solver_lhs4" localSheetId="2" hidden="1">Solution!$B$2:$B$65</definedName>
    <definedName name="solver_mip" localSheetId="2" hidden="1">2147483647</definedName>
    <definedName name="solver_mni" localSheetId="2" hidden="1">300</definedName>
    <definedName name="solver_mrt" localSheetId="2" hidden="1">0.2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Solution!$H$70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6</definedName>
    <definedName name="solver_rel3" localSheetId="2" hidden="1">4</definedName>
    <definedName name="solver_rel4" localSheetId="2" hidden="1">3</definedName>
    <definedName name="solver_rhs1" localSheetId="2" hidden="1">64</definedName>
    <definedName name="solver_rhs2" localSheetId="2" hidden="1">"AllDifferent"</definedName>
    <definedName name="solver_rhs3" localSheetId="2" hidden="1">"integer"</definedName>
    <definedName name="solver_rhs4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120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weight">Data!$B$2:$B$65</definedName>
  </definedNames>
  <calcPr calcId="191029"/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3" i="3"/>
  <c r="C2" i="3"/>
  <c r="D63" i="3" l="1"/>
  <c r="D8" i="3"/>
  <c r="D64" i="3"/>
  <c r="D12" i="3"/>
  <c r="D15" i="3"/>
  <c r="D61" i="3"/>
  <c r="D29" i="3"/>
  <c r="D60" i="3"/>
  <c r="D21" i="3"/>
  <c r="D59" i="3"/>
  <c r="D52" i="3"/>
  <c r="D51" i="3"/>
  <c r="D56" i="3"/>
  <c r="D55" i="3"/>
  <c r="D53" i="3"/>
  <c r="D48" i="3"/>
  <c r="D47" i="3"/>
  <c r="D45" i="3"/>
  <c r="D44" i="3"/>
  <c r="D43" i="3"/>
  <c r="D40" i="3"/>
  <c r="D39" i="3"/>
  <c r="D37" i="3"/>
  <c r="D36" i="3"/>
  <c r="D35" i="3"/>
  <c r="D32" i="3"/>
  <c r="D31" i="3"/>
  <c r="D28" i="3"/>
  <c r="D27" i="3"/>
  <c r="D24" i="3"/>
  <c r="D23" i="3"/>
  <c r="D20" i="3"/>
  <c r="D19" i="3"/>
  <c r="D16" i="3"/>
  <c r="D13" i="3"/>
  <c r="D11" i="3"/>
  <c r="D7" i="3"/>
  <c r="D5" i="3"/>
  <c r="D4" i="3"/>
  <c r="E2" i="3"/>
  <c r="D3" i="3"/>
  <c r="D65" i="3"/>
  <c r="D49" i="3"/>
  <c r="D33" i="3"/>
  <c r="D17" i="3"/>
  <c r="E62" i="3"/>
  <c r="E58" i="3"/>
  <c r="D57" i="3"/>
  <c r="D41" i="3"/>
  <c r="D25" i="3"/>
  <c r="D9" i="3"/>
  <c r="E50" i="3"/>
  <c r="E30" i="3"/>
  <c r="E14" i="3"/>
  <c r="E46" i="3"/>
  <c r="E26" i="3"/>
  <c r="E38" i="3"/>
  <c r="E6" i="3"/>
  <c r="E22" i="3"/>
  <c r="E54" i="3"/>
  <c r="E42" i="3"/>
  <c r="E34" i="3"/>
  <c r="E18" i="3"/>
  <c r="C66" i="3"/>
  <c r="H34" i="3" l="1"/>
  <c r="D66" i="3"/>
  <c r="H50" i="3"/>
  <c r="H30" i="3"/>
  <c r="H54" i="3"/>
  <c r="H2" i="3"/>
  <c r="H62" i="3"/>
  <c r="H46" i="3"/>
  <c r="H18" i="3"/>
  <c r="H58" i="3"/>
  <c r="H42" i="3"/>
  <c r="H22" i="3"/>
  <c r="H6" i="3"/>
  <c r="H38" i="3"/>
  <c r="E10" i="3"/>
  <c r="H10" i="3" s="1"/>
  <c r="H26" i="3"/>
  <c r="H14" i="3"/>
  <c r="BG16" i="2"/>
  <c r="H16" i="2"/>
  <c r="H70" i="3" l="1"/>
  <c r="BD16" i="2"/>
  <c r="B1" i="2"/>
</calcChain>
</file>

<file path=xl/sharedStrings.xml><?xml version="1.0" encoding="utf-8"?>
<sst xmlns="http://schemas.openxmlformats.org/spreadsheetml/2006/main" count="62" uniqueCount="59">
  <si>
    <t>PackageID</t>
  </si>
  <si>
    <t>Weight</t>
  </si>
  <si>
    <t>Optimize</t>
  </si>
  <si>
    <t>MACROS</t>
  </si>
  <si>
    <t>FORMAT</t>
  </si>
  <si>
    <t>FindThe</t>
  </si>
  <si>
    <t>Start</t>
  </si>
  <si>
    <t>L.FORMULA</t>
  </si>
  <si>
    <t>Stop Trials</t>
  </si>
  <si>
    <t>BeforeCalc</t>
  </si>
  <si>
    <t>Stop Minutes</t>
  </si>
  <si>
    <t>AfterCalc</t>
  </si>
  <si>
    <t>Stop Change</t>
  </si>
  <si>
    <t>EndTrial</t>
  </si>
  <si>
    <t>Stop Formula</t>
  </si>
  <si>
    <t>Finish</t>
  </si>
  <si>
    <t>Pop. Size</t>
  </si>
  <si>
    <t>Constraint</t>
  </si>
  <si>
    <t>UNUSED</t>
  </si>
  <si>
    <t>Seed</t>
  </si>
  <si>
    <t>Up. Display</t>
  </si>
  <si>
    <t>PauseOnErr</t>
  </si>
  <si>
    <t>Solver</t>
  </si>
  <si>
    <t>Graph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</si>
  <si>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</si>
  <si>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</si>
  <si>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</si>
  <si>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</si>
  <si>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</si>
  <si>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</si>
  <si>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</si>
  <si>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</si>
  <si>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</si>
  <si>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</si>
  <si>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</si>
  <si>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</si>
  <si>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</si>
  <si>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DEVEVAL</t>
  </si>
  <si>
    <t>EVAL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</si>
  <si>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</si>
  <si>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</si>
  <si>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</si>
  <si>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</si>
  <si>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</si>
  <si>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</si>
  <si>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</si>
  <si>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</si>
  <si>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</si>
  <si>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</si>
  <si>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</si>
  <si>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ORDER</t>
  </si>
  <si>
    <t>False,False,False</t>
  </si>
  <si>
    <t>SpaceID</t>
  </si>
  <si>
    <t>Stack</t>
  </si>
  <si>
    <t>Level</t>
  </si>
  <si>
    <t>Abs(xi-AV)</t>
  </si>
  <si>
    <r>
      <t>å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i</t>
    </r>
    <r>
      <rPr>
        <sz val="8"/>
        <rFont val="Arial"/>
        <family val="2"/>
      </rPr>
      <t xml:space="preserve"> (xi-AV)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</si>
  <si>
    <t>Stk Average ( xi)</t>
  </si>
  <si>
    <t>Weight (wi)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</si>
</sst>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65"/>
  <sheetViews>
    <sheetView topLeftCell="A37" workbookViewId="0">
      <selection activeCell="B4" sqref="B4"/>
    </sheetView>
  </sheetViews>
  <sheetFormatPr defaultColWidth="9.109375" defaultRowHeight="10.199999999999999" x14ac:dyDescent="0.2"/>
  <cols>
    <col min="1" max="1" width="9.88671875" style="1" customWidth="1"/>
    <col min="2" max="16384" width="9.10937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27</v>
      </c>
    </row>
    <row r="3" spans="1:2" x14ac:dyDescent="0.2">
      <c r="A3" s="1">
        <v>2</v>
      </c>
      <c r="B3" s="1">
        <v>57</v>
      </c>
    </row>
    <row r="4" spans="1:2" x14ac:dyDescent="0.2">
      <c r="A4" s="1">
        <v>3</v>
      </c>
      <c r="B4" s="1">
        <v>33</v>
      </c>
    </row>
    <row r="5" spans="1:2" x14ac:dyDescent="0.2">
      <c r="A5" s="1">
        <v>4</v>
      </c>
      <c r="B5" s="1">
        <v>55</v>
      </c>
    </row>
    <row r="6" spans="1:2" x14ac:dyDescent="0.2">
      <c r="A6" s="1">
        <v>5</v>
      </c>
      <c r="B6" s="1">
        <v>65</v>
      </c>
    </row>
    <row r="7" spans="1:2" x14ac:dyDescent="0.2">
      <c r="A7" s="1">
        <v>6</v>
      </c>
      <c r="B7" s="1">
        <v>26</v>
      </c>
    </row>
    <row r="8" spans="1:2" x14ac:dyDescent="0.2">
      <c r="A8" s="1">
        <v>7</v>
      </c>
      <c r="B8" s="1">
        <v>21</v>
      </c>
    </row>
    <row r="9" spans="1:2" x14ac:dyDescent="0.2">
      <c r="A9" s="1">
        <v>8</v>
      </c>
      <c r="B9" s="1">
        <v>28</v>
      </c>
    </row>
    <row r="10" spans="1:2" x14ac:dyDescent="0.2">
      <c r="A10" s="1">
        <v>9</v>
      </c>
      <c r="B10" s="1">
        <v>43</v>
      </c>
    </row>
    <row r="11" spans="1:2" x14ac:dyDescent="0.2">
      <c r="A11" s="1">
        <v>10</v>
      </c>
      <c r="B11" s="1">
        <v>40</v>
      </c>
    </row>
    <row r="12" spans="1:2" x14ac:dyDescent="0.2">
      <c r="A12" s="1">
        <v>11</v>
      </c>
      <c r="B12" s="1">
        <v>27</v>
      </c>
    </row>
    <row r="13" spans="1:2" x14ac:dyDescent="0.2">
      <c r="A13" s="1">
        <v>12</v>
      </c>
      <c r="B13" s="1">
        <v>62</v>
      </c>
    </row>
    <row r="14" spans="1:2" x14ac:dyDescent="0.2">
      <c r="A14" s="1">
        <v>13</v>
      </c>
      <c r="B14" s="1">
        <v>25</v>
      </c>
    </row>
    <row r="15" spans="1:2" x14ac:dyDescent="0.2">
      <c r="A15" s="1">
        <v>14</v>
      </c>
      <c r="B15" s="1">
        <v>33</v>
      </c>
    </row>
    <row r="16" spans="1:2" x14ac:dyDescent="0.2">
      <c r="A16" s="1">
        <v>15</v>
      </c>
      <c r="B16" s="1">
        <v>67</v>
      </c>
    </row>
    <row r="17" spans="1:2" x14ac:dyDescent="0.2">
      <c r="A17" s="1">
        <v>16</v>
      </c>
      <c r="B17" s="1">
        <v>30</v>
      </c>
    </row>
    <row r="18" spans="1:2" x14ac:dyDescent="0.2">
      <c r="A18" s="1">
        <v>17</v>
      </c>
      <c r="B18" s="1">
        <v>46</v>
      </c>
    </row>
    <row r="19" spans="1:2" x14ac:dyDescent="0.2">
      <c r="A19" s="1">
        <v>18</v>
      </c>
      <c r="B19" s="1">
        <v>31</v>
      </c>
    </row>
    <row r="20" spans="1:2" x14ac:dyDescent="0.2">
      <c r="A20" s="1">
        <v>19</v>
      </c>
      <c r="B20" s="1">
        <v>58</v>
      </c>
    </row>
    <row r="21" spans="1:2" x14ac:dyDescent="0.2">
      <c r="A21" s="1">
        <v>20</v>
      </c>
      <c r="B21" s="1">
        <v>59</v>
      </c>
    </row>
    <row r="22" spans="1:2" x14ac:dyDescent="0.2">
      <c r="A22" s="1">
        <v>21</v>
      </c>
      <c r="B22" s="1">
        <v>37</v>
      </c>
    </row>
    <row r="23" spans="1:2" x14ac:dyDescent="0.2">
      <c r="A23" s="1">
        <v>22</v>
      </c>
      <c r="B23" s="1">
        <v>55</v>
      </c>
    </row>
    <row r="24" spans="1:2" x14ac:dyDescent="0.2">
      <c r="A24" s="1">
        <v>23</v>
      </c>
      <c r="B24" s="1">
        <v>61</v>
      </c>
    </row>
    <row r="25" spans="1:2" x14ac:dyDescent="0.2">
      <c r="A25" s="1">
        <v>24</v>
      </c>
      <c r="B25" s="1">
        <v>25</v>
      </c>
    </row>
    <row r="26" spans="1:2" x14ac:dyDescent="0.2">
      <c r="A26" s="1">
        <v>25</v>
      </c>
      <c r="B26" s="1">
        <v>38</v>
      </c>
    </row>
    <row r="27" spans="1:2" x14ac:dyDescent="0.2">
      <c r="A27" s="1">
        <v>26</v>
      </c>
      <c r="B27" s="1">
        <v>65</v>
      </c>
    </row>
    <row r="28" spans="1:2" x14ac:dyDescent="0.2">
      <c r="A28" s="1">
        <v>27</v>
      </c>
      <c r="B28" s="1">
        <v>51</v>
      </c>
    </row>
    <row r="29" spans="1:2" x14ac:dyDescent="0.2">
      <c r="A29" s="1">
        <v>28</v>
      </c>
      <c r="B29" s="1">
        <v>30</v>
      </c>
    </row>
    <row r="30" spans="1:2" x14ac:dyDescent="0.2">
      <c r="A30" s="1">
        <v>29</v>
      </c>
      <c r="B30" s="1">
        <v>40</v>
      </c>
    </row>
    <row r="31" spans="1:2" x14ac:dyDescent="0.2">
      <c r="A31" s="1">
        <v>30</v>
      </c>
      <c r="B31" s="1">
        <v>69</v>
      </c>
    </row>
    <row r="32" spans="1:2" x14ac:dyDescent="0.2">
      <c r="A32" s="1">
        <v>31</v>
      </c>
      <c r="B32" s="1">
        <v>33</v>
      </c>
    </row>
    <row r="33" spans="1:2" x14ac:dyDescent="0.2">
      <c r="A33" s="1">
        <v>32</v>
      </c>
      <c r="B33" s="1">
        <v>61</v>
      </c>
    </row>
    <row r="34" spans="1:2" x14ac:dyDescent="0.2">
      <c r="A34" s="1">
        <v>33</v>
      </c>
      <c r="B34" s="1">
        <v>66</v>
      </c>
    </row>
    <row r="35" spans="1:2" x14ac:dyDescent="0.2">
      <c r="A35" s="1">
        <v>34</v>
      </c>
      <c r="B35" s="1">
        <v>63</v>
      </c>
    </row>
    <row r="36" spans="1:2" x14ac:dyDescent="0.2">
      <c r="A36" s="1">
        <v>35</v>
      </c>
      <c r="B36" s="1">
        <v>53</v>
      </c>
    </row>
    <row r="37" spans="1:2" x14ac:dyDescent="0.2">
      <c r="A37" s="1">
        <v>36</v>
      </c>
      <c r="B37" s="1">
        <v>37</v>
      </c>
    </row>
    <row r="38" spans="1:2" x14ac:dyDescent="0.2">
      <c r="A38" s="1">
        <v>37</v>
      </c>
      <c r="B38" s="1">
        <v>53</v>
      </c>
    </row>
    <row r="39" spans="1:2" x14ac:dyDescent="0.2">
      <c r="A39" s="1">
        <v>38</v>
      </c>
      <c r="B39" s="1">
        <v>67</v>
      </c>
    </row>
    <row r="40" spans="1:2" x14ac:dyDescent="0.2">
      <c r="A40" s="1">
        <v>39</v>
      </c>
      <c r="B40" s="1">
        <v>32</v>
      </c>
    </row>
    <row r="41" spans="1:2" x14ac:dyDescent="0.2">
      <c r="A41" s="1">
        <v>40</v>
      </c>
      <c r="B41" s="1">
        <v>44</v>
      </c>
    </row>
    <row r="42" spans="1:2" x14ac:dyDescent="0.2">
      <c r="A42" s="1">
        <v>41</v>
      </c>
      <c r="B42" s="1">
        <v>53</v>
      </c>
    </row>
    <row r="43" spans="1:2" x14ac:dyDescent="0.2">
      <c r="A43" s="1">
        <v>42</v>
      </c>
      <c r="B43" s="1">
        <v>47</v>
      </c>
    </row>
    <row r="44" spans="1:2" x14ac:dyDescent="0.2">
      <c r="A44" s="1">
        <v>43</v>
      </c>
      <c r="B44" s="1">
        <v>39</v>
      </c>
    </row>
    <row r="45" spans="1:2" x14ac:dyDescent="0.2">
      <c r="A45" s="1">
        <v>44</v>
      </c>
      <c r="B45" s="1">
        <v>38</v>
      </c>
    </row>
    <row r="46" spans="1:2" x14ac:dyDescent="0.2">
      <c r="A46" s="1">
        <v>45</v>
      </c>
      <c r="B46" s="1">
        <v>46</v>
      </c>
    </row>
    <row r="47" spans="1:2" x14ac:dyDescent="0.2">
      <c r="A47" s="1">
        <v>46</v>
      </c>
      <c r="B47" s="1">
        <v>67</v>
      </c>
    </row>
    <row r="48" spans="1:2" x14ac:dyDescent="0.2">
      <c r="A48" s="1">
        <v>47</v>
      </c>
      <c r="B48" s="1">
        <v>36</v>
      </c>
    </row>
    <row r="49" spans="1:2" x14ac:dyDescent="0.2">
      <c r="A49" s="1">
        <v>48</v>
      </c>
      <c r="B49" s="1">
        <v>30</v>
      </c>
    </row>
    <row r="50" spans="1:2" x14ac:dyDescent="0.2">
      <c r="A50" s="1">
        <v>49</v>
      </c>
      <c r="B50" s="1">
        <v>37</v>
      </c>
    </row>
    <row r="51" spans="1:2" x14ac:dyDescent="0.2">
      <c r="A51" s="1">
        <v>50</v>
      </c>
      <c r="B51" s="1">
        <v>43</v>
      </c>
    </row>
    <row r="52" spans="1:2" x14ac:dyDescent="0.2">
      <c r="A52" s="1">
        <v>51</v>
      </c>
      <c r="B52" s="1">
        <v>68</v>
      </c>
    </row>
    <row r="53" spans="1:2" x14ac:dyDescent="0.2">
      <c r="A53" s="1">
        <v>52</v>
      </c>
      <c r="B53" s="1">
        <v>50</v>
      </c>
    </row>
    <row r="54" spans="1:2" x14ac:dyDescent="0.2">
      <c r="A54" s="1">
        <v>53</v>
      </c>
      <c r="B54" s="1">
        <v>64</v>
      </c>
    </row>
    <row r="55" spans="1:2" x14ac:dyDescent="0.2">
      <c r="A55" s="1">
        <v>54</v>
      </c>
      <c r="B55" s="1">
        <v>32</v>
      </c>
    </row>
    <row r="56" spans="1:2" x14ac:dyDescent="0.2">
      <c r="A56" s="1">
        <v>55</v>
      </c>
      <c r="B56" s="1">
        <v>32</v>
      </c>
    </row>
    <row r="57" spans="1:2" x14ac:dyDescent="0.2">
      <c r="A57" s="1">
        <v>56</v>
      </c>
      <c r="B57" s="1">
        <v>59</v>
      </c>
    </row>
    <row r="58" spans="1:2" x14ac:dyDescent="0.2">
      <c r="A58" s="1">
        <v>57</v>
      </c>
      <c r="B58" s="1">
        <v>24</v>
      </c>
    </row>
    <row r="59" spans="1:2" x14ac:dyDescent="0.2">
      <c r="A59" s="1">
        <v>58</v>
      </c>
      <c r="B59" s="1">
        <v>67</v>
      </c>
    </row>
    <row r="60" spans="1:2" x14ac:dyDescent="0.2">
      <c r="A60" s="1">
        <v>59</v>
      </c>
      <c r="B60" s="1">
        <v>54</v>
      </c>
    </row>
    <row r="61" spans="1:2" x14ac:dyDescent="0.2">
      <c r="A61" s="1">
        <v>60</v>
      </c>
      <c r="B61" s="1">
        <v>23</v>
      </c>
    </row>
    <row r="62" spans="1:2" x14ac:dyDescent="0.2">
      <c r="A62" s="1">
        <v>61</v>
      </c>
      <c r="B62" s="1">
        <v>49</v>
      </c>
    </row>
    <row r="63" spans="1:2" x14ac:dyDescent="0.2">
      <c r="A63" s="1">
        <v>62</v>
      </c>
      <c r="B63" s="1">
        <v>60</v>
      </c>
    </row>
    <row r="64" spans="1:2" x14ac:dyDescent="0.2">
      <c r="A64" s="1">
        <v>63</v>
      </c>
      <c r="B64" s="1">
        <v>65</v>
      </c>
    </row>
    <row r="65" spans="1:2" x14ac:dyDescent="0.2">
      <c r="A65" s="1">
        <v>64</v>
      </c>
      <c r="B65" s="1">
        <v>35</v>
      </c>
    </row>
  </sheetData>
  <phoneticPr fontId="6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H16"/>
  <sheetViews>
    <sheetView workbookViewId="0"/>
  </sheetViews>
  <sheetFormatPr defaultColWidth="10.6640625" defaultRowHeight="13.2" x14ac:dyDescent="0.2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25">
      <c r="A1" t="s">
        <v>2</v>
      </c>
      <c r="B1">
        <f>Solution!$H$69</f>
        <v>0</v>
      </c>
      <c r="F1" t="s">
        <v>3</v>
      </c>
      <c r="I1" t="s">
        <v>4</v>
      </c>
      <c r="J1">
        <v>3</v>
      </c>
    </row>
    <row r="2" spans="1:60" x14ac:dyDescent="0.25">
      <c r="A2" t="s">
        <v>5</v>
      </c>
      <c r="B2">
        <v>1</v>
      </c>
      <c r="C2">
        <v>0</v>
      </c>
      <c r="F2" t="s">
        <v>6</v>
      </c>
      <c r="G2" t="b">
        <v>0</v>
      </c>
      <c r="I2" t="s">
        <v>7</v>
      </c>
    </row>
    <row r="3" spans="1:60" x14ac:dyDescent="0.25">
      <c r="A3" t="s">
        <v>8</v>
      </c>
      <c r="B3" t="b">
        <v>0</v>
      </c>
      <c r="C3">
        <v>500</v>
      </c>
      <c r="F3" t="s">
        <v>9</v>
      </c>
      <c r="G3" t="b">
        <v>0</v>
      </c>
    </row>
    <row r="4" spans="1:60" x14ac:dyDescent="0.25">
      <c r="A4" t="s">
        <v>10</v>
      </c>
      <c r="B4" t="b">
        <v>0</v>
      </c>
      <c r="C4">
        <v>2</v>
      </c>
      <c r="F4" t="s">
        <v>11</v>
      </c>
      <c r="G4" t="b">
        <v>0</v>
      </c>
    </row>
    <row r="5" spans="1:60" x14ac:dyDescent="0.25">
      <c r="A5" t="s">
        <v>12</v>
      </c>
      <c r="B5" t="b">
        <v>0</v>
      </c>
      <c r="C5">
        <v>1000</v>
      </c>
      <c r="D5">
        <v>1E-4</v>
      </c>
      <c r="E5" t="b">
        <v>0</v>
      </c>
      <c r="F5" t="s">
        <v>13</v>
      </c>
      <c r="G5" t="b">
        <v>0</v>
      </c>
    </row>
    <row r="6" spans="1:60" x14ac:dyDescent="0.25">
      <c r="A6" t="s">
        <v>14</v>
      </c>
      <c r="B6" t="b">
        <v>0</v>
      </c>
      <c r="F6" t="s">
        <v>15</v>
      </c>
      <c r="G6" t="b">
        <v>0</v>
      </c>
    </row>
    <row r="7" spans="1:60" x14ac:dyDescent="0.25">
      <c r="A7" t="s">
        <v>16</v>
      </c>
      <c r="B7">
        <v>50</v>
      </c>
    </row>
    <row r="8" spans="1:60" x14ac:dyDescent="0.25">
      <c r="A8" t="s">
        <v>17</v>
      </c>
      <c r="B8" t="s">
        <v>18</v>
      </c>
      <c r="F8" t="s">
        <v>19</v>
      </c>
      <c r="G8" t="b">
        <v>1</v>
      </c>
      <c r="H8">
        <v>1</v>
      </c>
    </row>
    <row r="9" spans="1:60" x14ac:dyDescent="0.25">
      <c r="A9" t="s">
        <v>20</v>
      </c>
      <c r="B9">
        <v>1</v>
      </c>
    </row>
    <row r="10" spans="1:60" x14ac:dyDescent="0.25">
      <c r="A10" t="s">
        <v>21</v>
      </c>
      <c r="B10" t="b">
        <v>0</v>
      </c>
    </row>
    <row r="11" spans="1:60" x14ac:dyDescent="0.25">
      <c r="A11" t="s">
        <v>22</v>
      </c>
      <c r="B11" t="s">
        <v>18</v>
      </c>
    </row>
    <row r="12" spans="1:60" x14ac:dyDescent="0.25">
      <c r="A12" t="s">
        <v>23</v>
      </c>
      <c r="B12" t="b">
        <v>1</v>
      </c>
    </row>
    <row r="14" spans="1:60" ht="13.8" thickBot="1" x14ac:dyDescent="0.3">
      <c r="A14" t="s">
        <v>24</v>
      </c>
      <c r="B14">
        <v>1</v>
      </c>
      <c r="AX14" t="s">
        <v>25</v>
      </c>
      <c r="AY14">
        <v>1</v>
      </c>
    </row>
    <row r="15" spans="1:60" s="3" customFormat="1" ht="13.8" thickTop="1" x14ac:dyDescent="0.25">
      <c r="A15" s="3" t="s">
        <v>26</v>
      </c>
      <c r="B15" s="3" t="s">
        <v>27</v>
      </c>
      <c r="C15" s="3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AV15" s="3" t="s">
        <v>37</v>
      </c>
      <c r="AW15" s="3" t="s">
        <v>38</v>
      </c>
      <c r="AX15" s="3" t="s">
        <v>39</v>
      </c>
      <c r="AY15" s="3" t="s">
        <v>40</v>
      </c>
      <c r="AZ15" s="3" t="s">
        <v>41</v>
      </c>
      <c r="BA15" s="3" t="s">
        <v>42</v>
      </c>
      <c r="BB15" s="3" t="s">
        <v>43</v>
      </c>
      <c r="BC15" s="3" t="s">
        <v>44</v>
      </c>
      <c r="BD15" s="3" t="s">
        <v>45</v>
      </c>
      <c r="BE15" s="3" t="s">
        <v>46</v>
      </c>
      <c r="BF15" s="3" t="s">
        <v>47</v>
      </c>
      <c r="BG15" s="3" t="s">
        <v>48</v>
      </c>
      <c r="BH15" s="3" t="s">
        <v>49</v>
      </c>
    </row>
    <row r="16" spans="1:60" x14ac:dyDescent="0.25">
      <c r="A16" t="s">
        <v>50</v>
      </c>
      <c r="B16">
        <v>0.06</v>
      </c>
      <c r="C16">
        <v>0.5</v>
      </c>
      <c r="E16">
        <v>0</v>
      </c>
      <c r="G16">
        <v>1</v>
      </c>
      <c r="H16" t="e">
        <f>Solution!#REF!</f>
        <v>#REF!</v>
      </c>
      <c r="I16">
        <v>-1.0000000000000001E+300</v>
      </c>
      <c r="J16">
        <v>1.0000000000000001E+300</v>
      </c>
      <c r="K16" t="s">
        <v>51</v>
      </c>
      <c r="AX16">
        <v>3</v>
      </c>
      <c r="AY16">
        <v>1</v>
      </c>
      <c r="BB16">
        <v>0</v>
      </c>
      <c r="BC16">
        <v>2</v>
      </c>
      <c r="BD16">
        <f>Solution!$D$66</f>
        <v>0</v>
      </c>
      <c r="BE16">
        <v>2</v>
      </c>
      <c r="BF16">
        <v>0</v>
      </c>
      <c r="BG16" t="e">
        <f>100*(EXP(deviation/100)-1)</f>
        <v>#NAME?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71"/>
  <sheetViews>
    <sheetView tabSelected="1" topLeftCell="A40" workbookViewId="0">
      <selection activeCell="N59" sqref="N59"/>
    </sheetView>
  </sheetViews>
  <sheetFormatPr defaultColWidth="9.109375" defaultRowHeight="13.2" x14ac:dyDescent="0.25"/>
  <cols>
    <col min="1" max="1" width="9.44140625" style="1" customWidth="1"/>
    <col min="2" max="2" width="12.109375" style="1" customWidth="1"/>
    <col min="3" max="3" width="16.88671875" style="1" bestFit="1" customWidth="1"/>
    <col min="4" max="4" width="10.33203125" style="1" customWidth="1"/>
    <col min="5" max="5" width="15.6640625" style="1" bestFit="1" customWidth="1"/>
    <col min="6" max="6" width="9.109375" style="1"/>
    <col min="7" max="7" width="8.5546875" style="1" customWidth="1"/>
    <col min="8" max="8" width="14.6640625" style="1" customWidth="1"/>
    <col min="9" max="9" width="17.44140625" customWidth="1"/>
    <col min="10" max="10" width="9.109375" style="1"/>
    <col min="11" max="11" width="9.109375" style="6"/>
    <col min="12" max="16384" width="9.109375" style="1"/>
  </cols>
  <sheetData>
    <row r="1" spans="1:12" ht="10.199999999999999" x14ac:dyDescent="0.2">
      <c r="A1" s="8" t="s">
        <v>52</v>
      </c>
      <c r="B1" s="10" t="s">
        <v>0</v>
      </c>
      <c r="C1" s="8" t="s">
        <v>58</v>
      </c>
      <c r="D1" s="8" t="s">
        <v>17</v>
      </c>
      <c r="E1" s="7" t="s">
        <v>57</v>
      </c>
      <c r="F1" s="8" t="s">
        <v>53</v>
      </c>
      <c r="G1" s="8" t="s">
        <v>54</v>
      </c>
      <c r="H1" s="7" t="s">
        <v>55</v>
      </c>
      <c r="I1" s="14"/>
      <c r="K1" s="5"/>
    </row>
    <row r="2" spans="1:12" x14ac:dyDescent="0.25">
      <c r="A2" s="1">
        <v>11</v>
      </c>
      <c r="B2" s="11">
        <v>11</v>
      </c>
      <c r="C2" s="1">
        <f t="shared" ref="C2:C33" si="0">INDEX(problemData,B2,2)</f>
        <v>27</v>
      </c>
      <c r="D2" s="1">
        <v>0</v>
      </c>
      <c r="E2" s="4">
        <f>AVERAGE(C2:C5)</f>
        <v>45.75</v>
      </c>
      <c r="F2" s="1">
        <v>1</v>
      </c>
      <c r="G2" s="1">
        <v>1</v>
      </c>
      <c r="H2" s="4">
        <f>ABS(E2-$C$66)</f>
        <v>4.6875E-2</v>
      </c>
      <c r="K2" s="5"/>
      <c r="L2" s="9"/>
    </row>
    <row r="3" spans="1:12" x14ac:dyDescent="0.25">
      <c r="A3" s="1">
        <v>12</v>
      </c>
      <c r="B3" s="11">
        <v>47</v>
      </c>
      <c r="C3" s="1">
        <f t="shared" si="0"/>
        <v>36</v>
      </c>
      <c r="D3" s="1">
        <f>IF(C3&lt;C2,1,0)</f>
        <v>0</v>
      </c>
      <c r="E3" s="4"/>
      <c r="F3" s="1">
        <v>1</v>
      </c>
      <c r="G3" s="1">
        <v>2</v>
      </c>
      <c r="H3" s="4"/>
      <c r="K3" s="5"/>
      <c r="L3" s="9"/>
    </row>
    <row r="4" spans="1:12" x14ac:dyDescent="0.25">
      <c r="A4" s="1">
        <v>13</v>
      </c>
      <c r="B4" s="11">
        <v>4</v>
      </c>
      <c r="C4" s="1">
        <f t="shared" si="0"/>
        <v>55</v>
      </c>
      <c r="D4" s="1">
        <f>IF(C4&lt;C3,1,0)</f>
        <v>0</v>
      </c>
      <c r="E4" s="4"/>
      <c r="F4" s="1">
        <v>1</v>
      </c>
      <c r="G4" s="1">
        <v>3</v>
      </c>
      <c r="H4" s="4"/>
      <c r="K4" s="5"/>
      <c r="L4" s="9"/>
    </row>
    <row r="5" spans="1:12" x14ac:dyDescent="0.25">
      <c r="A5" s="1">
        <v>14</v>
      </c>
      <c r="B5" s="11">
        <v>5</v>
      </c>
      <c r="C5" s="1">
        <f t="shared" si="0"/>
        <v>65</v>
      </c>
      <c r="D5" s="1">
        <f>IF(C5&lt;C4,1,0)</f>
        <v>0</v>
      </c>
      <c r="E5" s="4"/>
      <c r="F5" s="1">
        <v>1</v>
      </c>
      <c r="G5" s="1">
        <v>4</v>
      </c>
      <c r="H5" s="4"/>
      <c r="K5" s="5"/>
      <c r="L5" s="9"/>
    </row>
    <row r="6" spans="1:12" x14ac:dyDescent="0.25">
      <c r="A6" s="1">
        <v>21</v>
      </c>
      <c r="B6" s="11">
        <v>16</v>
      </c>
      <c r="C6" s="1">
        <f t="shared" si="0"/>
        <v>30</v>
      </c>
      <c r="D6" s="1">
        <v>0</v>
      </c>
      <c r="E6" s="4">
        <f>AVERAGE(C6:C9)</f>
        <v>46</v>
      </c>
      <c r="F6" s="1">
        <v>2</v>
      </c>
      <c r="G6" s="1">
        <v>1</v>
      </c>
      <c r="H6" s="4">
        <f>ABS(E6-$C$66)</f>
        <v>0.203125</v>
      </c>
      <c r="K6" s="5"/>
      <c r="L6" s="9"/>
    </row>
    <row r="7" spans="1:12" x14ac:dyDescent="0.25">
      <c r="A7" s="1">
        <v>22</v>
      </c>
      <c r="B7" s="11">
        <v>49</v>
      </c>
      <c r="C7" s="1">
        <f t="shared" si="0"/>
        <v>37</v>
      </c>
      <c r="D7" s="1">
        <f>IF(C7&lt;C6,1,0)</f>
        <v>0</v>
      </c>
      <c r="E7" s="4"/>
      <c r="F7" s="1">
        <v>2</v>
      </c>
      <c r="G7" s="1">
        <v>2</v>
      </c>
      <c r="H7" s="4"/>
      <c r="K7" s="5"/>
      <c r="L7" s="9"/>
    </row>
    <row r="8" spans="1:12" x14ac:dyDescent="0.25">
      <c r="A8" s="1">
        <v>23</v>
      </c>
      <c r="B8" s="11">
        <v>22</v>
      </c>
      <c r="C8" s="1">
        <f t="shared" si="0"/>
        <v>55</v>
      </c>
      <c r="D8" s="1">
        <f>IF(C8&lt;C7,1,0)</f>
        <v>0</v>
      </c>
      <c r="E8" s="4"/>
      <c r="F8" s="1">
        <v>2</v>
      </c>
      <c r="G8" s="1">
        <v>3</v>
      </c>
      <c r="H8" s="4"/>
      <c r="K8" s="5"/>
      <c r="L8" s="9"/>
    </row>
    <row r="9" spans="1:12" x14ac:dyDescent="0.25">
      <c r="A9" s="1">
        <v>24</v>
      </c>
      <c r="B9" s="11">
        <v>12</v>
      </c>
      <c r="C9" s="1">
        <f t="shared" si="0"/>
        <v>62</v>
      </c>
      <c r="D9" s="1">
        <f>IF(C9&lt;C8,1,0)</f>
        <v>0</v>
      </c>
      <c r="E9" s="4"/>
      <c r="F9" s="1">
        <v>2</v>
      </c>
      <c r="G9" s="1">
        <v>4</v>
      </c>
      <c r="H9" s="4"/>
      <c r="K9" s="5"/>
      <c r="L9" s="9"/>
    </row>
    <row r="10" spans="1:12" x14ac:dyDescent="0.25">
      <c r="A10" s="1">
        <v>31</v>
      </c>
      <c r="B10" s="11">
        <v>31</v>
      </c>
      <c r="C10" s="1">
        <f t="shared" si="0"/>
        <v>33</v>
      </c>
      <c r="D10" s="1">
        <v>0</v>
      </c>
      <c r="E10" s="4">
        <f>AVERAGE(C10:C13)</f>
        <v>46</v>
      </c>
      <c r="F10" s="1">
        <v>3</v>
      </c>
      <c r="G10" s="1">
        <v>1</v>
      </c>
      <c r="H10" s="4">
        <f>ABS(E10-$C$66)</f>
        <v>0.203125</v>
      </c>
      <c r="K10" s="5"/>
      <c r="L10" s="9"/>
    </row>
    <row r="11" spans="1:12" x14ac:dyDescent="0.25">
      <c r="A11" s="1">
        <v>32</v>
      </c>
      <c r="B11" s="11">
        <v>43</v>
      </c>
      <c r="C11" s="1">
        <f t="shared" si="0"/>
        <v>39</v>
      </c>
      <c r="D11" s="1">
        <f>IF(C11&lt;C10,1,0)</f>
        <v>0</v>
      </c>
      <c r="E11" s="4"/>
      <c r="F11" s="1">
        <v>3</v>
      </c>
      <c r="G11" s="1">
        <v>2</v>
      </c>
      <c r="H11" s="4"/>
      <c r="K11" s="5"/>
      <c r="L11" s="9"/>
    </row>
    <row r="12" spans="1:12" x14ac:dyDescent="0.25">
      <c r="A12" s="1">
        <v>33</v>
      </c>
      <c r="B12" s="11">
        <v>27</v>
      </c>
      <c r="C12" s="1">
        <f t="shared" si="0"/>
        <v>51</v>
      </c>
      <c r="D12" s="1">
        <f>IF(C12&lt;C11,1,0)</f>
        <v>0</v>
      </c>
      <c r="E12" s="4"/>
      <c r="F12" s="1">
        <v>3</v>
      </c>
      <c r="G12" s="1">
        <v>3</v>
      </c>
      <c r="H12" s="4"/>
      <c r="K12" s="5"/>
      <c r="L12" s="9"/>
    </row>
    <row r="13" spans="1:12" x14ac:dyDescent="0.25">
      <c r="A13" s="1">
        <v>34</v>
      </c>
      <c r="B13" s="11">
        <v>23</v>
      </c>
      <c r="C13" s="1">
        <f t="shared" si="0"/>
        <v>61</v>
      </c>
      <c r="D13" s="1">
        <f>IF(C13&lt;C12,1,0)</f>
        <v>0</v>
      </c>
      <c r="E13" s="4"/>
      <c r="F13" s="1">
        <v>3</v>
      </c>
      <c r="G13" s="1">
        <v>4</v>
      </c>
      <c r="H13" s="4"/>
      <c r="K13" s="5"/>
      <c r="L13" s="9"/>
    </row>
    <row r="14" spans="1:12" x14ac:dyDescent="0.25">
      <c r="A14" s="1">
        <v>41</v>
      </c>
      <c r="B14" s="11">
        <v>10</v>
      </c>
      <c r="C14" s="1">
        <f t="shared" si="0"/>
        <v>40</v>
      </c>
      <c r="D14" s="1">
        <v>0</v>
      </c>
      <c r="E14" s="4">
        <f>AVERAGE(C14:C17)</f>
        <v>45.5</v>
      </c>
      <c r="F14" s="1">
        <v>4</v>
      </c>
      <c r="G14" s="1">
        <v>1</v>
      </c>
      <c r="H14" s="4">
        <f>ABS(E14-$C$66)</f>
        <v>0.296875</v>
      </c>
      <c r="K14" s="5"/>
      <c r="L14" s="9"/>
    </row>
    <row r="15" spans="1:12" x14ac:dyDescent="0.25">
      <c r="A15" s="1">
        <v>42</v>
      </c>
      <c r="B15" s="11">
        <v>29</v>
      </c>
      <c r="C15" s="1">
        <f t="shared" si="0"/>
        <v>40</v>
      </c>
      <c r="D15" s="1">
        <f>IF(C15&lt;C14,1,0)</f>
        <v>0</v>
      </c>
      <c r="E15" s="4"/>
      <c r="F15" s="1">
        <v>4</v>
      </c>
      <c r="G15" s="1">
        <v>2</v>
      </c>
      <c r="H15" s="4"/>
      <c r="K15" s="5"/>
      <c r="L15" s="9"/>
    </row>
    <row r="16" spans="1:12" x14ac:dyDescent="0.25">
      <c r="A16" s="1">
        <v>43</v>
      </c>
      <c r="B16" s="11">
        <v>50</v>
      </c>
      <c r="C16" s="1">
        <f t="shared" si="0"/>
        <v>43</v>
      </c>
      <c r="D16" s="1">
        <f>IF(C16&lt;C15,1,0)</f>
        <v>0</v>
      </c>
      <c r="E16" s="4"/>
      <c r="F16" s="1">
        <v>4</v>
      </c>
      <c r="G16" s="1">
        <v>3</v>
      </c>
      <c r="H16" s="4"/>
      <c r="K16" s="5"/>
      <c r="L16" s="9"/>
    </row>
    <row r="17" spans="1:12" x14ac:dyDescent="0.25">
      <c r="A17" s="1">
        <v>44</v>
      </c>
      <c r="B17" s="11">
        <v>20</v>
      </c>
      <c r="C17" s="1">
        <f t="shared" si="0"/>
        <v>59</v>
      </c>
      <c r="D17" s="1">
        <f>IF(C17&lt;C16,1,0)</f>
        <v>0</v>
      </c>
      <c r="E17" s="4"/>
      <c r="F17" s="1">
        <v>4</v>
      </c>
      <c r="G17" s="1">
        <v>4</v>
      </c>
      <c r="H17" s="4"/>
      <c r="K17" s="5"/>
      <c r="L17" s="9"/>
    </row>
    <row r="18" spans="1:12" x14ac:dyDescent="0.25">
      <c r="A18" s="1">
        <v>51</v>
      </c>
      <c r="B18" s="11">
        <v>55</v>
      </c>
      <c r="C18" s="1">
        <f t="shared" si="0"/>
        <v>32</v>
      </c>
      <c r="D18" s="1">
        <v>0</v>
      </c>
      <c r="E18" s="4">
        <f>AVERAGE(C18:C21)</f>
        <v>45.75</v>
      </c>
      <c r="F18" s="1">
        <v>5</v>
      </c>
      <c r="G18" s="1">
        <v>1</v>
      </c>
      <c r="H18" s="4">
        <f>ABS(E18-$C$66)</f>
        <v>4.6875E-2</v>
      </c>
      <c r="K18" s="5"/>
      <c r="L18" s="9"/>
    </row>
    <row r="19" spans="1:12" x14ac:dyDescent="0.25">
      <c r="A19" s="1">
        <v>52</v>
      </c>
      <c r="B19" s="11">
        <v>14</v>
      </c>
      <c r="C19" s="1">
        <f t="shared" si="0"/>
        <v>33</v>
      </c>
      <c r="D19" s="1">
        <f>IF(C19&lt;C18,1,0)</f>
        <v>0</v>
      </c>
      <c r="E19" s="4"/>
      <c r="F19" s="1">
        <v>5</v>
      </c>
      <c r="G19" s="1">
        <v>2</v>
      </c>
      <c r="H19" s="4"/>
      <c r="K19" s="5"/>
      <c r="L19" s="9"/>
    </row>
    <row r="20" spans="1:12" x14ac:dyDescent="0.25">
      <c r="A20" s="1">
        <v>53</v>
      </c>
      <c r="B20" s="11">
        <v>41</v>
      </c>
      <c r="C20" s="1">
        <f t="shared" si="0"/>
        <v>53</v>
      </c>
      <c r="D20" s="1">
        <f>IF(C20&lt;C19,1,0)</f>
        <v>0</v>
      </c>
      <c r="E20" s="4"/>
      <c r="F20" s="1">
        <v>5</v>
      </c>
      <c r="G20" s="1">
        <v>3</v>
      </c>
      <c r="H20" s="4"/>
      <c r="K20" s="5"/>
      <c r="L20" s="9"/>
    </row>
    <row r="21" spans="1:12" x14ac:dyDescent="0.25">
      <c r="A21" s="1">
        <v>54</v>
      </c>
      <c r="B21" s="11">
        <v>63</v>
      </c>
      <c r="C21" s="1">
        <f t="shared" si="0"/>
        <v>65</v>
      </c>
      <c r="D21" s="1">
        <f>IF(C21&lt;C20,1,0)</f>
        <v>0</v>
      </c>
      <c r="E21" s="4"/>
      <c r="F21" s="1">
        <v>5</v>
      </c>
      <c r="G21" s="1">
        <v>4</v>
      </c>
      <c r="H21" s="4"/>
      <c r="K21" s="5"/>
      <c r="L21" s="9"/>
    </row>
    <row r="22" spans="1:12" x14ac:dyDescent="0.25">
      <c r="A22" s="1">
        <v>61</v>
      </c>
      <c r="B22" s="11">
        <v>7</v>
      </c>
      <c r="C22" s="1">
        <f t="shared" si="0"/>
        <v>21</v>
      </c>
      <c r="D22" s="1">
        <v>0</v>
      </c>
      <c r="E22" s="4">
        <f>AVERAGE(C22:C25)</f>
        <v>45.75</v>
      </c>
      <c r="F22" s="1">
        <v>6</v>
      </c>
      <c r="G22" s="1">
        <v>1</v>
      </c>
      <c r="H22" s="4">
        <f>ABS(E22-$C$66)</f>
        <v>4.6875E-2</v>
      </c>
      <c r="K22" s="5"/>
      <c r="L22" s="9"/>
    </row>
    <row r="23" spans="1:12" x14ac:dyDescent="0.25">
      <c r="A23" s="1">
        <v>62</v>
      </c>
      <c r="B23" s="11">
        <v>48</v>
      </c>
      <c r="C23" s="1">
        <f t="shared" si="0"/>
        <v>30</v>
      </c>
      <c r="D23" s="1">
        <f>IF(C23&lt;C22,1,0)</f>
        <v>0</v>
      </c>
      <c r="E23" s="4"/>
      <c r="F23" s="1">
        <v>6</v>
      </c>
      <c r="G23" s="1">
        <v>2</v>
      </c>
      <c r="H23" s="4"/>
      <c r="K23" s="5"/>
      <c r="L23" s="9"/>
    </row>
    <row r="24" spans="1:12" x14ac:dyDescent="0.25">
      <c r="A24" s="1">
        <v>63</v>
      </c>
      <c r="B24" s="11">
        <v>34</v>
      </c>
      <c r="C24" s="1">
        <f t="shared" si="0"/>
        <v>63</v>
      </c>
      <c r="D24" s="1">
        <f>IF(C24&lt;C23,1,0)</f>
        <v>0</v>
      </c>
      <c r="E24" s="4"/>
      <c r="F24" s="1">
        <v>6</v>
      </c>
      <c r="G24" s="1">
        <v>3</v>
      </c>
      <c r="H24" s="4"/>
      <c r="K24" s="5"/>
      <c r="L24" s="9"/>
    </row>
    <row r="25" spans="1:12" x14ac:dyDescent="0.25">
      <c r="A25" s="1">
        <v>64</v>
      </c>
      <c r="B25" s="11">
        <v>30</v>
      </c>
      <c r="C25" s="1">
        <f t="shared" si="0"/>
        <v>69</v>
      </c>
      <c r="D25" s="1">
        <f>IF(C25&lt;C24,1,0)</f>
        <v>0</v>
      </c>
      <c r="E25" s="4"/>
      <c r="F25" s="1">
        <v>6</v>
      </c>
      <c r="G25" s="1">
        <v>4</v>
      </c>
      <c r="H25" s="4"/>
      <c r="K25" s="5"/>
      <c r="L25" s="9"/>
    </row>
    <row r="26" spans="1:12" x14ac:dyDescent="0.25">
      <c r="A26" s="1">
        <v>71</v>
      </c>
      <c r="B26" s="11">
        <v>8</v>
      </c>
      <c r="C26" s="1">
        <f t="shared" si="0"/>
        <v>28</v>
      </c>
      <c r="D26" s="1">
        <v>0</v>
      </c>
      <c r="E26" s="4">
        <f>AVERAGE(C26:C29)</f>
        <v>45.75</v>
      </c>
      <c r="F26" s="1">
        <v>7</v>
      </c>
      <c r="G26" s="1">
        <v>1</v>
      </c>
      <c r="H26" s="4">
        <f>ABS(E26-$C$66)</f>
        <v>4.6875E-2</v>
      </c>
      <c r="K26" s="5"/>
      <c r="L26" s="9"/>
    </row>
    <row r="27" spans="1:12" x14ac:dyDescent="0.25">
      <c r="A27" s="1">
        <v>72</v>
      </c>
      <c r="B27" s="11">
        <v>17</v>
      </c>
      <c r="C27" s="1">
        <f t="shared" si="0"/>
        <v>46</v>
      </c>
      <c r="D27" s="1">
        <f>IF(C27&lt;C26,1,0)</f>
        <v>0</v>
      </c>
      <c r="E27" s="4"/>
      <c r="F27" s="1">
        <v>7</v>
      </c>
      <c r="G27" s="1">
        <v>2</v>
      </c>
      <c r="H27" s="4"/>
      <c r="K27" s="5"/>
      <c r="L27" s="9"/>
    </row>
    <row r="28" spans="1:12" x14ac:dyDescent="0.25">
      <c r="A28" s="1">
        <v>73</v>
      </c>
      <c r="B28" s="11">
        <v>60.999999999999993</v>
      </c>
      <c r="C28" s="1">
        <f t="shared" si="0"/>
        <v>49</v>
      </c>
      <c r="D28" s="1">
        <f>IF(C28&lt;C27,1,0)</f>
        <v>0</v>
      </c>
      <c r="E28" s="4"/>
      <c r="F28" s="1">
        <v>7</v>
      </c>
      <c r="G28" s="1">
        <v>3</v>
      </c>
      <c r="H28" s="4"/>
      <c r="K28" s="5"/>
      <c r="L28" s="9"/>
    </row>
    <row r="29" spans="1:12" x14ac:dyDescent="0.25">
      <c r="A29" s="1">
        <v>74</v>
      </c>
      <c r="B29" s="11">
        <v>62</v>
      </c>
      <c r="C29" s="1">
        <f t="shared" si="0"/>
        <v>60</v>
      </c>
      <c r="D29" s="1">
        <f>IF(C29&lt;C28,1,0)</f>
        <v>0</v>
      </c>
      <c r="E29" s="4"/>
      <c r="F29" s="1">
        <v>7</v>
      </c>
      <c r="G29" s="1">
        <v>4</v>
      </c>
      <c r="H29" s="4"/>
      <c r="K29" s="5"/>
      <c r="L29" s="9"/>
    </row>
    <row r="30" spans="1:12" x14ac:dyDescent="0.25">
      <c r="A30" s="1">
        <v>81</v>
      </c>
      <c r="B30" s="11">
        <v>64</v>
      </c>
      <c r="C30" s="1">
        <f t="shared" si="0"/>
        <v>35</v>
      </c>
      <c r="D30" s="1">
        <v>0</v>
      </c>
      <c r="E30" s="4">
        <f>AVERAGE(C30:C33)</f>
        <v>45.75</v>
      </c>
      <c r="F30" s="1">
        <v>8</v>
      </c>
      <c r="G30" s="1">
        <v>1</v>
      </c>
      <c r="H30" s="4">
        <f>ABS(E30-$C$66)</f>
        <v>4.6875E-2</v>
      </c>
      <c r="K30" s="5"/>
      <c r="L30" s="9"/>
    </row>
    <row r="31" spans="1:12" x14ac:dyDescent="0.25">
      <c r="A31" s="1">
        <v>82</v>
      </c>
      <c r="B31" s="11">
        <v>44</v>
      </c>
      <c r="C31" s="1">
        <f t="shared" si="0"/>
        <v>38</v>
      </c>
      <c r="D31" s="1">
        <f>IF(C31&lt;C30,1,0)</f>
        <v>0</v>
      </c>
      <c r="E31" s="4"/>
      <c r="F31" s="1">
        <v>8</v>
      </c>
      <c r="G31" s="1">
        <v>2</v>
      </c>
      <c r="H31" s="4"/>
      <c r="K31" s="5"/>
      <c r="L31" s="9"/>
    </row>
    <row r="32" spans="1:12" x14ac:dyDescent="0.25">
      <c r="A32" s="1">
        <v>83</v>
      </c>
      <c r="B32" s="11">
        <v>37</v>
      </c>
      <c r="C32" s="1">
        <f t="shared" si="0"/>
        <v>53</v>
      </c>
      <c r="D32" s="1">
        <f>IF(C32&lt;C31,1,0)</f>
        <v>0</v>
      </c>
      <c r="E32" s="4"/>
      <c r="F32" s="1">
        <v>8</v>
      </c>
      <c r="G32" s="1">
        <v>3</v>
      </c>
      <c r="H32" s="4"/>
      <c r="K32" s="5"/>
      <c r="L32" s="9"/>
    </row>
    <row r="33" spans="1:12" x14ac:dyDescent="0.25">
      <c r="A33" s="1">
        <v>84</v>
      </c>
      <c r="B33" s="11">
        <v>2</v>
      </c>
      <c r="C33" s="1">
        <f t="shared" si="0"/>
        <v>57</v>
      </c>
      <c r="D33" s="1">
        <f>IF(C33&lt;C32,1,0)</f>
        <v>0</v>
      </c>
      <c r="E33" s="4"/>
      <c r="F33" s="1">
        <v>8</v>
      </c>
      <c r="G33" s="1">
        <v>4</v>
      </c>
      <c r="H33" s="4"/>
      <c r="K33" s="5"/>
      <c r="L33" s="9"/>
    </row>
    <row r="34" spans="1:12" x14ac:dyDescent="0.25">
      <c r="A34" s="1">
        <v>91</v>
      </c>
      <c r="B34" s="11">
        <v>60</v>
      </c>
      <c r="C34" s="1">
        <f t="shared" ref="C34:C65" si="1">INDEX(problemData,B34,2)</f>
        <v>23</v>
      </c>
      <c r="D34" s="1">
        <v>0</v>
      </c>
      <c r="E34" s="4">
        <f>AVERAGE(C34:C37)</f>
        <v>45.75</v>
      </c>
      <c r="F34" s="1">
        <v>9</v>
      </c>
      <c r="G34" s="1">
        <v>1</v>
      </c>
      <c r="H34" s="4">
        <f>ABS(E34-$C$66)</f>
        <v>4.6875E-2</v>
      </c>
      <c r="K34" s="5"/>
      <c r="L34" s="9"/>
    </row>
    <row r="35" spans="1:12" x14ac:dyDescent="0.25">
      <c r="A35" s="1">
        <v>92</v>
      </c>
      <c r="B35" s="11">
        <v>13</v>
      </c>
      <c r="C35" s="1">
        <f t="shared" si="1"/>
        <v>25</v>
      </c>
      <c r="D35" s="1">
        <f>IF(C35&lt;C34,1,0)</f>
        <v>0</v>
      </c>
      <c r="E35" s="4"/>
      <c r="F35" s="1">
        <v>9</v>
      </c>
      <c r="G35" s="1">
        <v>2</v>
      </c>
      <c r="H35" s="4"/>
      <c r="K35" s="5"/>
      <c r="L35" s="9"/>
    </row>
    <row r="36" spans="1:12" x14ac:dyDescent="0.25">
      <c r="A36" s="1">
        <v>93</v>
      </c>
      <c r="B36" s="11">
        <v>15</v>
      </c>
      <c r="C36" s="1">
        <f t="shared" si="1"/>
        <v>67</v>
      </c>
      <c r="D36" s="1">
        <f>IF(C36&lt;C35,1,0)</f>
        <v>0</v>
      </c>
      <c r="E36" s="4"/>
      <c r="F36" s="1">
        <v>9</v>
      </c>
      <c r="G36" s="1">
        <v>3</v>
      </c>
      <c r="H36" s="4"/>
      <c r="K36" s="5"/>
      <c r="L36" s="9"/>
    </row>
    <row r="37" spans="1:12" x14ac:dyDescent="0.25">
      <c r="A37" s="1">
        <v>94</v>
      </c>
      <c r="B37" s="11">
        <v>51</v>
      </c>
      <c r="C37" s="1">
        <f t="shared" si="1"/>
        <v>68</v>
      </c>
      <c r="D37" s="1">
        <f>IF(C37&lt;C36,1,0)</f>
        <v>0</v>
      </c>
      <c r="E37" s="4"/>
      <c r="F37" s="1">
        <v>9</v>
      </c>
      <c r="G37" s="1">
        <v>4</v>
      </c>
      <c r="H37" s="4"/>
      <c r="K37" s="5"/>
      <c r="L37" s="9"/>
    </row>
    <row r="38" spans="1:12" x14ac:dyDescent="0.25">
      <c r="A38" s="1">
        <v>101</v>
      </c>
      <c r="B38" s="11">
        <v>3</v>
      </c>
      <c r="C38" s="1">
        <f t="shared" si="1"/>
        <v>33</v>
      </c>
      <c r="D38" s="1">
        <v>0</v>
      </c>
      <c r="E38" s="4">
        <f>AVERAGE(C38:C41)</f>
        <v>45.75</v>
      </c>
      <c r="F38" s="1">
        <v>10</v>
      </c>
      <c r="G38" s="1">
        <v>1</v>
      </c>
      <c r="H38" s="4">
        <f>ABS(E38-$C$66)</f>
        <v>4.6875E-2</v>
      </c>
      <c r="K38" s="5"/>
      <c r="L38" s="9"/>
    </row>
    <row r="39" spans="1:12" x14ac:dyDescent="0.25">
      <c r="A39" s="1">
        <v>102</v>
      </c>
      <c r="B39" s="11">
        <v>36</v>
      </c>
      <c r="C39" s="1">
        <f t="shared" si="1"/>
        <v>37</v>
      </c>
      <c r="D39" s="1">
        <f>IF(C39&lt;C38,1,0)</f>
        <v>0</v>
      </c>
      <c r="E39" s="4"/>
      <c r="F39" s="1">
        <v>10</v>
      </c>
      <c r="G39" s="1">
        <v>2</v>
      </c>
      <c r="H39" s="4"/>
      <c r="K39" s="5"/>
      <c r="L39" s="9"/>
    </row>
    <row r="40" spans="1:12" x14ac:dyDescent="0.25">
      <c r="A40" s="1">
        <v>103</v>
      </c>
      <c r="B40" s="11">
        <v>45</v>
      </c>
      <c r="C40" s="1">
        <f t="shared" si="1"/>
        <v>46</v>
      </c>
      <c r="D40" s="1">
        <f>IF(C40&lt;C39,1,0)</f>
        <v>0</v>
      </c>
      <c r="E40" s="4"/>
      <c r="F40" s="1">
        <v>10</v>
      </c>
      <c r="G40" s="1">
        <v>3</v>
      </c>
      <c r="H40" s="4"/>
      <c r="K40" s="5"/>
      <c r="L40" s="9"/>
    </row>
    <row r="41" spans="1:12" x14ac:dyDescent="0.25">
      <c r="A41" s="1">
        <v>104</v>
      </c>
      <c r="B41" s="11">
        <v>58</v>
      </c>
      <c r="C41" s="1">
        <f t="shared" si="1"/>
        <v>67</v>
      </c>
      <c r="D41" s="1">
        <f>IF(C41&lt;C40,1,0)</f>
        <v>0</v>
      </c>
      <c r="E41" s="4"/>
      <c r="F41" s="1">
        <v>10</v>
      </c>
      <c r="G41" s="1">
        <v>4</v>
      </c>
      <c r="H41" s="4"/>
      <c r="K41" s="5"/>
      <c r="L41" s="9"/>
    </row>
    <row r="42" spans="1:12" x14ac:dyDescent="0.25">
      <c r="A42" s="1">
        <v>111</v>
      </c>
      <c r="B42" s="11">
        <v>6</v>
      </c>
      <c r="C42" s="1">
        <f t="shared" si="1"/>
        <v>26</v>
      </c>
      <c r="D42" s="1">
        <v>0</v>
      </c>
      <c r="E42" s="4">
        <f>AVERAGE(C42:C45)</f>
        <v>45.75</v>
      </c>
      <c r="F42" s="1">
        <v>11</v>
      </c>
      <c r="G42" s="1">
        <v>1</v>
      </c>
      <c r="H42" s="4">
        <f>ABS(E42-$C$66)</f>
        <v>4.6875E-2</v>
      </c>
      <c r="K42" s="5"/>
      <c r="L42" s="9"/>
    </row>
    <row r="43" spans="1:12" x14ac:dyDescent="0.25">
      <c r="A43" s="1">
        <v>112</v>
      </c>
      <c r="B43" s="11">
        <v>54</v>
      </c>
      <c r="C43" s="1">
        <f t="shared" si="1"/>
        <v>32</v>
      </c>
      <c r="D43" s="1">
        <f>IF(C43&lt;C42,1,0)</f>
        <v>0</v>
      </c>
      <c r="E43" s="4"/>
      <c r="F43" s="1">
        <v>11</v>
      </c>
      <c r="G43" s="1">
        <v>2</v>
      </c>
      <c r="H43" s="4"/>
      <c r="K43" s="5"/>
      <c r="L43" s="9"/>
    </row>
    <row r="44" spans="1:12" x14ac:dyDescent="0.25">
      <c r="A44" s="1">
        <v>113</v>
      </c>
      <c r="B44" s="11">
        <v>56</v>
      </c>
      <c r="C44" s="1">
        <f t="shared" si="1"/>
        <v>59</v>
      </c>
      <c r="D44" s="1">
        <f>IF(C44&lt;C43,1,0)</f>
        <v>0</v>
      </c>
      <c r="E44" s="4"/>
      <c r="F44" s="1">
        <v>11</v>
      </c>
      <c r="G44" s="1">
        <v>3</v>
      </c>
      <c r="H44" s="4"/>
      <c r="K44" s="5"/>
      <c r="L44" s="9"/>
    </row>
    <row r="45" spans="1:12" x14ac:dyDescent="0.25">
      <c r="A45" s="1">
        <v>114</v>
      </c>
      <c r="B45" s="11">
        <v>33</v>
      </c>
      <c r="C45" s="1">
        <f t="shared" si="1"/>
        <v>66</v>
      </c>
      <c r="D45" s="1">
        <f>IF(C45&lt;C44,1,0)</f>
        <v>0</v>
      </c>
      <c r="E45" s="4"/>
      <c r="F45" s="1">
        <v>11</v>
      </c>
      <c r="G45" s="1">
        <v>4</v>
      </c>
      <c r="H45" s="4"/>
      <c r="K45" s="5"/>
      <c r="L45" s="9"/>
    </row>
    <row r="46" spans="1:12" x14ac:dyDescent="0.25">
      <c r="A46" s="1">
        <v>121</v>
      </c>
      <c r="B46" s="11">
        <v>25</v>
      </c>
      <c r="C46" s="1">
        <f t="shared" si="1"/>
        <v>38</v>
      </c>
      <c r="D46" s="1">
        <v>0</v>
      </c>
      <c r="E46" s="4">
        <f>AVERAGE(C46:C49)</f>
        <v>46</v>
      </c>
      <c r="F46" s="1">
        <v>12</v>
      </c>
      <c r="G46" s="1">
        <v>1</v>
      </c>
      <c r="H46" s="4">
        <f>ABS(E46-$C$66)</f>
        <v>0.203125</v>
      </c>
      <c r="K46" s="5"/>
      <c r="L46" s="9"/>
    </row>
    <row r="47" spans="1:12" x14ac:dyDescent="0.25">
      <c r="A47" s="1">
        <v>122</v>
      </c>
      <c r="B47" s="11">
        <v>9</v>
      </c>
      <c r="C47" s="1">
        <f t="shared" si="1"/>
        <v>43</v>
      </c>
      <c r="D47" s="1">
        <f>IF(C47&lt;C46,1,0)</f>
        <v>0</v>
      </c>
      <c r="E47" s="4"/>
      <c r="F47" s="1">
        <v>12</v>
      </c>
      <c r="G47" s="1">
        <v>2</v>
      </c>
      <c r="H47" s="4"/>
      <c r="K47" s="5"/>
      <c r="L47" s="9"/>
    </row>
    <row r="48" spans="1:12" x14ac:dyDescent="0.25">
      <c r="A48" s="1">
        <v>123</v>
      </c>
      <c r="B48" s="11">
        <v>51.999999999999993</v>
      </c>
      <c r="C48" s="1">
        <f t="shared" si="1"/>
        <v>50</v>
      </c>
      <c r="D48" s="1">
        <f>IF(C48&lt;C47,1,0)</f>
        <v>0</v>
      </c>
      <c r="E48" s="4"/>
      <c r="F48" s="1">
        <v>12</v>
      </c>
      <c r="G48" s="1">
        <v>3</v>
      </c>
      <c r="H48" s="4"/>
      <c r="K48" s="5"/>
      <c r="L48" s="9"/>
    </row>
    <row r="49" spans="1:12" x14ac:dyDescent="0.25">
      <c r="A49" s="1">
        <v>124</v>
      </c>
      <c r="B49" s="11">
        <v>35</v>
      </c>
      <c r="C49" s="1">
        <f t="shared" si="1"/>
        <v>53</v>
      </c>
      <c r="D49" s="1">
        <f>IF(C49&lt;C48,1,0)</f>
        <v>0</v>
      </c>
      <c r="E49" s="4"/>
      <c r="F49" s="1">
        <v>12</v>
      </c>
      <c r="G49" s="1">
        <v>4</v>
      </c>
      <c r="H49" s="4"/>
      <c r="K49" s="5"/>
      <c r="L49" s="9"/>
    </row>
    <row r="50" spans="1:12" x14ac:dyDescent="0.25">
      <c r="A50" s="1">
        <v>131</v>
      </c>
      <c r="B50" s="11">
        <v>24</v>
      </c>
      <c r="C50" s="1">
        <f t="shared" si="1"/>
        <v>25</v>
      </c>
      <c r="D50" s="1">
        <v>0</v>
      </c>
      <c r="E50" s="4">
        <f>AVERAGE(C50:C53)</f>
        <v>45.75</v>
      </c>
      <c r="F50" s="1">
        <v>13</v>
      </c>
      <c r="G50" s="1">
        <v>1</v>
      </c>
      <c r="H50" s="4">
        <f>ABS(E50-$C$66)</f>
        <v>4.6875E-2</v>
      </c>
      <c r="K50" s="5"/>
      <c r="L50" s="9"/>
    </row>
    <row r="51" spans="1:12" x14ac:dyDescent="0.25">
      <c r="A51" s="1">
        <v>132</v>
      </c>
      <c r="B51" s="11">
        <v>21</v>
      </c>
      <c r="C51" s="1">
        <f t="shared" si="1"/>
        <v>37</v>
      </c>
      <c r="D51" s="1">
        <f>IF(C51&lt;C50,1,0)</f>
        <v>0</v>
      </c>
      <c r="E51" s="4"/>
      <c r="F51" s="1">
        <v>13</v>
      </c>
      <c r="G51" s="1">
        <v>2</v>
      </c>
      <c r="H51" s="4"/>
      <c r="K51" s="5"/>
      <c r="L51" s="9"/>
    </row>
    <row r="52" spans="1:12" x14ac:dyDescent="0.25">
      <c r="A52" s="1">
        <v>133</v>
      </c>
      <c r="B52" s="11">
        <v>59</v>
      </c>
      <c r="C52" s="1">
        <f t="shared" si="1"/>
        <v>54</v>
      </c>
      <c r="D52" s="1">
        <f>IF(C52&lt;C51,1,0)</f>
        <v>0</v>
      </c>
      <c r="E52" s="4"/>
      <c r="F52" s="1">
        <v>13</v>
      </c>
      <c r="G52" s="1">
        <v>3</v>
      </c>
      <c r="H52" s="4"/>
      <c r="K52" s="5"/>
      <c r="L52" s="9"/>
    </row>
    <row r="53" spans="1:12" x14ac:dyDescent="0.25">
      <c r="A53" s="1">
        <v>134</v>
      </c>
      <c r="B53" s="11">
        <v>38</v>
      </c>
      <c r="C53" s="1">
        <f t="shared" si="1"/>
        <v>67</v>
      </c>
      <c r="D53" s="1">
        <f>IF(C53&lt;C52,1,0)</f>
        <v>0</v>
      </c>
      <c r="E53" s="4"/>
      <c r="F53" s="1">
        <v>13</v>
      </c>
      <c r="G53" s="1">
        <v>4</v>
      </c>
      <c r="H53" s="4"/>
      <c r="K53" s="5"/>
      <c r="L53" s="9"/>
    </row>
    <row r="54" spans="1:12" x14ac:dyDescent="0.25">
      <c r="A54" s="1">
        <v>141</v>
      </c>
      <c r="B54" s="11">
        <v>39</v>
      </c>
      <c r="C54" s="1">
        <f t="shared" si="1"/>
        <v>32</v>
      </c>
      <c r="D54" s="1">
        <v>0</v>
      </c>
      <c r="E54" s="4">
        <f>AVERAGE(C54:C57)</f>
        <v>46</v>
      </c>
      <c r="F54" s="1">
        <v>14</v>
      </c>
      <c r="G54" s="1">
        <v>1</v>
      </c>
      <c r="H54" s="4">
        <f>ABS(E54-$C$66)</f>
        <v>0.203125</v>
      </c>
      <c r="K54" s="5"/>
      <c r="L54" s="9"/>
    </row>
    <row r="55" spans="1:12" x14ac:dyDescent="0.25">
      <c r="A55" s="1">
        <v>142</v>
      </c>
      <c r="B55" s="11">
        <v>40</v>
      </c>
      <c r="C55" s="1">
        <f t="shared" si="1"/>
        <v>44</v>
      </c>
      <c r="D55" s="1">
        <f>IF(C55&lt;C54,1,0)</f>
        <v>0</v>
      </c>
      <c r="E55" s="4"/>
      <c r="F55" s="1">
        <v>14</v>
      </c>
      <c r="G55" s="1">
        <v>2</v>
      </c>
      <c r="H55" s="4"/>
      <c r="K55" s="5"/>
      <c r="L55" s="9"/>
    </row>
    <row r="56" spans="1:12" x14ac:dyDescent="0.25">
      <c r="A56" s="1">
        <v>143</v>
      </c>
      <c r="B56" s="11">
        <v>42</v>
      </c>
      <c r="C56" s="1">
        <f t="shared" si="1"/>
        <v>47</v>
      </c>
      <c r="D56" s="1">
        <f>IF(C56&lt;C55,1,0)</f>
        <v>0</v>
      </c>
      <c r="E56" s="4"/>
      <c r="F56" s="1">
        <v>14</v>
      </c>
      <c r="G56" s="1">
        <v>3</v>
      </c>
      <c r="H56" s="4"/>
      <c r="K56" s="5"/>
      <c r="L56" s="9"/>
    </row>
    <row r="57" spans="1:12" x14ac:dyDescent="0.25">
      <c r="A57" s="1">
        <v>144</v>
      </c>
      <c r="B57" s="11">
        <v>32</v>
      </c>
      <c r="C57" s="1">
        <f t="shared" si="1"/>
        <v>61</v>
      </c>
      <c r="D57" s="1">
        <f>IF(C57&lt;C56,1,0)</f>
        <v>0</v>
      </c>
      <c r="E57" s="4"/>
      <c r="F57" s="1">
        <v>14</v>
      </c>
      <c r="G57" s="1">
        <v>4</v>
      </c>
      <c r="H57" s="4"/>
      <c r="K57" s="5"/>
      <c r="L57" s="9"/>
    </row>
    <row r="58" spans="1:12" x14ac:dyDescent="0.25">
      <c r="A58" s="1">
        <v>151</v>
      </c>
      <c r="B58" s="11">
        <v>57</v>
      </c>
      <c r="C58" s="1">
        <f t="shared" si="1"/>
        <v>24</v>
      </c>
      <c r="D58" s="1">
        <v>0</v>
      </c>
      <c r="E58" s="4">
        <f>AVERAGE(C58:C61)</f>
        <v>45.75</v>
      </c>
      <c r="F58" s="1">
        <v>15</v>
      </c>
      <c r="G58" s="1">
        <v>1</v>
      </c>
      <c r="H58" s="4">
        <f>ABS(E58-$C$66)</f>
        <v>4.6875E-2</v>
      </c>
      <c r="K58" s="5"/>
      <c r="L58" s="9"/>
    </row>
    <row r="59" spans="1:12" x14ac:dyDescent="0.25">
      <c r="A59" s="1">
        <v>152</v>
      </c>
      <c r="B59" s="11">
        <v>1</v>
      </c>
      <c r="C59" s="1">
        <f t="shared" si="1"/>
        <v>27</v>
      </c>
      <c r="D59" s="1">
        <f>IF(C59&lt;C58,1,0)</f>
        <v>0</v>
      </c>
      <c r="E59" s="4"/>
      <c r="F59" s="1">
        <v>15</v>
      </c>
      <c r="G59" s="1">
        <v>2</v>
      </c>
      <c r="H59" s="4"/>
      <c r="K59" s="5"/>
      <c r="L59" s="9"/>
    </row>
    <row r="60" spans="1:12" x14ac:dyDescent="0.25">
      <c r="A60" s="1">
        <v>153</v>
      </c>
      <c r="B60" s="11">
        <v>26</v>
      </c>
      <c r="C60" s="1">
        <f t="shared" si="1"/>
        <v>65</v>
      </c>
      <c r="D60" s="1">
        <f>IF(C60&lt;C59,1,0)</f>
        <v>0</v>
      </c>
      <c r="E60" s="4"/>
      <c r="F60" s="1">
        <v>15</v>
      </c>
      <c r="G60" s="1">
        <v>3</v>
      </c>
      <c r="H60" s="4"/>
      <c r="K60" s="5"/>
      <c r="L60" s="9"/>
    </row>
    <row r="61" spans="1:12" x14ac:dyDescent="0.25">
      <c r="A61" s="1">
        <v>154</v>
      </c>
      <c r="B61" s="11">
        <v>46</v>
      </c>
      <c r="C61" s="1">
        <f t="shared" si="1"/>
        <v>67</v>
      </c>
      <c r="D61" s="1">
        <f>IF(C61&lt;C60,1,0)</f>
        <v>0</v>
      </c>
      <c r="E61" s="4"/>
      <c r="F61" s="1">
        <v>15</v>
      </c>
      <c r="G61" s="1">
        <v>4</v>
      </c>
      <c r="H61" s="4"/>
      <c r="K61" s="5"/>
      <c r="L61" s="9"/>
    </row>
    <row r="62" spans="1:12" x14ac:dyDescent="0.25">
      <c r="A62" s="1">
        <v>161</v>
      </c>
      <c r="B62" s="11">
        <v>28</v>
      </c>
      <c r="C62" s="1">
        <f t="shared" si="1"/>
        <v>30</v>
      </c>
      <c r="D62" s="1">
        <v>0</v>
      </c>
      <c r="E62" s="4">
        <f>AVERAGE(C62:C65)</f>
        <v>45.75</v>
      </c>
      <c r="F62" s="1">
        <v>16</v>
      </c>
      <c r="G62" s="1">
        <v>1</v>
      </c>
      <c r="H62" s="4">
        <f>ABS(E62-$C$66)</f>
        <v>4.6875E-2</v>
      </c>
      <c r="K62" s="5"/>
      <c r="L62" s="9"/>
    </row>
    <row r="63" spans="1:12" x14ac:dyDescent="0.25">
      <c r="A63" s="1">
        <v>162</v>
      </c>
      <c r="B63" s="11">
        <v>18</v>
      </c>
      <c r="C63" s="1">
        <f t="shared" si="1"/>
        <v>31</v>
      </c>
      <c r="D63" s="1">
        <f>IF(C63&lt;C62,1,0)</f>
        <v>0</v>
      </c>
      <c r="E63" s="4"/>
      <c r="F63" s="1">
        <v>16</v>
      </c>
      <c r="G63" s="1">
        <v>2</v>
      </c>
      <c r="H63" s="4"/>
      <c r="K63" s="5"/>
      <c r="L63" s="9"/>
    </row>
    <row r="64" spans="1:12" x14ac:dyDescent="0.25">
      <c r="A64" s="1">
        <v>163</v>
      </c>
      <c r="B64" s="11">
        <v>19</v>
      </c>
      <c r="C64" s="1">
        <f t="shared" si="1"/>
        <v>58</v>
      </c>
      <c r="D64" s="1">
        <f>IF(C64&lt;C63,1,0)</f>
        <v>0</v>
      </c>
      <c r="E64" s="4"/>
      <c r="F64" s="1">
        <v>16</v>
      </c>
      <c r="G64" s="1">
        <v>3</v>
      </c>
      <c r="H64" s="4"/>
      <c r="K64" s="5"/>
      <c r="L64" s="9"/>
    </row>
    <row r="65" spans="1:12" x14ac:dyDescent="0.25">
      <c r="A65" s="1">
        <v>164</v>
      </c>
      <c r="B65" s="11">
        <v>53</v>
      </c>
      <c r="C65" s="1">
        <f t="shared" si="1"/>
        <v>64</v>
      </c>
      <c r="D65" s="1">
        <f>IF(C65&lt;C64,1,0)</f>
        <v>0</v>
      </c>
      <c r="E65" s="4"/>
      <c r="F65" s="1">
        <v>16</v>
      </c>
      <c r="G65" s="1">
        <v>4</v>
      </c>
      <c r="H65" s="4"/>
      <c r="K65" s="5"/>
      <c r="L65" s="9"/>
    </row>
    <row r="66" spans="1:12" x14ac:dyDescent="0.25">
      <c r="C66" s="8">
        <f>AVERAGE(C2:C65)</f>
        <v>45.796875</v>
      </c>
      <c r="D66" s="8">
        <f>SUM(D2:D65)</f>
        <v>0</v>
      </c>
      <c r="E66" s="6"/>
      <c r="H66" s="6"/>
    </row>
    <row r="69" spans="1:12" x14ac:dyDescent="0.25">
      <c r="E69" s="2"/>
      <c r="H69"/>
    </row>
    <row r="70" spans="1:12" ht="13.8" x14ac:dyDescent="0.3">
      <c r="E70" s="2" t="s">
        <v>56</v>
      </c>
      <c r="H70" s="12">
        <f>SUMSQ(H2:H65)+D66^2</f>
        <v>0.27734375</v>
      </c>
    </row>
    <row r="71" spans="1:12" x14ac:dyDescent="0.25">
      <c r="H71" s="13"/>
    </row>
  </sheetData>
  <phoneticPr fontId="6" type="noConversion"/>
  <printOptions headings="1"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Solution</vt:lpstr>
      <vt:lpstr>packageID</vt:lpstr>
      <vt:lpstr>problemData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apar garg</cp:lastModifiedBy>
  <cp:lastPrinted>2004-04-23T12:13:24Z</cp:lastPrinted>
  <dcterms:created xsi:type="dcterms:W3CDTF">2002-04-19T10:58:03Z</dcterms:created>
  <dcterms:modified xsi:type="dcterms:W3CDTF">2021-07-22T12:32:50Z</dcterms:modified>
</cp:coreProperties>
</file>