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R\Downloads\"/>
    </mc:Choice>
  </mc:AlternateContent>
  <bookViews>
    <workbookView xWindow="0" yWindow="0" windowWidth="20490" windowHeight="8655"/>
  </bookViews>
  <sheets>
    <sheet name="17th ~ 30th" sheetId="1" r:id="rId1"/>
  </sheets>
  <definedNames>
    <definedName name="_xlnm.Print_Area" localSheetId="0">'17th ~ 30th'!$B$2:$L$16</definedName>
  </definedNames>
  <calcPr calcId="152511"/>
</workbook>
</file>

<file path=xl/calcChain.xml><?xml version="1.0" encoding="utf-8"?>
<calcChain xmlns="http://schemas.openxmlformats.org/spreadsheetml/2006/main">
  <c r="C16" i="1" l="1"/>
  <c r="C15" i="1"/>
  <c r="C10" i="1"/>
  <c r="Q4" i="1" l="1"/>
  <c r="R4" i="1" s="1"/>
  <c r="U4" i="1"/>
  <c r="V4" i="1" s="1"/>
  <c r="Q5" i="1"/>
  <c r="R5" i="1" s="1"/>
  <c r="U5" i="1"/>
  <c r="V5" i="1" s="1"/>
  <c r="Q6" i="1"/>
  <c r="R6" i="1" s="1"/>
  <c r="U6" i="1"/>
  <c r="V6" i="1" s="1"/>
  <c r="Q7" i="1"/>
  <c r="R7" i="1" s="1"/>
  <c r="U7" i="1"/>
  <c r="V7" i="1" s="1"/>
  <c r="Q9" i="1"/>
  <c r="R9" i="1" s="1"/>
  <c r="U9" i="1"/>
  <c r="V9" i="1" s="1"/>
  <c r="O10" i="1"/>
  <c r="Q10" i="1" s="1"/>
  <c r="R10" i="1" s="1"/>
  <c r="S10" i="1"/>
  <c r="U10" i="1" s="1"/>
  <c r="V10" i="1" s="1"/>
  <c r="T10" i="1"/>
  <c r="Q11" i="1"/>
  <c r="R11" i="1" s="1"/>
  <c r="U11" i="1"/>
  <c r="V11" i="1"/>
  <c r="Q12" i="1"/>
  <c r="R12" i="1" s="1"/>
  <c r="U12" i="1"/>
  <c r="V12" i="1"/>
  <c r="Q13" i="1"/>
  <c r="R13" i="1" s="1"/>
  <c r="U13" i="1"/>
  <c r="V13" i="1" s="1"/>
  <c r="Q14" i="1"/>
  <c r="R14" i="1" s="1"/>
  <c r="U14" i="1"/>
  <c r="V14" i="1" s="1"/>
  <c r="O15" i="1"/>
  <c r="Q15" i="1" s="1"/>
  <c r="R15" i="1" s="1"/>
  <c r="S15" i="1"/>
  <c r="S16" i="1" s="1"/>
  <c r="T15" i="1"/>
  <c r="T16" i="1" s="1"/>
  <c r="P16" i="1"/>
  <c r="D15" i="1"/>
  <c r="L14" i="1"/>
  <c r="L13" i="1"/>
  <c r="L12" i="1"/>
  <c r="L11" i="1"/>
  <c r="L10" i="1"/>
  <c r="D10" i="1"/>
  <c r="L9" i="1"/>
  <c r="L8" i="1"/>
  <c r="L7" i="1"/>
  <c r="L6" i="1"/>
  <c r="L5" i="1"/>
  <c r="L4" i="1"/>
  <c r="U15" i="1" l="1"/>
  <c r="I4" i="1"/>
  <c r="I5" i="1"/>
  <c r="J5" i="1" s="1"/>
  <c r="I6" i="1"/>
  <c r="J6" i="1" s="1"/>
  <c r="I7" i="1"/>
  <c r="J7" i="1" s="1"/>
  <c r="I8" i="1"/>
  <c r="J8" i="1" s="1"/>
  <c r="I9" i="1"/>
  <c r="K9" i="1" s="1"/>
  <c r="E16" i="1"/>
  <c r="O16" i="1"/>
  <c r="Q16" i="1" s="1"/>
  <c r="R16" i="1" s="1"/>
  <c r="V15" i="1"/>
  <c r="V16" i="1" s="1"/>
  <c r="U16" i="1"/>
  <c r="D16" i="1"/>
  <c r="G16" i="1"/>
  <c r="H16" i="1"/>
  <c r="I11" i="1"/>
  <c r="J11" i="1" s="1"/>
  <c r="I12" i="1"/>
  <c r="K12" i="1" s="1"/>
  <c r="I13" i="1"/>
  <c r="J13" i="1" s="1"/>
  <c r="I14" i="1"/>
  <c r="K14" i="1" s="1"/>
  <c r="F16" i="1"/>
  <c r="L16" i="1" s="1"/>
  <c r="K4" i="1"/>
  <c r="K8" i="1"/>
  <c r="J9" i="1"/>
  <c r="K13" i="1"/>
  <c r="K7" i="1"/>
  <c r="L15" i="1"/>
  <c r="J12" i="1" l="1"/>
  <c r="K5" i="1"/>
  <c r="K6" i="1"/>
  <c r="I10" i="1"/>
  <c r="J10" i="1" s="1"/>
  <c r="J14" i="1"/>
  <c r="J4" i="1"/>
  <c r="Q17" i="1"/>
  <c r="I15" i="1"/>
  <c r="I16" i="1" s="1"/>
  <c r="J16" i="1" s="1"/>
  <c r="G17" i="1"/>
  <c r="K11" i="1"/>
  <c r="K15" i="1" s="1"/>
  <c r="K10" i="1"/>
  <c r="J15" i="1" l="1"/>
  <c r="K16" i="1"/>
</calcChain>
</file>

<file path=xl/sharedStrings.xml><?xml version="1.0" encoding="utf-8"?>
<sst xmlns="http://schemas.openxmlformats.org/spreadsheetml/2006/main" count="47" uniqueCount="33">
  <si>
    <t>Location</t>
  </si>
  <si>
    <t>Target</t>
  </si>
  <si>
    <t>Plan For 5 Days</t>
  </si>
  <si>
    <t>Day wise revised plan</t>
  </si>
  <si>
    <t>Actual</t>
  </si>
  <si>
    <t>Day Reflection</t>
  </si>
  <si>
    <t>Old&amp;CF</t>
  </si>
  <si>
    <t>Overall Reflection</t>
  </si>
  <si>
    <t>% Of Ach</t>
  </si>
  <si>
    <t>Gap       (Target To Ref)</t>
  </si>
  <si>
    <t>Gap       (Target  To Actual)</t>
  </si>
  <si>
    <t>Planned on 22nd at HO</t>
  </si>
  <si>
    <t>Actual as on 23rd</t>
  </si>
  <si>
    <t>Bal to Do</t>
  </si>
  <si>
    <t>Gap %</t>
  </si>
  <si>
    <t>Cnfrmd on 24th</t>
  </si>
  <si>
    <t>24th Reported</t>
  </si>
  <si>
    <t>Bal</t>
  </si>
  <si>
    <t>Per Day</t>
  </si>
  <si>
    <t>Vijayawada</t>
  </si>
  <si>
    <t>Guntur</t>
  </si>
  <si>
    <t>Ongole</t>
  </si>
  <si>
    <t>Rajahmundry</t>
  </si>
  <si>
    <t>Kakinada</t>
  </si>
  <si>
    <t>Vizag</t>
  </si>
  <si>
    <t>Coastal AP Total</t>
  </si>
  <si>
    <t>RKT-Hyd</t>
  </si>
  <si>
    <t>Khammam</t>
  </si>
  <si>
    <t>YKT-Uppal</t>
  </si>
  <si>
    <t>YKT-Hyderguda</t>
  </si>
  <si>
    <t>Telangana Total</t>
  </si>
  <si>
    <t>Group Total</t>
  </si>
  <si>
    <t>Radha Group  Dec 1st ~ 4th  (Week 4) Collection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</si>
</sst>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center" wrapText="1"/>
    </xf>
    <xf numFmtId="0" fontId="5" fillId="4" borderId="6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 wrapText="1"/>
    </xf>
    <xf numFmtId="0" fontId="5" fillId="4" borderId="4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4" borderId="9" xfId="0" applyNumberFormat="1" applyFont="1" applyFill="1" applyBorder="1" applyAlignment="1">
      <alignment horizontal="center" vertical="center" wrapText="1"/>
    </xf>
    <xf numFmtId="0" fontId="5" fillId="4" borderId="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/>
    </xf>
    <xf numFmtId="0" fontId="10" fillId="0" borderId="11" xfId="0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" fontId="11" fillId="0" borderId="13" xfId="0" applyNumberFormat="1" applyFont="1" applyBorder="1" applyAlignment="1">
      <alignment horizontal="center"/>
    </xf>
    <xf numFmtId="9" fontId="9" fillId="0" borderId="11" xfId="2" applyFont="1" applyBorder="1" applyAlignment="1">
      <alignment horizontal="center"/>
    </xf>
    <xf numFmtId="1" fontId="11" fillId="0" borderId="14" xfId="0" applyNumberFormat="1" applyFont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9" fontId="2" fillId="0" borderId="13" xfId="2" applyFont="1" applyBorder="1" applyAlignment="1">
      <alignment horizontal="center" vertical="center"/>
    </xf>
    <xf numFmtId="1" fontId="11" fillId="5" borderId="13" xfId="0" applyNumberFormat="1" applyFont="1" applyFill="1" applyBorder="1" applyAlignment="1">
      <alignment horizontal="center" vertical="center" wrapText="1"/>
    </xf>
    <xf numFmtId="1" fontId="11" fillId="0" borderId="16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right" vertic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9" fontId="9" fillId="0" borderId="18" xfId="2" applyFont="1" applyBorder="1" applyAlignment="1">
      <alignment horizontal="center"/>
    </xf>
    <xf numFmtId="1" fontId="11" fillId="0" borderId="20" xfId="0" applyNumberFormat="1" applyFont="1" applyBorder="1" applyAlignment="1">
      <alignment horizontal="center"/>
    </xf>
    <xf numFmtId="1" fontId="11" fillId="0" borderId="19" xfId="0" applyNumberFormat="1" applyFont="1" applyBorder="1" applyAlignment="1">
      <alignment horizontal="center"/>
    </xf>
    <xf numFmtId="1" fontId="11" fillId="5" borderId="13" xfId="0" applyNumberFormat="1" applyFont="1" applyFill="1" applyBorder="1" applyAlignment="1">
      <alignment horizontal="center" vertical="center"/>
    </xf>
    <xf numFmtId="1" fontId="11" fillId="0" borderId="21" xfId="0" applyNumberFormat="1" applyFont="1" applyBorder="1" applyAlignment="1">
      <alignment horizontal="center" vertical="center"/>
    </xf>
    <xf numFmtId="1" fontId="11" fillId="0" borderId="19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1" fontId="11" fillId="0" borderId="22" xfId="0" applyNumberFormat="1" applyFont="1" applyBorder="1" applyAlignment="1">
      <alignment horizontal="center"/>
    </xf>
    <xf numFmtId="1" fontId="11" fillId="0" borderId="23" xfId="0" applyNumberFormat="1" applyFont="1" applyBorder="1" applyAlignment="1">
      <alignment horizontal="center"/>
    </xf>
    <xf numFmtId="1" fontId="11" fillId="0" borderId="26" xfId="0" applyNumberFormat="1" applyFont="1" applyBorder="1" applyAlignment="1">
      <alignment horizontal="center"/>
    </xf>
    <xf numFmtId="1" fontId="11" fillId="0" borderId="27" xfId="0" applyNumberFormat="1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9" fontId="9" fillId="0" borderId="26" xfId="2" applyFont="1" applyBorder="1" applyAlignment="1">
      <alignment horizontal="center"/>
    </xf>
    <xf numFmtId="1" fontId="11" fillId="0" borderId="30" xfId="0" applyNumberFormat="1" applyFont="1" applyBorder="1" applyAlignment="1">
      <alignment horizontal="center"/>
    </xf>
    <xf numFmtId="1" fontId="11" fillId="0" borderId="31" xfId="0" applyNumberFormat="1" applyFont="1" applyBorder="1" applyAlignment="1">
      <alignment horizontal="center" vertical="center"/>
    </xf>
    <xf numFmtId="1" fontId="11" fillId="0" borderId="30" xfId="0" applyNumberFormat="1" applyFont="1" applyBorder="1" applyAlignment="1">
      <alignment horizontal="center" vertical="center"/>
    </xf>
    <xf numFmtId="0" fontId="9" fillId="4" borderId="17" xfId="0" applyFont="1" applyFill="1" applyBorder="1" applyAlignment="1">
      <alignment horizontal="right" vertical="center"/>
    </xf>
    <xf numFmtId="0" fontId="10" fillId="4" borderId="15" xfId="0" applyFont="1" applyFill="1" applyBorder="1" applyAlignment="1">
      <alignment horizontal="center"/>
    </xf>
    <xf numFmtId="0" fontId="12" fillId="4" borderId="32" xfId="0" applyFont="1" applyFill="1" applyBorder="1" applyAlignment="1">
      <alignment horizontal="center"/>
    </xf>
    <xf numFmtId="1" fontId="9" fillId="4" borderId="13" xfId="0" applyNumberFormat="1" applyFont="1" applyFill="1" applyBorder="1" applyAlignment="1">
      <alignment horizontal="center"/>
    </xf>
    <xf numFmtId="9" fontId="9" fillId="4" borderId="15" xfId="2" applyFont="1" applyFill="1" applyBorder="1" applyAlignment="1">
      <alignment horizontal="center"/>
    </xf>
    <xf numFmtId="1" fontId="9" fillId="4" borderId="32" xfId="0" applyNumberFormat="1" applyFont="1" applyFill="1" applyBorder="1" applyAlignment="1">
      <alignment horizontal="center"/>
    </xf>
    <xf numFmtId="0" fontId="13" fillId="0" borderId="0" xfId="0" applyFont="1"/>
    <xf numFmtId="0" fontId="9" fillId="4" borderId="15" xfId="0" applyFont="1" applyFill="1" applyBorder="1" applyAlignment="1">
      <alignment horizontal="center" vertical="center"/>
    </xf>
    <xf numFmtId="1" fontId="9" fillId="4" borderId="13" xfId="0" applyNumberFormat="1" applyFont="1" applyFill="1" applyBorder="1" applyAlignment="1">
      <alignment horizontal="center" vertical="center"/>
    </xf>
    <xf numFmtId="1" fontId="9" fillId="4" borderId="33" xfId="0" applyNumberFormat="1" applyFont="1" applyFill="1" applyBorder="1" applyAlignment="1">
      <alignment horizontal="center" vertical="center"/>
    </xf>
    <xf numFmtId="1" fontId="9" fillId="4" borderId="32" xfId="0" applyNumberFormat="1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9" fontId="9" fillId="0" borderId="22" xfId="2" applyFont="1" applyBorder="1" applyAlignment="1">
      <alignment horizontal="center"/>
    </xf>
    <xf numFmtId="1" fontId="11" fillId="0" borderId="34" xfId="0" applyNumberFormat="1" applyFont="1" applyBorder="1" applyAlignment="1">
      <alignment horizontal="center"/>
    </xf>
    <xf numFmtId="1" fontId="11" fillId="0" borderId="35" xfId="0" applyNumberFormat="1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wrapText="1"/>
    </xf>
    <xf numFmtId="0" fontId="9" fillId="6" borderId="17" xfId="0" applyFont="1" applyFill="1" applyBorder="1" applyAlignment="1">
      <alignment horizontal="right" vertical="center"/>
    </xf>
    <xf numFmtId="0" fontId="10" fillId="6" borderId="15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1" fontId="9" fillId="6" borderId="13" xfId="0" applyNumberFormat="1" applyFont="1" applyFill="1" applyBorder="1" applyAlignment="1">
      <alignment horizontal="center"/>
    </xf>
    <xf numFmtId="9" fontId="9" fillId="6" borderId="15" xfId="2" applyFont="1" applyFill="1" applyBorder="1" applyAlignment="1">
      <alignment horizontal="center"/>
    </xf>
    <xf numFmtId="1" fontId="9" fillId="6" borderId="32" xfId="0" applyNumberFormat="1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 vertical="center"/>
    </xf>
    <xf numFmtId="1" fontId="9" fillId="6" borderId="13" xfId="0" applyNumberFormat="1" applyFont="1" applyFill="1" applyBorder="1" applyAlignment="1">
      <alignment horizontal="center" vertical="center"/>
    </xf>
    <xf numFmtId="1" fontId="9" fillId="6" borderId="33" xfId="0" applyNumberFormat="1" applyFont="1" applyFill="1" applyBorder="1" applyAlignment="1">
      <alignment horizontal="center" vertical="center"/>
    </xf>
    <xf numFmtId="1" fontId="9" fillId="6" borderId="32" xfId="0" applyNumberFormat="1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right" vertical="center"/>
    </xf>
    <xf numFmtId="1" fontId="10" fillId="7" borderId="37" xfId="0" applyNumberFormat="1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" fontId="9" fillId="7" borderId="37" xfId="0" applyNumberFormat="1" applyFont="1" applyFill="1" applyBorder="1" applyAlignment="1">
      <alignment horizontal="center"/>
    </xf>
    <xf numFmtId="9" fontId="9" fillId="7" borderId="39" xfId="2" applyFont="1" applyFill="1" applyBorder="1" applyAlignment="1">
      <alignment horizontal="center"/>
    </xf>
    <xf numFmtId="1" fontId="9" fillId="7" borderId="38" xfId="0" applyNumberFormat="1" applyFont="1" applyFill="1" applyBorder="1" applyAlignment="1">
      <alignment horizontal="center"/>
    </xf>
    <xf numFmtId="0" fontId="9" fillId="7" borderId="39" xfId="0" applyFont="1" applyFill="1" applyBorder="1" applyAlignment="1">
      <alignment horizontal="center" vertical="center"/>
    </xf>
    <xf numFmtId="1" fontId="9" fillId="7" borderId="37" xfId="0" applyNumberFormat="1" applyFont="1" applyFill="1" applyBorder="1" applyAlignment="1">
      <alignment horizontal="center" vertical="center"/>
    </xf>
    <xf numFmtId="9" fontId="2" fillId="0" borderId="37" xfId="2" applyFont="1" applyBorder="1" applyAlignment="1">
      <alignment horizontal="center" vertical="center"/>
    </xf>
    <xf numFmtId="1" fontId="14" fillId="7" borderId="37" xfId="0" applyNumberFormat="1" applyFont="1" applyFill="1" applyBorder="1" applyAlignment="1">
      <alignment horizontal="center" vertical="center"/>
    </xf>
    <xf numFmtId="1" fontId="9" fillId="7" borderId="40" xfId="0" applyNumberFormat="1" applyFont="1" applyFill="1" applyBorder="1" applyAlignment="1">
      <alignment horizontal="center" vertical="center"/>
    </xf>
    <xf numFmtId="1" fontId="9" fillId="7" borderId="38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5" fontId="13" fillId="0" borderId="0" xfId="1" applyNumberFormat="1" applyFont="1" applyBorder="1" applyAlignment="1">
      <alignment horizontal="center" vertical="center"/>
    </xf>
    <xf numFmtId="1" fontId="3" fillId="0" borderId="0" xfId="0" applyNumberFormat="1" applyFont="1"/>
    <xf numFmtId="0" fontId="3" fillId="0" borderId="0" xfId="0" applyFont="1" applyAlignment="1">
      <alignment horizontal="center" vertical="center"/>
    </xf>
    <xf numFmtId="9" fontId="3" fillId="0" borderId="0" xfId="2" applyFont="1" applyAlignment="1">
      <alignment vertical="center"/>
    </xf>
    <xf numFmtId="164" fontId="3" fillId="0" borderId="0" xfId="0" applyNumberFormat="1" applyFont="1"/>
    <xf numFmtId="9" fontId="3" fillId="0" borderId="0" xfId="2" applyFont="1"/>
    <xf numFmtId="1" fontId="15" fillId="0" borderId="41" xfId="0" applyNumberFormat="1" applyFont="1" applyBorder="1" applyAlignment="1">
      <alignment horizontal="center" vertical="center"/>
    </xf>
    <xf numFmtId="1" fontId="15" fillId="4" borderId="15" xfId="0" applyNumberFormat="1" applyFont="1" applyFill="1" applyBorder="1" applyAlignment="1">
      <alignment horizontal="center" vertical="center"/>
    </xf>
    <xf numFmtId="1" fontId="15" fillId="6" borderId="15" xfId="0" applyNumberFormat="1" applyFont="1" applyFill="1" applyBorder="1" applyAlignment="1">
      <alignment horizontal="center" vertical="center"/>
    </xf>
    <xf numFmtId="9" fontId="15" fillId="8" borderId="42" xfId="2" applyFont="1" applyFill="1" applyBorder="1" applyAlignment="1">
      <alignment horizontal="center" vertical="center"/>
    </xf>
    <xf numFmtId="0" fontId="15" fillId="8" borderId="15" xfId="0" applyNumberFormat="1" applyFont="1" applyFill="1" applyBorder="1" applyAlignment="1">
      <alignment horizontal="center" vertical="center"/>
    </xf>
    <xf numFmtId="0" fontId="15" fillId="8" borderId="32" xfId="0" applyNumberFormat="1" applyFont="1" applyFill="1" applyBorder="1" applyAlignment="1">
      <alignment horizontal="center" vertical="center"/>
    </xf>
    <xf numFmtId="1" fontId="15" fillId="7" borderId="43" xfId="0" applyNumberFormat="1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/>
    </xf>
    <xf numFmtId="1" fontId="11" fillId="5" borderId="23" xfId="0" applyNumberFormat="1" applyFont="1" applyFill="1" applyBorder="1" applyAlignment="1">
      <alignment horizontal="center" vertical="center"/>
    </xf>
    <xf numFmtId="1" fontId="11" fillId="5" borderId="27" xfId="0" applyNumberFormat="1" applyFont="1" applyFill="1" applyBorder="1" applyAlignment="1">
      <alignment horizontal="center" vertical="center"/>
    </xf>
    <xf numFmtId="1" fontId="11" fillId="0" borderId="24" xfId="0" applyNumberFormat="1" applyFont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vertical="center"/>
    </xf>
    <xf numFmtId="1" fontId="11" fillId="0" borderId="25" xfId="0" applyNumberFormat="1" applyFont="1" applyBorder="1" applyAlignment="1">
      <alignment horizontal="center" vertical="center"/>
    </xf>
    <xf numFmtId="1" fontId="11" fillId="0" borderId="29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9" fontId="2" fillId="0" borderId="23" xfId="2" applyFont="1" applyBorder="1" applyAlignment="1">
      <alignment horizontal="center" vertical="center"/>
    </xf>
    <xf numFmtId="9" fontId="2" fillId="0" borderId="27" xfId="2" applyFont="1" applyBorder="1" applyAlignment="1">
      <alignment horizontal="center" vertical="center"/>
    </xf>
    <xf numFmtId="1" fontId="11" fillId="0" borderId="23" xfId="0" applyNumberFormat="1" applyFont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68"/>
  <sheetViews>
    <sheetView showGridLines="0" tabSelected="1" workbookViewId="0">
      <selection activeCell="H19" sqref="H19"/>
    </sheetView>
  </sheetViews>
  <sheetFormatPr defaultColWidth="7" defaultRowHeight="12" x14ac:dyDescent="0.2"/>
  <cols>
    <col min="1" max="1" width="7" style="1"/>
    <col min="2" max="2" width="19.85546875" style="1" bestFit="1" customWidth="1"/>
    <col min="3" max="3" width="7" style="1"/>
    <col min="4" max="4" width="0" style="1" hidden="1" customWidth="1"/>
    <col min="5" max="5" width="9.140625" style="1" customWidth="1"/>
    <col min="6" max="6" width="9.85546875" style="1" customWidth="1"/>
    <col min="7" max="7" width="9.7109375" style="1" customWidth="1"/>
    <col min="8" max="8" width="7" style="1"/>
    <col min="9" max="9" width="9.85546875" style="1" bestFit="1" customWidth="1"/>
    <col min="10" max="10" width="11.42578125" style="1" bestFit="1" customWidth="1"/>
    <col min="11" max="11" width="8.7109375" style="2" customWidth="1"/>
    <col min="12" max="12" width="9.5703125" style="2" customWidth="1"/>
    <col min="13" max="13" width="3.85546875" style="1" customWidth="1"/>
    <col min="14" max="14" width="19.85546875" style="1" hidden="1" customWidth="1"/>
    <col min="15" max="15" width="9.42578125" style="1" hidden="1" customWidth="1"/>
    <col min="16" max="16" width="9" style="1" hidden="1" customWidth="1"/>
    <col min="17" max="18" width="7" style="1" hidden="1" customWidth="1"/>
    <col min="19" max="23" width="0" style="1" hidden="1" customWidth="1"/>
    <col min="24" max="16384" width="7" style="1"/>
  </cols>
  <sheetData>
    <row r="1" spans="2:30" ht="12.75" thickBot="1" x14ac:dyDescent="0.25"/>
    <row r="2" spans="2:30" ht="22.5" customHeight="1" thickBot="1" x14ac:dyDescent="0.25">
      <c r="B2" s="117" t="s">
        <v>32</v>
      </c>
      <c r="C2" s="118"/>
      <c r="D2" s="118"/>
      <c r="E2" s="118"/>
      <c r="F2" s="118"/>
      <c r="G2" s="118"/>
      <c r="H2" s="118"/>
      <c r="I2" s="118"/>
      <c r="J2" s="118"/>
      <c r="K2" s="118"/>
      <c r="L2" s="119"/>
      <c r="N2" s="104"/>
      <c r="O2" s="104"/>
      <c r="P2" s="104"/>
      <c r="Q2" s="104"/>
      <c r="R2" s="104"/>
    </row>
    <row r="3" spans="2:30" s="13" customFormat="1" ht="63.75" customHeight="1" thickBot="1" x14ac:dyDescent="0.3">
      <c r="B3" s="3" t="s">
        <v>0</v>
      </c>
      <c r="C3" s="4" t="s">
        <v>1</v>
      </c>
      <c r="D3" s="5" t="s">
        <v>2</v>
      </c>
      <c r="E3" s="6" t="s">
        <v>3</v>
      </c>
      <c r="F3" s="7" t="s">
        <v>4</v>
      </c>
      <c r="G3" s="8" t="s">
        <v>5</v>
      </c>
      <c r="H3" s="9" t="s">
        <v>6</v>
      </c>
      <c r="I3" s="10" t="s">
        <v>7</v>
      </c>
      <c r="J3" s="11" t="s">
        <v>8</v>
      </c>
      <c r="K3" s="12" t="s">
        <v>9</v>
      </c>
      <c r="L3" s="12" t="s">
        <v>10</v>
      </c>
      <c r="N3" s="14" t="s">
        <v>0</v>
      </c>
      <c r="O3" s="15" t="s">
        <v>11</v>
      </c>
      <c r="P3" s="15" t="s">
        <v>12</v>
      </c>
      <c r="Q3" s="15" t="s">
        <v>13</v>
      </c>
      <c r="R3" s="15" t="s">
        <v>14</v>
      </c>
      <c r="S3" s="15" t="s">
        <v>15</v>
      </c>
      <c r="T3" s="15" t="s">
        <v>16</v>
      </c>
      <c r="U3" s="7" t="s">
        <v>17</v>
      </c>
      <c r="V3" s="16" t="s">
        <v>18</v>
      </c>
    </row>
    <row r="4" spans="2:30" ht="18.75" x14ac:dyDescent="0.3">
      <c r="B4" s="17" t="s">
        <v>19</v>
      </c>
      <c r="C4" s="18">
        <v>190</v>
      </c>
      <c r="D4" s="19"/>
      <c r="E4" s="20">
        <v>265</v>
      </c>
      <c r="F4" s="20">
        <v>188.34000000000003</v>
      </c>
      <c r="G4" s="20">
        <v>143.34</v>
      </c>
      <c r="H4" s="20">
        <v>57</v>
      </c>
      <c r="I4" s="20">
        <f>G4+H4</f>
        <v>200.34</v>
      </c>
      <c r="J4" s="21">
        <f>I4/C4</f>
        <v>1.0544210526315789</v>
      </c>
      <c r="K4" s="22">
        <f t="shared" ref="K4:K14" si="0">C4-I4</f>
        <v>-10.340000000000003</v>
      </c>
      <c r="L4" s="23">
        <f t="shared" ref="L4:L16" si="1">C4-F4</f>
        <v>1.6599999999999682</v>
      </c>
      <c r="N4" s="24" t="s">
        <v>19</v>
      </c>
      <c r="O4" s="25">
        <v>500</v>
      </c>
      <c r="P4" s="25">
        <v>93.06</v>
      </c>
      <c r="Q4" s="25">
        <f>O4-P4</f>
        <v>406.94</v>
      </c>
      <c r="R4" s="26">
        <f>Q4/O4</f>
        <v>0.81388000000000005</v>
      </c>
      <c r="S4" s="27">
        <v>407</v>
      </c>
      <c r="T4" s="27">
        <v>107.9</v>
      </c>
      <c r="U4" s="28">
        <f>S4-T4</f>
        <v>299.10000000000002</v>
      </c>
      <c r="V4" s="29">
        <f>U4/4</f>
        <v>74.775000000000006</v>
      </c>
    </row>
    <row r="5" spans="2:30" ht="18.75" x14ac:dyDescent="0.3">
      <c r="B5" s="30" t="s">
        <v>20</v>
      </c>
      <c r="C5" s="31">
        <v>100</v>
      </c>
      <c r="D5" s="32"/>
      <c r="E5" s="20">
        <v>83</v>
      </c>
      <c r="F5" s="20">
        <v>61.5</v>
      </c>
      <c r="G5" s="20">
        <v>28.5</v>
      </c>
      <c r="H5" s="20">
        <v>0</v>
      </c>
      <c r="I5" s="20">
        <f t="shared" ref="I5:I9" si="2">G5+H5</f>
        <v>28.5</v>
      </c>
      <c r="J5" s="33">
        <f t="shared" ref="J5:J16" si="3">I5/C5</f>
        <v>0.28499999999999998</v>
      </c>
      <c r="K5" s="34">
        <f>C5-I5</f>
        <v>71.5</v>
      </c>
      <c r="L5" s="35">
        <f>C5-F5</f>
        <v>38.5</v>
      </c>
      <c r="N5" s="24" t="s">
        <v>20</v>
      </c>
      <c r="O5" s="25">
        <v>320</v>
      </c>
      <c r="P5" s="25">
        <v>45.7</v>
      </c>
      <c r="Q5" s="25">
        <f t="shared" ref="Q5:Q15" si="4">O5-P5</f>
        <v>274.3</v>
      </c>
      <c r="R5" s="26">
        <f t="shared" ref="R5:R16" si="5">Q5/O5</f>
        <v>0.85718749999999999</v>
      </c>
      <c r="S5" s="36">
        <v>274</v>
      </c>
      <c r="T5" s="36">
        <v>46.42</v>
      </c>
      <c r="U5" s="37">
        <f t="shared" ref="U5:U15" si="6">S5-T5</f>
        <v>227.57999999999998</v>
      </c>
      <c r="V5" s="38">
        <f t="shared" ref="V5:V15" si="7">U5/4</f>
        <v>56.894999999999996</v>
      </c>
    </row>
    <row r="6" spans="2:30" ht="18.75" x14ac:dyDescent="0.3">
      <c r="B6" s="30" t="s">
        <v>21</v>
      </c>
      <c r="C6" s="18">
        <v>30</v>
      </c>
      <c r="D6" s="39"/>
      <c r="E6" s="20">
        <v>34.799999999999997</v>
      </c>
      <c r="F6" s="20">
        <v>6.85</v>
      </c>
      <c r="G6" s="20">
        <v>0</v>
      </c>
      <c r="H6" s="20">
        <v>0</v>
      </c>
      <c r="I6" s="20">
        <f t="shared" si="2"/>
        <v>0</v>
      </c>
      <c r="J6" s="21">
        <f t="shared" si="3"/>
        <v>0</v>
      </c>
      <c r="K6" s="22">
        <f t="shared" si="0"/>
        <v>30</v>
      </c>
      <c r="L6" s="23">
        <f t="shared" si="1"/>
        <v>23.15</v>
      </c>
      <c r="N6" s="24" t="s">
        <v>21</v>
      </c>
      <c r="O6" s="25">
        <v>250</v>
      </c>
      <c r="P6" s="25">
        <v>59.61</v>
      </c>
      <c r="Q6" s="25">
        <f t="shared" si="4"/>
        <v>190.39</v>
      </c>
      <c r="R6" s="26">
        <f t="shared" si="5"/>
        <v>0.7615599999999999</v>
      </c>
      <c r="S6" s="36">
        <v>190</v>
      </c>
      <c r="T6" s="36">
        <v>23</v>
      </c>
      <c r="U6" s="28">
        <f t="shared" si="6"/>
        <v>167</v>
      </c>
      <c r="V6" s="29">
        <f t="shared" si="7"/>
        <v>41.75</v>
      </c>
    </row>
    <row r="7" spans="2:30" ht="18.75" x14ac:dyDescent="0.3">
      <c r="B7" s="30" t="s">
        <v>22</v>
      </c>
      <c r="C7" s="31">
        <v>70</v>
      </c>
      <c r="D7" s="32"/>
      <c r="E7" s="40">
        <v>110</v>
      </c>
      <c r="F7" s="41">
        <v>75.11</v>
      </c>
      <c r="G7" s="41">
        <v>75.11</v>
      </c>
      <c r="H7" s="41">
        <v>0</v>
      </c>
      <c r="I7" s="20">
        <f t="shared" si="2"/>
        <v>75.11</v>
      </c>
      <c r="J7" s="33">
        <f t="shared" si="3"/>
        <v>1.073</v>
      </c>
      <c r="K7" s="34">
        <f t="shared" si="0"/>
        <v>-5.1099999999999994</v>
      </c>
      <c r="L7" s="35">
        <f t="shared" si="1"/>
        <v>-5.1099999999999994</v>
      </c>
      <c r="N7" s="24" t="s">
        <v>22</v>
      </c>
      <c r="O7" s="115">
        <v>500</v>
      </c>
      <c r="P7" s="115">
        <v>36</v>
      </c>
      <c r="Q7" s="115">
        <f>O7-P7</f>
        <v>464</v>
      </c>
      <c r="R7" s="113">
        <f t="shared" si="5"/>
        <v>0.92800000000000005</v>
      </c>
      <c r="S7" s="105">
        <v>400</v>
      </c>
      <c r="T7" s="105">
        <v>32</v>
      </c>
      <c r="U7" s="107">
        <f>S7-T7</f>
        <v>368</v>
      </c>
      <c r="V7" s="109">
        <f t="shared" si="7"/>
        <v>92</v>
      </c>
    </row>
    <row r="8" spans="2:30" ht="18.75" x14ac:dyDescent="0.3">
      <c r="B8" s="30" t="s">
        <v>23</v>
      </c>
      <c r="C8" s="31">
        <v>30</v>
      </c>
      <c r="D8" s="32"/>
      <c r="E8" s="42">
        <v>33</v>
      </c>
      <c r="F8" s="43">
        <v>28.94</v>
      </c>
      <c r="G8" s="43">
        <v>28.94</v>
      </c>
      <c r="H8" s="43">
        <v>0</v>
      </c>
      <c r="I8" s="20">
        <f t="shared" si="2"/>
        <v>28.94</v>
      </c>
      <c r="J8" s="33">
        <f t="shared" si="3"/>
        <v>0.96466666666666667</v>
      </c>
      <c r="K8" s="34">
        <f t="shared" si="0"/>
        <v>1.0599999999999987</v>
      </c>
      <c r="L8" s="35">
        <f t="shared" si="1"/>
        <v>1.0599999999999987</v>
      </c>
      <c r="N8" s="24" t="s">
        <v>23</v>
      </c>
      <c r="O8" s="116"/>
      <c r="P8" s="116"/>
      <c r="Q8" s="116"/>
      <c r="R8" s="114"/>
      <c r="S8" s="106"/>
      <c r="T8" s="106"/>
      <c r="U8" s="108"/>
      <c r="V8" s="110"/>
    </row>
    <row r="9" spans="2:30" ht="18.75" x14ac:dyDescent="0.3">
      <c r="B9" s="30" t="s">
        <v>24</v>
      </c>
      <c r="C9" s="44">
        <v>80</v>
      </c>
      <c r="D9" s="45"/>
      <c r="E9" s="20">
        <v>112</v>
      </c>
      <c r="F9" s="20">
        <v>107</v>
      </c>
      <c r="G9" s="20">
        <v>63.8</v>
      </c>
      <c r="H9" s="20">
        <v>14</v>
      </c>
      <c r="I9" s="20">
        <f t="shared" si="2"/>
        <v>77.8</v>
      </c>
      <c r="J9" s="46">
        <f>I9/C9</f>
        <v>0.97249999999999992</v>
      </c>
      <c r="K9" s="43">
        <f t="shared" si="0"/>
        <v>2.2000000000000028</v>
      </c>
      <c r="L9" s="47">
        <f t="shared" si="1"/>
        <v>-27</v>
      </c>
      <c r="N9" s="24" t="s">
        <v>24</v>
      </c>
      <c r="O9" s="25">
        <v>500</v>
      </c>
      <c r="P9" s="25">
        <v>72.509999999999991</v>
      </c>
      <c r="Q9" s="25">
        <f t="shared" si="4"/>
        <v>427.49</v>
      </c>
      <c r="R9" s="26">
        <f t="shared" si="5"/>
        <v>0.85498000000000007</v>
      </c>
      <c r="S9" s="36">
        <v>427</v>
      </c>
      <c r="T9" s="36">
        <v>23.71</v>
      </c>
      <c r="U9" s="48">
        <f t="shared" si="6"/>
        <v>403.29</v>
      </c>
      <c r="V9" s="49">
        <f t="shared" si="7"/>
        <v>100.82250000000001</v>
      </c>
    </row>
    <row r="10" spans="2:30" s="56" customFormat="1" ht="18.75" x14ac:dyDescent="0.3">
      <c r="B10" s="50" t="s">
        <v>25</v>
      </c>
      <c r="C10" s="51">
        <f>SUM(C4:C9)</f>
        <v>500</v>
      </c>
      <c r="D10" s="52">
        <f t="shared" ref="D10" si="8">SUM(D4:D9)</f>
        <v>0</v>
      </c>
      <c r="E10" s="53">
        <v>637.79999999999995</v>
      </c>
      <c r="F10" s="53">
        <v>467.74000000000007</v>
      </c>
      <c r="G10" s="53">
        <v>339.69</v>
      </c>
      <c r="H10" s="53">
        <v>71</v>
      </c>
      <c r="I10" s="53">
        <f>SUM(I4:I9)</f>
        <v>410.69</v>
      </c>
      <c r="J10" s="54">
        <f t="shared" si="3"/>
        <v>0.82138</v>
      </c>
      <c r="K10" s="53">
        <f t="shared" si="0"/>
        <v>89.31</v>
      </c>
      <c r="L10" s="55">
        <f t="shared" si="1"/>
        <v>32.259999999999934</v>
      </c>
      <c r="N10" s="57" t="s">
        <v>25</v>
      </c>
      <c r="O10" s="58">
        <f>SUM(O4:O9)</f>
        <v>2070</v>
      </c>
      <c r="P10" s="58">
        <v>306.28000000000003</v>
      </c>
      <c r="Q10" s="58">
        <f t="shared" si="4"/>
        <v>1763.72</v>
      </c>
      <c r="R10" s="26">
        <f t="shared" si="5"/>
        <v>0.85203864734299517</v>
      </c>
      <c r="S10" s="58">
        <f>SUM(S4:S9)</f>
        <v>1698</v>
      </c>
      <c r="T10" s="58">
        <f>SUM(T4:T9)</f>
        <v>233.03</v>
      </c>
      <c r="U10" s="59">
        <f t="shared" si="6"/>
        <v>1464.97</v>
      </c>
      <c r="V10" s="60">
        <f t="shared" si="7"/>
        <v>366.24250000000001</v>
      </c>
    </row>
    <row r="11" spans="2:30" ht="18.75" x14ac:dyDescent="0.3">
      <c r="B11" s="30" t="s">
        <v>26</v>
      </c>
      <c r="C11" s="61">
        <v>130</v>
      </c>
      <c r="D11" s="62"/>
      <c r="E11" s="20">
        <v>155</v>
      </c>
      <c r="F11" s="20">
        <v>206.2</v>
      </c>
      <c r="G11" s="20">
        <v>187.2</v>
      </c>
      <c r="H11" s="20">
        <v>34.799999999999997</v>
      </c>
      <c r="I11" s="20">
        <f>G11+H11</f>
        <v>222</v>
      </c>
      <c r="J11" s="63">
        <f t="shared" si="3"/>
        <v>1.7076923076923076</v>
      </c>
      <c r="K11" s="41">
        <f t="shared" si="0"/>
        <v>-92</v>
      </c>
      <c r="L11" s="64">
        <f t="shared" si="1"/>
        <v>-76.199999999999989</v>
      </c>
      <c r="N11" s="24" t="s">
        <v>26</v>
      </c>
      <c r="O11" s="25">
        <v>650</v>
      </c>
      <c r="P11" s="25">
        <v>144.95000000000002</v>
      </c>
      <c r="Q11" s="25">
        <f t="shared" si="4"/>
        <v>505.04999999999995</v>
      </c>
      <c r="R11" s="26">
        <f t="shared" si="5"/>
        <v>0.77699999999999991</v>
      </c>
      <c r="S11" s="36">
        <v>425</v>
      </c>
      <c r="T11" s="36">
        <v>119.7</v>
      </c>
      <c r="U11" s="65">
        <f t="shared" si="6"/>
        <v>305.3</v>
      </c>
      <c r="V11" s="66">
        <f t="shared" si="7"/>
        <v>76.325000000000003</v>
      </c>
    </row>
    <row r="12" spans="2:30" ht="18.75" x14ac:dyDescent="0.3">
      <c r="B12" s="30" t="s">
        <v>27</v>
      </c>
      <c r="C12" s="31">
        <v>50</v>
      </c>
      <c r="D12" s="67"/>
      <c r="E12" s="20">
        <v>58</v>
      </c>
      <c r="F12" s="20">
        <v>49.7</v>
      </c>
      <c r="G12" s="20">
        <v>31.700000000000003</v>
      </c>
      <c r="H12" s="20">
        <v>0</v>
      </c>
      <c r="I12" s="20">
        <f t="shared" ref="I12:I14" si="9">G12+H12</f>
        <v>31.700000000000003</v>
      </c>
      <c r="J12" s="33">
        <f t="shared" si="3"/>
        <v>0.63400000000000001</v>
      </c>
      <c r="K12" s="34">
        <f t="shared" si="0"/>
        <v>18.299999999999997</v>
      </c>
      <c r="L12" s="35">
        <f t="shared" si="1"/>
        <v>0.29999999999999716</v>
      </c>
      <c r="N12" s="24" t="s">
        <v>27</v>
      </c>
      <c r="O12" s="25">
        <v>230</v>
      </c>
      <c r="P12" s="25">
        <v>20.66</v>
      </c>
      <c r="Q12" s="25">
        <f t="shared" si="4"/>
        <v>209.34</v>
      </c>
      <c r="R12" s="26">
        <f t="shared" si="5"/>
        <v>0.91017391304347828</v>
      </c>
      <c r="S12" s="36">
        <v>209</v>
      </c>
      <c r="T12" s="36">
        <v>0</v>
      </c>
      <c r="U12" s="37">
        <f t="shared" si="6"/>
        <v>209</v>
      </c>
      <c r="V12" s="38">
        <f t="shared" si="7"/>
        <v>52.25</v>
      </c>
    </row>
    <row r="13" spans="2:30" ht="18.75" x14ac:dyDescent="0.3">
      <c r="B13" s="30" t="s">
        <v>28</v>
      </c>
      <c r="C13" s="31">
        <v>110</v>
      </c>
      <c r="D13" s="32"/>
      <c r="E13" s="20">
        <v>115</v>
      </c>
      <c r="F13" s="20">
        <v>146.25</v>
      </c>
      <c r="G13" s="20">
        <v>106.86</v>
      </c>
      <c r="H13" s="20">
        <v>81.92</v>
      </c>
      <c r="I13" s="20">
        <f t="shared" si="9"/>
        <v>188.78</v>
      </c>
      <c r="J13" s="33">
        <f t="shared" si="3"/>
        <v>1.7161818181818183</v>
      </c>
      <c r="K13" s="34">
        <f t="shared" si="0"/>
        <v>-78.78</v>
      </c>
      <c r="L13" s="35">
        <f t="shared" si="1"/>
        <v>-36.25</v>
      </c>
      <c r="N13" s="24" t="s">
        <v>28</v>
      </c>
      <c r="O13" s="25">
        <v>350</v>
      </c>
      <c r="P13" s="25">
        <v>111.7</v>
      </c>
      <c r="Q13" s="25">
        <f t="shared" si="4"/>
        <v>238.3</v>
      </c>
      <c r="R13" s="26">
        <f t="shared" si="5"/>
        <v>0.68085714285714294</v>
      </c>
      <c r="S13" s="36">
        <v>234</v>
      </c>
      <c r="T13" s="36">
        <v>21</v>
      </c>
      <c r="U13" s="37">
        <f t="shared" si="6"/>
        <v>213</v>
      </c>
      <c r="V13" s="38">
        <f t="shared" si="7"/>
        <v>53.25</v>
      </c>
    </row>
    <row r="14" spans="2:30" ht="18.75" x14ac:dyDescent="0.3">
      <c r="B14" s="30" t="s">
        <v>29</v>
      </c>
      <c r="C14" s="44">
        <v>50</v>
      </c>
      <c r="D14" s="45"/>
      <c r="E14" s="20">
        <v>49</v>
      </c>
      <c r="F14" s="20">
        <v>38.840000000000003</v>
      </c>
      <c r="G14" s="20">
        <v>38.799999999999997</v>
      </c>
      <c r="H14" s="20">
        <v>16</v>
      </c>
      <c r="I14" s="20">
        <f t="shared" si="9"/>
        <v>54.8</v>
      </c>
      <c r="J14" s="46">
        <f t="shared" si="3"/>
        <v>1.0959999999999999</v>
      </c>
      <c r="K14" s="43">
        <f t="shared" si="0"/>
        <v>-4.7999999999999972</v>
      </c>
      <c r="L14" s="47">
        <f>C14-F14</f>
        <v>11.159999999999997</v>
      </c>
      <c r="N14" s="24" t="s">
        <v>29</v>
      </c>
      <c r="O14" s="25">
        <v>200</v>
      </c>
      <c r="P14" s="25">
        <v>13.5</v>
      </c>
      <c r="Q14" s="25">
        <f t="shared" si="4"/>
        <v>186.5</v>
      </c>
      <c r="R14" s="26">
        <f t="shared" si="5"/>
        <v>0.9325</v>
      </c>
      <c r="S14" s="36">
        <v>176</v>
      </c>
      <c r="T14" s="36">
        <v>10.7</v>
      </c>
      <c r="U14" s="48">
        <f t="shared" si="6"/>
        <v>165.3</v>
      </c>
      <c r="V14" s="49">
        <f t="shared" si="7"/>
        <v>41.325000000000003</v>
      </c>
    </row>
    <row r="15" spans="2:30" s="56" customFormat="1" ht="18.75" x14ac:dyDescent="0.3">
      <c r="B15" s="68" t="s">
        <v>30</v>
      </c>
      <c r="C15" s="69">
        <f>SUM(C11:C14)</f>
        <v>340</v>
      </c>
      <c r="D15" s="70">
        <f t="shared" ref="D15" si="10">SUM(D11:D14)</f>
        <v>0</v>
      </c>
      <c r="E15" s="71">
        <v>377</v>
      </c>
      <c r="F15" s="71">
        <v>440.99</v>
      </c>
      <c r="G15" s="71">
        <v>364.56</v>
      </c>
      <c r="H15" s="71">
        <v>132.72</v>
      </c>
      <c r="I15" s="71">
        <f>SUM(I11:I14)</f>
        <v>497.28000000000003</v>
      </c>
      <c r="J15" s="72">
        <f t="shared" si="3"/>
        <v>1.4625882352941177</v>
      </c>
      <c r="K15" s="71">
        <f>SUM(K11:K14)</f>
        <v>-157.28000000000003</v>
      </c>
      <c r="L15" s="73">
        <f t="shared" si="1"/>
        <v>-100.99000000000001</v>
      </c>
      <c r="N15" s="74" t="s">
        <v>30</v>
      </c>
      <c r="O15" s="75">
        <f>SUM(O11:O14)</f>
        <v>1430</v>
      </c>
      <c r="P15" s="75">
        <v>290.81</v>
      </c>
      <c r="Q15" s="75">
        <f t="shared" si="4"/>
        <v>1139.19</v>
      </c>
      <c r="R15" s="26">
        <f t="shared" si="5"/>
        <v>0.7966363636363637</v>
      </c>
      <c r="S15" s="75">
        <f>SUM(S11:S14)</f>
        <v>1044</v>
      </c>
      <c r="T15" s="75">
        <f>SUM(T11:T14)</f>
        <v>151.39999999999998</v>
      </c>
      <c r="U15" s="76">
        <f t="shared" si="6"/>
        <v>892.6</v>
      </c>
      <c r="V15" s="77">
        <f t="shared" si="7"/>
        <v>223.15</v>
      </c>
      <c r="AD15" s="56">
        <v>94</v>
      </c>
    </row>
    <row r="16" spans="2:30" s="56" customFormat="1" ht="19.5" thickBot="1" x14ac:dyDescent="0.35">
      <c r="B16" s="78" t="s">
        <v>31</v>
      </c>
      <c r="C16" s="79">
        <f>C10+C15</f>
        <v>840</v>
      </c>
      <c r="D16" s="80">
        <f t="shared" ref="D16" si="11">D10+D15</f>
        <v>0</v>
      </c>
      <c r="E16" s="81">
        <f>E15+E10</f>
        <v>1014.8</v>
      </c>
      <c r="F16" s="81">
        <f t="shared" ref="F16:I16" si="12">F15+F10</f>
        <v>908.73</v>
      </c>
      <c r="G16" s="81">
        <f t="shared" si="12"/>
        <v>704.25</v>
      </c>
      <c r="H16" s="81">
        <f t="shared" si="12"/>
        <v>203.72</v>
      </c>
      <c r="I16" s="81">
        <f t="shared" si="12"/>
        <v>907.97</v>
      </c>
      <c r="J16" s="82">
        <f t="shared" si="3"/>
        <v>1.0809166666666667</v>
      </c>
      <c r="K16" s="81">
        <f>K10+K15</f>
        <v>-67.970000000000027</v>
      </c>
      <c r="L16" s="83">
        <f t="shared" si="1"/>
        <v>-68.730000000000018</v>
      </c>
      <c r="N16" s="84" t="s">
        <v>31</v>
      </c>
      <c r="O16" s="85">
        <f>O10+O15</f>
        <v>3500</v>
      </c>
      <c r="P16" s="85">
        <f>P15+P10</f>
        <v>597.09</v>
      </c>
      <c r="Q16" s="85">
        <f>O16-P16</f>
        <v>2902.91</v>
      </c>
      <c r="R16" s="86">
        <f t="shared" si="5"/>
        <v>0.82940285714285711</v>
      </c>
      <c r="S16" s="87">
        <f>S15+S10</f>
        <v>2742</v>
      </c>
      <c r="T16" s="87">
        <f>T15+T10</f>
        <v>384.42999999999995</v>
      </c>
      <c r="U16" s="88">
        <f t="shared" ref="U16:V16" si="13">U15+U10</f>
        <v>2357.5700000000002</v>
      </c>
      <c r="V16" s="89">
        <f t="shared" si="13"/>
        <v>589.39250000000004</v>
      </c>
      <c r="AD16" s="56">
        <v>339</v>
      </c>
    </row>
    <row r="17" spans="4:30" s="90" customFormat="1" x14ac:dyDescent="0.2">
      <c r="G17" s="111">
        <f>G16+H16</f>
        <v>907.97</v>
      </c>
      <c r="H17" s="112"/>
      <c r="I17" s="91"/>
      <c r="J17" s="92"/>
      <c r="K17" s="2"/>
      <c r="L17" s="2"/>
      <c r="P17" s="93"/>
      <c r="Q17" s="94">
        <f>P16/O16</f>
        <v>0.17059714285714286</v>
      </c>
      <c r="AD17" s="90">
        <v>292</v>
      </c>
    </row>
    <row r="18" spans="4:30" x14ac:dyDescent="0.2">
      <c r="D18" s="92"/>
      <c r="F18" s="92"/>
      <c r="G18" s="92"/>
      <c r="I18" s="95"/>
      <c r="O18" s="92"/>
      <c r="T18" s="92"/>
      <c r="AD18" s="1">
        <v>179</v>
      </c>
    </row>
    <row r="19" spans="4:30" x14ac:dyDescent="0.2">
      <c r="I19" s="96"/>
    </row>
    <row r="20" spans="4:30" x14ac:dyDescent="0.2">
      <c r="D20" s="92"/>
    </row>
    <row r="27" spans="4:30" x14ac:dyDescent="0.2">
      <c r="I27" s="92"/>
    </row>
    <row r="28" spans="4:30" ht="12.75" thickBot="1" x14ac:dyDescent="0.25">
      <c r="I28" s="92"/>
    </row>
    <row r="29" spans="4:30" ht="16.5" thickBot="1" x14ac:dyDescent="0.25">
      <c r="I29" s="92"/>
      <c r="N29" s="97">
        <v>196.5</v>
      </c>
      <c r="O29" s="97">
        <v>70.98</v>
      </c>
      <c r="P29" s="97">
        <v>43.14</v>
      </c>
      <c r="Q29" s="97">
        <v>0</v>
      </c>
    </row>
    <row r="30" spans="4:30" ht="16.5" thickBot="1" x14ac:dyDescent="0.25">
      <c r="I30" s="92"/>
      <c r="N30" s="97">
        <v>160</v>
      </c>
      <c r="O30" s="97">
        <v>60.25</v>
      </c>
      <c r="P30" s="97">
        <v>30.26</v>
      </c>
      <c r="Q30" s="97">
        <v>19.87</v>
      </c>
    </row>
    <row r="31" spans="4:30" ht="16.5" thickBot="1" x14ac:dyDescent="0.25">
      <c r="I31" s="92"/>
      <c r="N31" s="97">
        <v>108</v>
      </c>
      <c r="O31" s="97">
        <v>90.5</v>
      </c>
      <c r="P31" s="97">
        <v>9.5</v>
      </c>
      <c r="Q31" s="97">
        <v>16.940000000000001</v>
      </c>
    </row>
    <row r="32" spans="4:30" ht="16.5" thickBot="1" x14ac:dyDescent="0.25">
      <c r="I32" s="92"/>
      <c r="N32" s="97">
        <v>214.4</v>
      </c>
      <c r="O32" s="97">
        <v>179.2</v>
      </c>
      <c r="P32" s="97">
        <v>43.8</v>
      </c>
      <c r="Q32" s="97">
        <v>71.8</v>
      </c>
    </row>
    <row r="33" spans="9:21" ht="16.5" thickBot="1" x14ac:dyDescent="0.25">
      <c r="I33" s="92"/>
      <c r="N33" s="97">
        <v>60</v>
      </c>
      <c r="O33" s="97">
        <v>10.760000000000002</v>
      </c>
      <c r="P33" s="97">
        <v>10.760000000000002</v>
      </c>
      <c r="Q33" s="97">
        <v>0</v>
      </c>
    </row>
    <row r="34" spans="9:21" ht="15.75" x14ac:dyDescent="0.2">
      <c r="I34" s="92"/>
      <c r="N34" s="97">
        <v>220</v>
      </c>
      <c r="O34" s="97">
        <v>214</v>
      </c>
      <c r="P34" s="97">
        <v>79</v>
      </c>
      <c r="Q34" s="97">
        <v>5.92</v>
      </c>
    </row>
    <row r="35" spans="9:21" ht="16.5" thickBot="1" x14ac:dyDescent="0.25">
      <c r="I35" s="92"/>
      <c r="N35" s="98">
        <v>958.9</v>
      </c>
      <c r="O35" s="98">
        <v>625.69000000000005</v>
      </c>
      <c r="P35" s="98">
        <v>216.46</v>
      </c>
      <c r="Q35" s="98">
        <v>114.53</v>
      </c>
    </row>
    <row r="36" spans="9:21" ht="16.5" thickBot="1" x14ac:dyDescent="0.25">
      <c r="I36" s="92"/>
      <c r="N36" s="97">
        <v>230</v>
      </c>
      <c r="O36" s="97">
        <v>145.27000000000001</v>
      </c>
      <c r="P36" s="97">
        <v>99.71</v>
      </c>
      <c r="Q36" s="97">
        <v>134.80000000000001</v>
      </c>
    </row>
    <row r="37" spans="9:21" ht="16.5" thickBot="1" x14ac:dyDescent="0.25">
      <c r="I37" s="92"/>
      <c r="N37" s="97">
        <v>78</v>
      </c>
      <c r="O37" s="97">
        <v>40</v>
      </c>
      <c r="P37" s="97">
        <v>17</v>
      </c>
      <c r="Q37" s="97">
        <v>17</v>
      </c>
    </row>
    <row r="38" spans="9:21" ht="16.5" thickBot="1" x14ac:dyDescent="0.25">
      <c r="I38" s="92"/>
      <c r="N38" s="97">
        <v>116</v>
      </c>
      <c r="O38" s="97">
        <v>181.67000000000002</v>
      </c>
      <c r="P38" s="97">
        <v>152.77000000000001</v>
      </c>
      <c r="Q38" s="97">
        <v>7</v>
      </c>
    </row>
    <row r="39" spans="9:21" ht="15.75" x14ac:dyDescent="0.2">
      <c r="I39" s="92"/>
      <c r="N39" s="97">
        <v>77</v>
      </c>
      <c r="O39" s="97">
        <v>30.85</v>
      </c>
      <c r="P39" s="97">
        <v>20.85</v>
      </c>
      <c r="Q39" s="97">
        <v>35</v>
      </c>
    </row>
    <row r="40" spans="9:21" ht="15.75" x14ac:dyDescent="0.2">
      <c r="N40" s="99">
        <v>501</v>
      </c>
      <c r="O40" s="99">
        <v>397.79000000000008</v>
      </c>
      <c r="P40" s="99">
        <v>290.33000000000004</v>
      </c>
      <c r="Q40" s="99">
        <v>193.8</v>
      </c>
    </row>
    <row r="41" spans="9:21" ht="15.75" x14ac:dyDescent="0.2">
      <c r="N41" s="100"/>
      <c r="O41" s="101"/>
      <c r="P41" s="102"/>
      <c r="Q41" s="102">
        <v>0</v>
      </c>
    </row>
    <row r="42" spans="9:21" ht="16.5" thickBot="1" x14ac:dyDescent="0.25">
      <c r="N42" s="103">
        <v>1459.9</v>
      </c>
      <c r="O42" s="103">
        <v>1023.4800000000001</v>
      </c>
      <c r="P42" s="103">
        <v>506.79000000000008</v>
      </c>
      <c r="Q42" s="103">
        <v>308.33000000000004</v>
      </c>
    </row>
    <row r="43" spans="9:21" x14ac:dyDescent="0.2">
      <c r="U43" s="1">
        <v>818</v>
      </c>
    </row>
    <row r="44" spans="9:21" x14ac:dyDescent="0.2">
      <c r="N44" s="1">
        <v>415</v>
      </c>
      <c r="O44" s="1">
        <v>373.22</v>
      </c>
      <c r="P44" s="1">
        <v>258.62</v>
      </c>
      <c r="Q44" s="1">
        <v>44</v>
      </c>
      <c r="U44" s="1">
        <v>1847</v>
      </c>
    </row>
    <row r="45" spans="9:21" x14ac:dyDescent="0.2">
      <c r="N45" s="1">
        <v>212</v>
      </c>
      <c r="O45" s="1">
        <v>138.13</v>
      </c>
      <c r="P45" s="1">
        <v>121.63000000000001</v>
      </c>
      <c r="Q45" s="1">
        <v>15</v>
      </c>
      <c r="U45" s="1">
        <v>805</v>
      </c>
    </row>
    <row r="46" spans="9:21" x14ac:dyDescent="0.2">
      <c r="N46" s="1">
        <v>140</v>
      </c>
      <c r="O46" s="1">
        <v>133.38999999999999</v>
      </c>
      <c r="P46" s="1">
        <v>33.39</v>
      </c>
      <c r="Q46" s="1">
        <v>67.8</v>
      </c>
    </row>
    <row r="47" spans="9:21" x14ac:dyDescent="0.2">
      <c r="N47" s="1">
        <v>158</v>
      </c>
      <c r="O47" s="1">
        <v>83.21</v>
      </c>
      <c r="P47" s="1">
        <v>83.399999999999991</v>
      </c>
      <c r="Q47" s="1">
        <v>54.17</v>
      </c>
    </row>
    <row r="48" spans="9:21" x14ac:dyDescent="0.2">
      <c r="N48" s="1">
        <v>67</v>
      </c>
      <c r="O48" s="1">
        <v>39.4</v>
      </c>
      <c r="P48" s="1">
        <v>25.4</v>
      </c>
      <c r="Q48" s="1">
        <v>0</v>
      </c>
    </row>
    <row r="49" spans="14:17" x14ac:dyDescent="0.2">
      <c r="N49" s="1">
        <v>260</v>
      </c>
      <c r="O49" s="1">
        <v>189.35000000000002</v>
      </c>
      <c r="P49" s="1">
        <v>129.49</v>
      </c>
      <c r="Q49" s="1">
        <v>156.25</v>
      </c>
    </row>
    <row r="50" spans="14:17" x14ac:dyDescent="0.2">
      <c r="N50" s="1">
        <v>1252</v>
      </c>
      <c r="O50" s="1">
        <v>956.69999999999993</v>
      </c>
      <c r="P50" s="1">
        <v>651.92999999999995</v>
      </c>
      <c r="Q50" s="1">
        <v>337.21999999999997</v>
      </c>
    </row>
    <row r="51" spans="14:17" x14ac:dyDescent="0.2">
      <c r="N51" s="1">
        <v>600</v>
      </c>
      <c r="O51" s="1">
        <v>456.72</v>
      </c>
      <c r="P51" s="1">
        <v>307.60999999999996</v>
      </c>
      <c r="Q51" s="1">
        <v>258.52</v>
      </c>
    </row>
    <row r="52" spans="14:17" x14ac:dyDescent="0.2">
      <c r="N52" s="1">
        <v>90</v>
      </c>
      <c r="O52" s="1">
        <v>59.96</v>
      </c>
      <c r="P52" s="1">
        <v>39.96</v>
      </c>
      <c r="Q52" s="1">
        <v>15</v>
      </c>
    </row>
    <row r="53" spans="14:17" x14ac:dyDescent="0.2">
      <c r="N53" s="1">
        <v>226</v>
      </c>
      <c r="O53" s="1">
        <v>183.7</v>
      </c>
      <c r="P53" s="1">
        <v>145</v>
      </c>
      <c r="Q53" s="1">
        <v>28</v>
      </c>
    </row>
    <row r="54" spans="14:17" x14ac:dyDescent="0.2">
      <c r="N54" s="1">
        <v>131.55000000000001</v>
      </c>
      <c r="O54" s="1">
        <v>63.6</v>
      </c>
      <c r="P54" s="1">
        <v>54.15</v>
      </c>
      <c r="Q54" s="1">
        <v>10</v>
      </c>
    </row>
    <row r="55" spans="14:17" x14ac:dyDescent="0.2">
      <c r="N55" s="1">
        <v>1047.55</v>
      </c>
      <c r="O55" s="1">
        <v>763.98</v>
      </c>
      <c r="P55" s="1">
        <v>546.72</v>
      </c>
      <c r="Q55" s="1">
        <v>311.52</v>
      </c>
    </row>
    <row r="57" spans="14:17" x14ac:dyDescent="0.2">
      <c r="N57" s="1">
        <v>200</v>
      </c>
      <c r="O57" s="1">
        <v>100.58999999999999</v>
      </c>
      <c r="P57" s="1">
        <v>70.59</v>
      </c>
      <c r="Q57" s="1">
        <v>93</v>
      </c>
    </row>
    <row r="58" spans="14:17" x14ac:dyDescent="0.2">
      <c r="N58" s="1">
        <v>85</v>
      </c>
      <c r="O58" s="1">
        <v>35</v>
      </c>
      <c r="P58" s="1">
        <v>15</v>
      </c>
      <c r="Q58" s="1">
        <v>0</v>
      </c>
    </row>
    <row r="59" spans="14:17" x14ac:dyDescent="0.2">
      <c r="N59" s="1">
        <v>85</v>
      </c>
      <c r="O59" s="1">
        <v>93.289999999999992</v>
      </c>
      <c r="P59" s="1">
        <v>68.290000000000006</v>
      </c>
      <c r="Q59" s="1">
        <v>48.7</v>
      </c>
    </row>
    <row r="60" spans="14:17" x14ac:dyDescent="0.2">
      <c r="N60" s="1">
        <v>150</v>
      </c>
      <c r="O60" s="1">
        <v>75.7</v>
      </c>
      <c r="P60" s="1">
        <v>43.7</v>
      </c>
      <c r="Q60" s="1">
        <v>0</v>
      </c>
    </row>
    <row r="61" spans="14:17" x14ac:dyDescent="0.2">
      <c r="N61" s="1">
        <v>20</v>
      </c>
      <c r="O61" s="1">
        <v>4.5</v>
      </c>
      <c r="P61" s="1">
        <v>4.5</v>
      </c>
      <c r="Q61" s="1">
        <v>14.7</v>
      </c>
    </row>
    <row r="62" spans="14:17" x14ac:dyDescent="0.2">
      <c r="N62" s="1">
        <v>200</v>
      </c>
      <c r="O62" s="1">
        <v>238.44</v>
      </c>
      <c r="P62" s="1">
        <v>204.44</v>
      </c>
      <c r="Q62" s="1">
        <v>0</v>
      </c>
    </row>
    <row r="63" spans="14:17" x14ac:dyDescent="0.2">
      <c r="N63" s="1">
        <v>740</v>
      </c>
      <c r="O63" s="1">
        <v>547.52</v>
      </c>
      <c r="P63" s="1">
        <v>406.52</v>
      </c>
      <c r="Q63" s="1">
        <v>156.39999999999998</v>
      </c>
    </row>
    <row r="64" spans="14:17" x14ac:dyDescent="0.2">
      <c r="N64" s="1">
        <v>135</v>
      </c>
      <c r="O64" s="1">
        <v>49.64</v>
      </c>
      <c r="P64" s="1">
        <v>17.64</v>
      </c>
      <c r="Q64" s="1">
        <v>25</v>
      </c>
    </row>
    <row r="65" spans="14:17" x14ac:dyDescent="0.2">
      <c r="N65" s="1">
        <v>40</v>
      </c>
      <c r="O65" s="1">
        <v>44.94</v>
      </c>
      <c r="P65" s="1">
        <v>44.94</v>
      </c>
      <c r="Q65" s="1">
        <v>19.2</v>
      </c>
    </row>
    <row r="66" spans="14:17" x14ac:dyDescent="0.2">
      <c r="N66" s="1">
        <v>135</v>
      </c>
      <c r="O66" s="1">
        <v>99.82</v>
      </c>
      <c r="P66" s="1">
        <v>59.9</v>
      </c>
      <c r="Q66" s="1">
        <v>39.5</v>
      </c>
    </row>
    <row r="67" spans="14:17" x14ac:dyDescent="0.2">
      <c r="N67" s="1">
        <v>69.41</v>
      </c>
      <c r="O67" s="1">
        <v>30.85</v>
      </c>
      <c r="P67" s="1">
        <v>21.1</v>
      </c>
      <c r="Q67" s="1">
        <v>15</v>
      </c>
    </row>
    <row r="68" spans="14:17" x14ac:dyDescent="0.2">
      <c r="N68" s="1">
        <v>379.40999999999997</v>
      </c>
      <c r="O68" s="1">
        <v>225.25</v>
      </c>
      <c r="P68" s="1">
        <v>143.57999999999998</v>
      </c>
      <c r="Q68" s="1">
        <v>98.7</v>
      </c>
    </row>
  </sheetData>
  <mergeCells count="11">
    <mergeCell ref="B2:L2"/>
    <mergeCell ref="G17:H17"/>
    <mergeCell ref="R7:R8"/>
    <mergeCell ref="Q7:Q8"/>
    <mergeCell ref="P7:P8"/>
    <mergeCell ref="O7:O8"/>
    <mergeCell ref="N2:R2"/>
    <mergeCell ref="S7:S8"/>
    <mergeCell ref="T7:T8"/>
    <mergeCell ref="U7:U8"/>
    <mergeCell ref="V7:V8"/>
  </mergeCells>
  <conditionalFormatting sqref="J4:J15">
    <cfRule type="dataBar" priority="16">
      <dataBar>
        <cfvo type="min"/>
        <cfvo type="max"/>
        <color rgb="FFFF555A"/>
      </dataBar>
    </cfRule>
  </conditionalFormatting>
  <conditionalFormatting sqref="K4:K16">
    <cfRule type="dataBar" priority="15">
      <dataBar>
        <cfvo type="min"/>
        <cfvo type="max"/>
        <color rgb="FFFF555A"/>
      </dataBar>
    </cfRule>
  </conditionalFormatting>
  <conditionalFormatting sqref="L4:L16">
    <cfRule type="dataBar" priority="14">
      <dataBar>
        <cfvo type="min"/>
        <cfvo type="max"/>
        <color rgb="FFFF555A"/>
      </dataBar>
    </cfRule>
  </conditionalFormatting>
  <conditionalFormatting sqref="J16">
    <cfRule type="dataBar" priority="13">
      <dataBar>
        <cfvo type="min"/>
        <cfvo type="max"/>
        <color rgb="FFFF555A"/>
      </dataBar>
    </cfRule>
  </conditionalFormatting>
  <conditionalFormatting sqref="J4:J16">
    <cfRule type="dataBar" priority="12">
      <dataBar>
        <cfvo type="min"/>
        <cfvo type="max"/>
        <color rgb="FF63C384"/>
      </dataBar>
    </cfRule>
  </conditionalFormatting>
  <conditionalFormatting sqref="AT6:AT11 AT13:AT16">
    <cfRule type="dataBar" priority="11">
      <dataBar>
        <cfvo type="min"/>
        <cfvo type="max"/>
        <color rgb="FF63C384"/>
      </dataBar>
    </cfRule>
  </conditionalFormatting>
  <conditionalFormatting sqref="AT6:AT11">
    <cfRule type="dataBar" priority="10">
      <dataBar>
        <cfvo type="min"/>
        <cfvo type="max"/>
        <color rgb="FF63C384"/>
      </dataBar>
    </cfRule>
  </conditionalFormatting>
  <conditionalFormatting sqref="AI12:AI15 AI5:AI10">
    <cfRule type="dataBar" priority="9">
      <dataBar>
        <cfvo type="min"/>
        <cfvo type="max"/>
        <color rgb="FF63C384"/>
      </dataBar>
    </cfRule>
  </conditionalFormatting>
  <conditionalFormatting sqref="AU12:AU15 AU5:AU10">
    <cfRule type="dataBar" priority="8">
      <dataBar>
        <cfvo type="min"/>
        <cfvo type="max"/>
        <color rgb="FF63C384"/>
      </dataBar>
    </cfRule>
  </conditionalFormatting>
  <conditionalFormatting sqref="AI12:AI15">
    <cfRule type="dataBar" priority="7">
      <dataBar>
        <cfvo type="min"/>
        <cfvo type="max"/>
        <color rgb="FF63C384"/>
      </dataBar>
    </cfRule>
  </conditionalFormatting>
  <conditionalFormatting sqref="AU12:AU15">
    <cfRule type="dataBar" priority="6">
      <dataBar>
        <cfvo type="min"/>
        <cfvo type="max"/>
        <color rgb="FF63C384"/>
      </dataBar>
    </cfRule>
  </conditionalFormatting>
  <conditionalFormatting sqref="AS12:AS15 AS5:AS10">
    <cfRule type="dataBar" priority="5">
      <dataBar>
        <cfvo type="min"/>
        <cfvo type="max"/>
        <color rgb="FF63C384"/>
      </dataBar>
    </cfRule>
  </conditionalFormatting>
  <conditionalFormatting sqref="BG12:BG15 BG5:BG10">
    <cfRule type="dataBar" priority="4">
      <dataBar>
        <cfvo type="min"/>
        <cfvo type="max"/>
        <color rgb="FF63C384"/>
      </dataBar>
    </cfRule>
  </conditionalFormatting>
  <conditionalFormatting sqref="AS12:AS15">
    <cfRule type="dataBar" priority="3">
      <dataBar>
        <cfvo type="min"/>
        <cfvo type="max"/>
        <color rgb="FF63C384"/>
      </dataBar>
    </cfRule>
  </conditionalFormatting>
  <conditionalFormatting sqref="AF21:AF23">
    <cfRule type="dataBar" priority="2">
      <dataBar>
        <cfvo type="min"/>
        <cfvo type="max"/>
        <color rgb="FF63C384"/>
      </dataBar>
    </cfRule>
  </conditionalFormatting>
  <conditionalFormatting sqref="R4:R16">
    <cfRule type="dataBar" priority="1">
      <dataBar>
        <cfvo type="min"/>
        <cfvo type="max"/>
        <color rgb="FFFF555A"/>
      </dataBar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17th ~ 30th</vt:lpstr>
      <vt:lpstr>'17th ~ 30th'!Print_Area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HR</cp:lastModifiedBy>
  <dcterms:created xsi:type="dcterms:W3CDTF">2021-12-04T05:34:11Z</dcterms:created>
  <dcterms:modified xsi:type="dcterms:W3CDTF">2021-12-05T00:24:48Z</dcterms:modified>
</cp:coreProperties>
</file>