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<sst xmlns="http://schemas.openxmlformats.org/spreadsheetml/2006/main" count="159" uniqueCount="78">
  <si>
    <t xml:space="preserve">SD[63] State Dirty</t>
  </si>
  <si>
    <t xml:space="preserve">WPRI[62:38]</t>
  </si>
  <si>
    <t xml:space="preserve">MBE[37] Machine Big endian</t>
  </si>
  <si>
    <t xml:space="preserve">SBE[36] Supervisor Big Endian</t>
  </si>
  <si>
    <t xml:space="preserve">SXL[35:34] Supervisor XLEN</t>
  </si>
  <si>
    <t xml:space="preserve">UXL[33:32] User XLEN</t>
  </si>
  <si>
    <t xml:space="preserve">WPRI[31:23]</t>
  </si>
  <si>
    <t xml:space="preserve">TSR[22] Trap Select</t>
  </si>
  <si>
    <t xml:space="preserve">TW[21] Timeout Wait</t>
  </si>
  <si>
    <t xml:space="preserve">TVM[20] Trap Virtual Mem</t>
  </si>
  <si>
    <t xml:space="preserve">MXR[19] Make Executable Readable</t>
  </si>
  <si>
    <t xml:space="preserve">SUM[18] Supervisor User Mem access</t>
  </si>
  <si>
    <t xml:space="preserve">MPRV[17] Machine Privilege</t>
  </si>
  <si>
    <t xml:space="preserve">XS[16:15] Extension State</t>
  </si>
  <si>
    <t xml:space="preserve">FS[14:13] Floating Point Status</t>
  </si>
  <si>
    <t xml:space="preserve">MPP[12:11] Machine Previous Privilege</t>
  </si>
  <si>
    <t xml:space="preserve">VS[10:9] Vector Status</t>
  </si>
  <si>
    <t xml:space="preserve">SPP[8] Supervisor Prev Privilege</t>
  </si>
  <si>
    <t xml:space="preserve">MPIE[7] Machine Prev Interrupt en</t>
  </si>
  <si>
    <t xml:space="preserve">UBE[6] User Big Endian</t>
  </si>
  <si>
    <t xml:space="preserve">SPIE[5] Supervisor prev int en</t>
  </si>
  <si>
    <t xml:space="preserve">WPRI[4]</t>
  </si>
  <si>
    <t xml:space="preserve">MIE[3] Machine Inter En</t>
  </si>
  <si>
    <t xml:space="preserve">WPRI[2]</t>
  </si>
  <si>
    <t xml:space="preserve">SIE[1] Supervisor Inter En</t>
  </si>
  <si>
    <t xml:space="preserve">WPRI[0]</t>
  </si>
  <si>
    <t xml:space="preserve">0000000000000000000000000</t>
  </si>
  <si>
    <t xml:space="preserve">0</t>
  </si>
  <si>
    <t xml:space="preserve">10</t>
  </si>
  <si>
    <t xml:space="preserve">000000000</t>
  </si>
  <si>
    <t xml:space="preserve">00</t>
  </si>
  <si>
    <t xml:space="preserve">01</t>
  </si>
  <si>
    <t xml:space="preserve">1</t>
  </si>
  <si>
    <t xml:space="preserve">mstatus64</t>
  </si>
  <si>
    <t xml:space="preserve">63:0</t>
  </si>
  <si>
    <t xml:space="preserve">63:56</t>
  </si>
  <si>
    <t xml:space="preserve">55:48</t>
  </si>
  <si>
    <t xml:space="preserve">47:40</t>
  </si>
  <si>
    <t xml:space="preserve">39:32</t>
  </si>
  <si>
    <t xml:space="preserve">31:24</t>
  </si>
  <si>
    <t xml:space="preserve">23:16</t>
  </si>
  <si>
    <t xml:space="preserve">15:8</t>
  </si>
  <si>
    <t xml:space="preserve">7:0</t>
  </si>
  <si>
    <t xml:space="preserve">SD[31] State Dirty</t>
  </si>
  <si>
    <t xml:space="preserve">WPRI[30:23]</t>
  </si>
  <si>
    <t xml:space="preserve">TSR[22] Trap Sret</t>
  </si>
  <si>
    <t xml:space="preserve">TVM[20] Trap virtual mem</t>
  </si>
  <si>
    <t xml:space="preserve">SUM[18] Supervisor User Mem acc</t>
  </si>
  <si>
    <t xml:space="preserve">MPP[12:11] Machine Previous Priv</t>
  </si>
  <si>
    <t xml:space="preserve">SPP[8] Supervisor Previous Priv</t>
  </si>
  <si>
    <t xml:space="preserve">MPIE[7] Machine Prev Int En</t>
  </si>
  <si>
    <t xml:space="preserve">SPIE[5] Supervisor Previous Int En</t>
  </si>
  <si>
    <t xml:space="preserve">SIE[1] Supervisor Int En</t>
  </si>
  <si>
    <t xml:space="preserve">00000000</t>
  </si>
  <si>
    <t xml:space="preserve">mstatus32</t>
  </si>
  <si>
    <t xml:space="preserve">WPRI[31:11]</t>
  </si>
  <si>
    <t xml:space="preserve">MDT[10]</t>
  </si>
  <si>
    <t xml:space="preserve">MPELP[9]</t>
  </si>
  <si>
    <t xml:space="preserve">WPRI[8]</t>
  </si>
  <si>
    <t xml:space="preserve">MPV[7]</t>
  </si>
  <si>
    <t xml:space="preserve">GVA[6]</t>
  </si>
  <si>
    <t xml:space="preserve">MBE[5]</t>
  </si>
  <si>
    <t xml:space="preserve">SBE[4]</t>
  </si>
  <si>
    <t xml:space="preserve">WPRI[3:0]</t>
  </si>
  <si>
    <t xml:space="preserve">000000000000000000000</t>
  </si>
  <si>
    <t xml:space="preserve">0000</t>
  </si>
  <si>
    <t xml:space="preserve">mstatush32</t>
  </si>
  <si>
    <t xml:space="preserve">MXL[63:62] Machine XLEN</t>
  </si>
  <si>
    <t xml:space="preserve">WARL[61:26]</t>
  </si>
  <si>
    <t xml:space="preserve">Extensions[25:0]</t>
  </si>
  <si>
    <t xml:space="preserve">000000000000000000000000000000000000</t>
  </si>
  <si>
    <t xml:space="preserve">00000000000000000100000000</t>
  </si>
  <si>
    <t xml:space="preserve">misa64</t>
  </si>
  <si>
    <t xml:space="preserve">MXL[31:30] Machine XLEN</t>
  </si>
  <si>
    <t xml:space="preserve">WARL[29:26]</t>
  </si>
  <si>
    <t xml:space="preserve">00000000000000000010000000</t>
  </si>
  <si>
    <t xml:space="preserve">misa32</t>
  </si>
  <si>
    <t xml:space="preserve">REGION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</si>
</sst>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34" activeCellId="0" sqref="C3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  <col collapsed="false" customWidth="true" hidden="false" outlineLevel="0" max="2" min="2" style="1" width="72.18"/>
    <col collapsed="false" customWidth="true" hidden="false" outlineLevel="0" max="3" min="3" style="1" width="27.68"/>
    <col collapsed="false" customWidth="true" hidden="false" outlineLevel="0" max="4" min="4" style="1" width="28.09"/>
    <col collapsed="false" customWidth="true" hidden="false" outlineLevel="0" max="5" min="5" style="1" width="24.47"/>
    <col collapsed="false" customWidth="true" hidden="false" outlineLevel="0" max="6" min="6" style="1" width="31.86"/>
    <col collapsed="false" customWidth="true" hidden="false" outlineLevel="0" max="7" min="7" style="1" width="30.47"/>
    <col collapsed="false" customWidth="true" hidden="false" outlineLevel="0" max="8" min="8" style="1" width="24.4"/>
    <col collapsed="false" customWidth="true" hidden="false" outlineLevel="0" max="9" min="9" style="1" width="22.63"/>
    <col collapsed="false" customWidth="true" hidden="false" outlineLevel="0" max="10" min="10" style="1" width="26.8"/>
    <col collapsed="false" customWidth="true" hidden="false" outlineLevel="0" max="11" min="11" style="1" width="30.31"/>
    <col collapsed="false" customWidth="true" hidden="false" outlineLevel="0" max="12" min="12" style="1" width="33.1"/>
    <col collapsed="false" customWidth="true" hidden="false" outlineLevel="0" max="13" min="13" style="1" width="27.81"/>
    <col collapsed="false" customWidth="true" hidden="false" outlineLevel="0" max="14" min="14" style="1" width="26.3"/>
    <col collapsed="false" customWidth="true" hidden="false" outlineLevel="0" max="15" min="15" style="1" width="26.7"/>
    <col collapsed="false" customWidth="true" hidden="false" outlineLevel="0" max="16" min="16" style="1" width="33.23"/>
    <col collapsed="false" customWidth="true" hidden="false" outlineLevel="0" max="17" min="17" style="1" width="20.03"/>
    <col collapsed="false" customWidth="true" hidden="false" outlineLevel="0" max="18" min="18" style="1" width="28.23"/>
    <col collapsed="false" customWidth="true" hidden="false" outlineLevel="0" max="19" min="19" style="1" width="29.34"/>
    <col collapsed="false" customWidth="true" hidden="false" outlineLevel="0" max="20" min="20" style="1" width="21.43"/>
    <col collapsed="false" customWidth="true" hidden="false" outlineLevel="0" max="21" min="21" style="1" width="26.56"/>
    <col collapsed="false" customWidth="false" hidden="false" outlineLevel="0" max="22" min="22" style="1" width="11.53"/>
    <col collapsed="false" customWidth="true" hidden="false" outlineLevel="0" max="23" min="23" style="1" width="20.72"/>
    <col collapsed="false" customWidth="false" hidden="false" outlineLevel="0" max="24" min="24" style="1" width="11.53"/>
    <col collapsed="false" customWidth="true" hidden="false" outlineLevel="0" max="25" min="25" style="1" width="22.25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C1" s="1" t="str">
        <f aca="false">LEFT(B1,8)</f>
        <v/>
      </c>
      <c r="D1" s="1" t="str">
        <f aca="false">MID(B1,17,9)</f>
        <v/>
      </c>
    </row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</row>
    <row r="3" customFormat="false" ht="12.8" hidden="false" customHeight="false" outlineLevel="0" collapsed="false">
      <c r="A3" s="1" t="n">
        <v>0</v>
      </c>
      <c r="B3" s="1" t="s">
        <v>26</v>
      </c>
      <c r="C3" s="1" t="s">
        <v>27</v>
      </c>
      <c r="D3" s="1" t="s">
        <v>27</v>
      </c>
      <c r="E3" s="1" t="s">
        <v>28</v>
      </c>
      <c r="F3" s="1" t="s">
        <v>28</v>
      </c>
      <c r="G3" s="1" t="s">
        <v>29</v>
      </c>
      <c r="H3" s="1" t="s">
        <v>27</v>
      </c>
      <c r="I3" s="1" t="s">
        <v>27</v>
      </c>
      <c r="J3" s="1" t="s">
        <v>27</v>
      </c>
      <c r="K3" s="1" t="s">
        <v>27</v>
      </c>
      <c r="L3" s="1" t="s">
        <v>27</v>
      </c>
      <c r="M3" s="1" t="s">
        <v>27</v>
      </c>
      <c r="N3" s="1" t="s">
        <v>30</v>
      </c>
      <c r="O3" s="1" t="s">
        <v>30</v>
      </c>
      <c r="P3" s="1" t="s">
        <v>31</v>
      </c>
      <c r="Q3" s="1" t="s">
        <v>30</v>
      </c>
      <c r="R3" s="1" t="s">
        <v>27</v>
      </c>
      <c r="S3" s="1" t="s">
        <v>32</v>
      </c>
      <c r="T3" s="1" t="s">
        <v>27</v>
      </c>
      <c r="U3" s="1" t="s">
        <v>32</v>
      </c>
      <c r="V3" s="1" t="s">
        <v>27</v>
      </c>
      <c r="W3" s="1" t="s">
        <v>27</v>
      </c>
      <c r="X3" s="1" t="s">
        <v>27</v>
      </c>
      <c r="Y3" s="1" t="s">
        <v>27</v>
      </c>
      <c r="Z3" s="1" t="s">
        <v>27</v>
      </c>
    </row>
    <row r="4" customFormat="false" ht="12.8" hidden="false" customHeight="false" outlineLevel="0" collapsed="false">
      <c r="A4" s="2" t="s">
        <v>33</v>
      </c>
    </row>
    <row r="5" customFormat="false" ht="12.8" hidden="false" customHeight="false" outlineLevel="0" collapsed="false">
      <c r="A5" s="1" t="s">
        <v>34</v>
      </c>
      <c r="B5" s="1" t="str">
        <f aca="false">_xlfn.TEXTJOIN("", 0 , A3:Z3)</f>
        <v>0000000000000000000000000000101000000000000000000000100010100000</v>
      </c>
      <c r="C5" s="3" t="str">
        <f aca="false">_xlfn.TEXTJOIN("",1,C6:C13)</f>
        <v>0000000A000008A0</v>
      </c>
    </row>
    <row r="6" customFormat="false" ht="12.8" hidden="false" customHeight="false" outlineLevel="0" collapsed="false">
      <c r="A6" s="1" t="s">
        <v>35</v>
      </c>
      <c r="B6" s="1" t="str">
        <f aca="false">LEFT(B5,8)</f>
        <v>00000000</v>
      </c>
      <c r="C6" s="3" t="str">
        <f aca="false">DEC2HEX(BIN2DEC(B6),2)</f>
        <v>00</v>
      </c>
    </row>
    <row r="7" customFormat="false" ht="12.8" hidden="false" customHeight="false" outlineLevel="0" collapsed="false">
      <c r="A7" s="1" t="s">
        <v>36</v>
      </c>
      <c r="B7" s="1" t="str">
        <f aca="false">MID(B5,9,8)</f>
        <v>00000000</v>
      </c>
      <c r="C7" s="3" t="str">
        <f aca="false">DEC2HEX(BIN2DEC(B7),2)</f>
        <v>00</v>
      </c>
    </row>
    <row r="8" customFormat="false" ht="12.8" hidden="false" customHeight="false" outlineLevel="0" collapsed="false">
      <c r="A8" s="1" t="s">
        <v>37</v>
      </c>
      <c r="B8" s="1" t="str">
        <f aca="false">MID(B5,17,8)</f>
        <v>00000000</v>
      </c>
      <c r="C8" s="3" t="str">
        <f aca="false">DEC2HEX(BIN2DEC(B8),2)</f>
        <v>00</v>
      </c>
    </row>
    <row r="9" customFormat="false" ht="12.8" hidden="false" customHeight="false" outlineLevel="0" collapsed="false">
      <c r="A9" s="1" t="s">
        <v>38</v>
      </c>
      <c r="B9" s="1" t="str">
        <f aca="false">MID(B5,25,8)</f>
        <v>00001010</v>
      </c>
      <c r="C9" s="3" t="str">
        <f aca="false">DEC2HEX(BIN2DEC(B9),2)</f>
        <v>0A</v>
      </c>
    </row>
    <row r="10" customFormat="false" ht="12.8" hidden="false" customHeight="false" outlineLevel="0" collapsed="false">
      <c r="A10" s="1" t="s">
        <v>39</v>
      </c>
      <c r="B10" s="1" t="str">
        <f aca="false">MID(B5,33,8)</f>
        <v>00000000</v>
      </c>
      <c r="C10" s="3" t="str">
        <f aca="false">DEC2HEX(BIN2DEC(B10),2)</f>
        <v>00</v>
      </c>
    </row>
    <row r="11" customFormat="false" ht="12.8" hidden="false" customHeight="false" outlineLevel="0" collapsed="false">
      <c r="A11" s="1" t="s">
        <v>40</v>
      </c>
      <c r="B11" s="1" t="str">
        <f aca="false">MID(B5,41,8)</f>
        <v>00000000</v>
      </c>
      <c r="C11" s="3" t="str">
        <f aca="false">DEC2HEX(BIN2DEC(B11),2)</f>
        <v>00</v>
      </c>
    </row>
    <row r="12" customFormat="false" ht="12.8" hidden="false" customHeight="false" outlineLevel="0" collapsed="false">
      <c r="A12" s="1" t="s">
        <v>41</v>
      </c>
      <c r="B12" s="1" t="str">
        <f aca="false">MID(B5,49,8)</f>
        <v>00001000</v>
      </c>
      <c r="C12" s="3" t="str">
        <f aca="false">DEC2HEX(BIN2DEC(B12),2)</f>
        <v>08</v>
      </c>
    </row>
    <row r="13" customFormat="false" ht="12.8" hidden="false" customHeight="false" outlineLevel="0" collapsed="false">
      <c r="A13" s="1" t="s">
        <v>42</v>
      </c>
      <c r="B13" s="1" t="str">
        <f aca="false">RIGHT(B5,8)</f>
        <v>10100000</v>
      </c>
      <c r="C13" s="3" t="str">
        <f aca="false">DEC2HEX(BIN2DEC(B13),2)</f>
        <v>A0</v>
      </c>
    </row>
    <row r="15" customFormat="false" ht="12.8" hidden="false" customHeight="false" outlineLevel="0" collapsed="false">
      <c r="A15" s="1" t="s">
        <v>43</v>
      </c>
      <c r="B15" s="1" t="s">
        <v>44</v>
      </c>
      <c r="C15" s="1" t="s">
        <v>45</v>
      </c>
      <c r="D15" s="1" t="s">
        <v>8</v>
      </c>
      <c r="E15" s="1" t="s">
        <v>46</v>
      </c>
      <c r="F15" s="1" t="s">
        <v>10</v>
      </c>
      <c r="G15" s="1" t="s">
        <v>47</v>
      </c>
      <c r="H15" s="1" t="s">
        <v>12</v>
      </c>
      <c r="I15" s="1" t="s">
        <v>13</v>
      </c>
      <c r="J15" s="1" t="s">
        <v>14</v>
      </c>
      <c r="K15" s="1" t="s">
        <v>48</v>
      </c>
      <c r="L15" s="1" t="s">
        <v>16</v>
      </c>
      <c r="M15" s="1" t="s">
        <v>49</v>
      </c>
      <c r="N15" s="1" t="s">
        <v>50</v>
      </c>
      <c r="O15" s="1" t="s">
        <v>19</v>
      </c>
      <c r="P15" s="1" t="s">
        <v>51</v>
      </c>
      <c r="Q15" s="1" t="s">
        <v>21</v>
      </c>
      <c r="R15" s="1" t="s">
        <v>22</v>
      </c>
      <c r="S15" s="1" t="s">
        <v>23</v>
      </c>
      <c r="T15" s="1" t="s">
        <v>52</v>
      </c>
      <c r="U15" s="1" t="s">
        <v>25</v>
      </c>
    </row>
    <row r="16" customFormat="false" ht="12.8" hidden="false" customHeight="false" outlineLevel="0" collapsed="false">
      <c r="A16" s="1" t="s">
        <v>27</v>
      </c>
      <c r="B16" s="1" t="s">
        <v>53</v>
      </c>
      <c r="C16" s="1" t="s">
        <v>27</v>
      </c>
      <c r="D16" s="1" t="s">
        <v>27</v>
      </c>
      <c r="E16" s="1" t="s">
        <v>27</v>
      </c>
      <c r="F16" s="1" t="s">
        <v>27</v>
      </c>
      <c r="G16" s="1" t="s">
        <v>27</v>
      </c>
      <c r="H16" s="1" t="s">
        <v>27</v>
      </c>
      <c r="I16" s="1" t="s">
        <v>30</v>
      </c>
      <c r="J16" s="1" t="s">
        <v>30</v>
      </c>
      <c r="K16" s="1" t="s">
        <v>31</v>
      </c>
      <c r="L16" s="1" t="s">
        <v>30</v>
      </c>
      <c r="M16" s="1" t="s">
        <v>27</v>
      </c>
      <c r="N16" s="1" t="s">
        <v>32</v>
      </c>
      <c r="O16" s="1" t="s">
        <v>27</v>
      </c>
      <c r="P16" s="1" t="s">
        <v>32</v>
      </c>
      <c r="Q16" s="1" t="s">
        <v>27</v>
      </c>
      <c r="R16" s="1" t="s">
        <v>27</v>
      </c>
      <c r="S16" s="1" t="s">
        <v>27</v>
      </c>
      <c r="T16" s="1" t="s">
        <v>27</v>
      </c>
      <c r="U16" s="1" t="s">
        <v>27</v>
      </c>
    </row>
    <row r="17" customFormat="false" ht="12.8" hidden="false" customHeight="false" outlineLevel="0" collapsed="false">
      <c r="A17" s="2" t="s">
        <v>54</v>
      </c>
      <c r="B17" s="3" t="str">
        <f aca="false">_xlfn.TEXTJOIN("",1,A16:U16)</f>
        <v>00000000000000000000100010100000</v>
      </c>
      <c r="C17" s="3" t="str">
        <f aca="false">_xlfn.TEXTJOIN("",1,C18:C21)</f>
        <v>000008A0</v>
      </c>
    </row>
    <row r="18" customFormat="false" ht="12.8" hidden="false" customHeight="false" outlineLevel="0" collapsed="false">
      <c r="A18" s="1" t="s">
        <v>39</v>
      </c>
      <c r="B18" s="3" t="str">
        <f aca="false">LEFT(B17,8)</f>
        <v>00000000</v>
      </c>
      <c r="C18" s="3" t="str">
        <f aca="false">DEC2HEX(BIN2DEC(B18),2)</f>
        <v>00</v>
      </c>
    </row>
    <row r="19" customFormat="false" ht="12.8" hidden="false" customHeight="false" outlineLevel="0" collapsed="false">
      <c r="A19" s="1" t="s">
        <v>40</v>
      </c>
      <c r="B19" s="3" t="str">
        <f aca="false">MID(B17,9,8)</f>
        <v>00000000</v>
      </c>
      <c r="C19" s="3" t="str">
        <f aca="false">DEC2HEX(BIN2DEC(B19),2)</f>
        <v>00</v>
      </c>
    </row>
    <row r="20" customFormat="false" ht="12.8" hidden="false" customHeight="false" outlineLevel="0" collapsed="false">
      <c r="A20" s="1" t="s">
        <v>41</v>
      </c>
      <c r="B20" s="3" t="str">
        <f aca="false">MID(B17,17,8)</f>
        <v>00001000</v>
      </c>
      <c r="C20" s="3" t="str">
        <f aca="false">DEC2HEX(BIN2DEC(B20),2)</f>
        <v>08</v>
      </c>
    </row>
    <row r="21" customFormat="false" ht="12.8" hidden="false" customHeight="false" outlineLevel="0" collapsed="false">
      <c r="A21" s="1" t="s">
        <v>42</v>
      </c>
      <c r="B21" s="3" t="str">
        <f aca="false">RIGHT(B17,8)</f>
        <v>10100000</v>
      </c>
      <c r="C21" s="3" t="str">
        <f aca="false">DEC2HEX(BIN2DEC(B21),2)</f>
        <v>A0</v>
      </c>
    </row>
    <row r="22" customFormat="false" ht="12.8" hidden="false" customHeight="false" outlineLevel="0" collapsed="false">
      <c r="C22" s="3"/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  <c r="D23" s="1" t="s">
        <v>58</v>
      </c>
      <c r="E23" s="1" t="s">
        <v>59</v>
      </c>
      <c r="F23" s="1" t="s">
        <v>60</v>
      </c>
      <c r="G23" s="1" t="s">
        <v>61</v>
      </c>
      <c r="H23" s="1" t="s">
        <v>62</v>
      </c>
      <c r="I23" s="1" t="s">
        <v>63</v>
      </c>
    </row>
    <row r="24" customFormat="false" ht="12.8" hidden="false" customHeight="false" outlineLevel="0" collapsed="false">
      <c r="A24" s="1" t="s">
        <v>64</v>
      </c>
      <c r="B24" s="1" t="s">
        <v>27</v>
      </c>
      <c r="C24" s="1" t="s">
        <v>27</v>
      </c>
      <c r="D24" s="1" t="s">
        <v>27</v>
      </c>
      <c r="E24" s="1" t="s">
        <v>27</v>
      </c>
      <c r="F24" s="1" t="s">
        <v>27</v>
      </c>
      <c r="G24" s="1" t="s">
        <v>27</v>
      </c>
      <c r="H24" s="1" t="s">
        <v>27</v>
      </c>
      <c r="I24" s="1" t="s">
        <v>65</v>
      </c>
    </row>
    <row r="25" customFormat="false" ht="12.8" hidden="false" customHeight="false" outlineLevel="0" collapsed="false">
      <c r="A25" s="2" t="s">
        <v>66</v>
      </c>
      <c r="B25" s="3" t="str">
        <f aca="false">_xlfn.TEXTJOIN("",1,A24:U24)</f>
        <v>00000000000000000000000000000000</v>
      </c>
      <c r="C25" s="3" t="str">
        <f aca="false">_xlfn.TEXTJOIN("",1,C26:C29)</f>
        <v>00000000</v>
      </c>
      <c r="D25" s="3"/>
      <c r="E25" s="3"/>
      <c r="F25" s="3"/>
      <c r="G25" s="3"/>
      <c r="H25" s="3"/>
      <c r="I25" s="3"/>
    </row>
    <row r="26" customFormat="false" ht="12.8" hidden="false" customHeight="false" outlineLevel="0" collapsed="false">
      <c r="A26" s="1" t="s">
        <v>39</v>
      </c>
      <c r="B26" s="3" t="str">
        <f aca="false">LEFT(B25,8)</f>
        <v>00000000</v>
      </c>
      <c r="C26" s="3" t="str">
        <f aca="false">DEC2HEX(BIN2DEC(B26),2)</f>
        <v>00</v>
      </c>
      <c r="D26" s="3"/>
      <c r="E26" s="3"/>
      <c r="F26" s="3"/>
      <c r="G26" s="3"/>
      <c r="H26" s="3"/>
      <c r="I26" s="3"/>
    </row>
    <row r="27" customFormat="false" ht="12.8" hidden="false" customHeight="false" outlineLevel="0" collapsed="false">
      <c r="A27" s="1" t="s">
        <v>40</v>
      </c>
      <c r="B27" s="3" t="str">
        <f aca="false">MID(B25,9,8)</f>
        <v>00000000</v>
      </c>
      <c r="C27" s="3" t="str">
        <f aca="false">DEC2HEX(BIN2DEC(B27),2)</f>
        <v>00</v>
      </c>
      <c r="D27" s="3"/>
      <c r="E27" s="3"/>
      <c r="F27" s="3"/>
      <c r="G27" s="3"/>
      <c r="H27" s="3"/>
      <c r="I27" s="3"/>
    </row>
    <row r="28" customFormat="false" ht="12.8" hidden="false" customHeight="false" outlineLevel="0" collapsed="false">
      <c r="A28" s="1" t="s">
        <v>41</v>
      </c>
      <c r="B28" s="3" t="str">
        <f aca="false">MID(B25,17,8)</f>
        <v>00000000</v>
      </c>
      <c r="C28" s="3" t="str">
        <f aca="false">DEC2HEX(BIN2DEC(B28),2)</f>
        <v>00</v>
      </c>
      <c r="D28" s="3"/>
      <c r="E28" s="3"/>
      <c r="F28" s="3"/>
      <c r="G28" s="3"/>
      <c r="H28" s="3"/>
      <c r="I28" s="3"/>
    </row>
    <row r="29" customFormat="false" ht="12.8" hidden="false" customHeight="false" outlineLevel="0" collapsed="false">
      <c r="A29" s="1" t="s">
        <v>42</v>
      </c>
      <c r="B29" s="3" t="str">
        <f aca="false">RIGHT(B25,8)</f>
        <v>00000000</v>
      </c>
      <c r="C29" s="3" t="str">
        <f aca="false">DEC2HEX(BIN2DEC(B29),2)</f>
        <v>00</v>
      </c>
      <c r="D29" s="3"/>
      <c r="E29" s="3"/>
      <c r="F29" s="3"/>
      <c r="G29" s="3"/>
      <c r="H29" s="3"/>
      <c r="I29" s="3"/>
    </row>
    <row r="30" customFormat="false" ht="12.8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</row>
    <row r="31" customFormat="false" ht="12.8" hidden="false" customHeight="false" outlineLevel="0" collapsed="false">
      <c r="A31" s="1" t="s">
        <v>67</v>
      </c>
      <c r="B31" s="1" t="s">
        <v>68</v>
      </c>
      <c r="C31" s="1" t="s">
        <v>69</v>
      </c>
    </row>
    <row r="32" customFormat="false" ht="12.8" hidden="false" customHeight="false" outlineLevel="0" collapsed="false">
      <c r="A32" s="1" t="s">
        <v>28</v>
      </c>
      <c r="B32" s="1" t="s">
        <v>70</v>
      </c>
      <c r="C32" s="1" t="s">
        <v>71</v>
      </c>
    </row>
    <row r="33" customFormat="false" ht="12.8" hidden="false" customHeight="false" outlineLevel="0" collapsed="false">
      <c r="A33" s="2" t="s">
        <v>72</v>
      </c>
    </row>
    <row r="34" customFormat="false" ht="12.8" hidden="false" customHeight="false" outlineLevel="0" collapsed="false">
      <c r="A34" s="4" t="s">
        <v>34</v>
      </c>
      <c r="B34" s="1" t="str">
        <f aca="false">_xlfn.TEXTJOIN("", 0 , A32:Z32)</f>
        <v>1000000000000000000000000000000000000000000000000000000100000000</v>
      </c>
      <c r="C34" s="3" t="str">
        <f aca="false">_xlfn.TEXTJOIN("",1,C35:C42)</f>
        <v>8000000000000100</v>
      </c>
    </row>
    <row r="35" customFormat="false" ht="12.8" hidden="false" customHeight="false" outlineLevel="0" collapsed="false">
      <c r="A35" s="1" t="s">
        <v>35</v>
      </c>
      <c r="B35" s="1" t="str">
        <f aca="false">LEFT(B34,8)</f>
        <v>10000000</v>
      </c>
      <c r="C35" s="3" t="str">
        <f aca="false">DEC2HEX(BIN2DEC(B35),2)</f>
        <v>80</v>
      </c>
    </row>
    <row r="36" customFormat="false" ht="12.8" hidden="false" customHeight="false" outlineLevel="0" collapsed="false">
      <c r="A36" s="1" t="s">
        <v>36</v>
      </c>
      <c r="B36" s="1" t="str">
        <f aca="false">MID(B34,9,8)</f>
        <v>00000000</v>
      </c>
      <c r="C36" s="3" t="str">
        <f aca="false">DEC2HEX(BIN2DEC(B36),2)</f>
        <v>00</v>
      </c>
    </row>
    <row r="37" customFormat="false" ht="12.8" hidden="false" customHeight="false" outlineLevel="0" collapsed="false">
      <c r="A37" s="1" t="s">
        <v>37</v>
      </c>
      <c r="B37" s="1" t="str">
        <f aca="false">MID(B34,17,8)</f>
        <v>00000000</v>
      </c>
      <c r="C37" s="3" t="str">
        <f aca="false">DEC2HEX(BIN2DEC(B37),2)</f>
        <v>00</v>
      </c>
    </row>
    <row r="38" customFormat="false" ht="12.8" hidden="false" customHeight="false" outlineLevel="0" collapsed="false">
      <c r="A38" s="1" t="s">
        <v>38</v>
      </c>
      <c r="B38" s="1" t="str">
        <f aca="false">MID(B34,25,8)</f>
        <v>00000000</v>
      </c>
      <c r="C38" s="3" t="str">
        <f aca="false">DEC2HEX(BIN2DEC(B38),2)</f>
        <v>00</v>
      </c>
    </row>
    <row r="39" customFormat="false" ht="12.8" hidden="false" customHeight="false" outlineLevel="0" collapsed="false">
      <c r="A39" s="1" t="s">
        <v>39</v>
      </c>
      <c r="B39" s="1" t="str">
        <f aca="false">MID(B34,33,8)</f>
        <v>00000000</v>
      </c>
      <c r="C39" s="3" t="str">
        <f aca="false">DEC2HEX(BIN2DEC(B39),2)</f>
        <v>00</v>
      </c>
    </row>
    <row r="40" customFormat="false" ht="12.8" hidden="false" customHeight="false" outlineLevel="0" collapsed="false">
      <c r="A40" s="1" t="s">
        <v>40</v>
      </c>
      <c r="B40" s="1" t="str">
        <f aca="false">MID(B34,41,8)</f>
        <v>00000000</v>
      </c>
      <c r="C40" s="3" t="str">
        <f aca="false">DEC2HEX(BIN2DEC(B40),2)</f>
        <v>00</v>
      </c>
    </row>
    <row r="41" customFormat="false" ht="12.8" hidden="false" customHeight="false" outlineLevel="0" collapsed="false">
      <c r="A41" s="1" t="s">
        <v>41</v>
      </c>
      <c r="B41" s="1" t="str">
        <f aca="false">MID(B34,49,8)</f>
        <v>00000001</v>
      </c>
      <c r="C41" s="3" t="str">
        <f aca="false">DEC2HEX(BIN2DEC(B41),2)</f>
        <v>01</v>
      </c>
    </row>
    <row r="42" customFormat="false" ht="12.8" hidden="false" customHeight="false" outlineLevel="0" collapsed="false">
      <c r="A42" s="1" t="s">
        <v>42</v>
      </c>
      <c r="B42" s="1" t="str">
        <f aca="false">RIGHT(B34,8)</f>
        <v>00000000</v>
      </c>
      <c r="C42" s="3" t="str">
        <f aca="false">DEC2HEX(BIN2DEC(B42),2)</f>
        <v>00</v>
      </c>
    </row>
    <row r="44" customFormat="false" ht="12.8" hidden="false" customHeight="false" outlineLevel="0" collapsed="false">
      <c r="A44" s="1" t="s">
        <v>73</v>
      </c>
      <c r="B44" s="1" t="s">
        <v>74</v>
      </c>
      <c r="C44" s="1" t="s">
        <v>69</v>
      </c>
    </row>
    <row r="45" customFormat="false" ht="12.8" hidden="false" customHeight="false" outlineLevel="0" collapsed="false">
      <c r="A45" s="1" t="s">
        <v>31</v>
      </c>
      <c r="B45" s="1" t="s">
        <v>65</v>
      </c>
      <c r="C45" s="1" t="s">
        <v>75</v>
      </c>
    </row>
    <row r="46" customFormat="false" ht="12.8" hidden="false" customHeight="false" outlineLevel="0" collapsed="false">
      <c r="A46" s="2" t="s">
        <v>76</v>
      </c>
      <c r="B46" s="3" t="str">
        <f aca="false">_xlfn.TEXTJOIN("",1,A45:U45)</f>
        <v>01000000000000000000000010000000</v>
      </c>
      <c r="C46" s="3" t="str">
        <f aca="false">_xlfn.TEXTJOIN("",1,C47:C50)</f>
        <v>40000080</v>
      </c>
    </row>
    <row r="47" customFormat="false" ht="12.8" hidden="false" customHeight="false" outlineLevel="0" collapsed="false">
      <c r="A47" s="1" t="s">
        <v>39</v>
      </c>
      <c r="B47" s="3" t="str">
        <f aca="false">LEFT(B46,8)</f>
        <v>01000000</v>
      </c>
      <c r="C47" s="3" t="str">
        <f aca="false">DEC2HEX(BIN2DEC(B47),2)</f>
        <v>40</v>
      </c>
    </row>
    <row r="48" customFormat="false" ht="12.8" hidden="false" customHeight="false" outlineLevel="0" collapsed="false">
      <c r="A48" s="1" t="s">
        <v>40</v>
      </c>
      <c r="B48" s="3" t="str">
        <f aca="false">MID(B46,9,8)</f>
        <v>00000000</v>
      </c>
      <c r="C48" s="3" t="str">
        <f aca="false">DEC2HEX(BIN2DEC(B48),2)</f>
        <v>00</v>
      </c>
    </row>
    <row r="49" customFormat="false" ht="12.8" hidden="false" customHeight="false" outlineLevel="0" collapsed="false">
      <c r="A49" s="1" t="s">
        <v>41</v>
      </c>
      <c r="B49" s="3" t="str">
        <f aca="false">MID(B46,17,8)</f>
        <v>00000000</v>
      </c>
      <c r="C49" s="3" t="str">
        <f aca="false">DEC2HEX(BIN2DEC(B49),2)</f>
        <v>00</v>
      </c>
    </row>
    <row r="50" customFormat="false" ht="12.8" hidden="false" customHeight="false" outlineLevel="0" collapsed="false">
      <c r="A50" s="1" t="s">
        <v>42</v>
      </c>
      <c r="B50" s="3" t="str">
        <f aca="false">RIGHT(B46,8)</f>
        <v>10000000</v>
      </c>
      <c r="C50" s="3" t="str">
        <f aca="false">DEC2HEX(BIN2DEC(B50),2)</f>
        <v>80</v>
      </c>
    </row>
    <row r="51" customFormat="false" ht="12.8" hidden="false" customHeight="false" outlineLevel="0" collapsed="false">
      <c r="A51" s="3"/>
      <c r="B51" s="3"/>
      <c r="C51" s="3"/>
    </row>
    <row r="52" customFormat="false" ht="12.8" hidden="false" customHeight="false" outlineLevel="0" collapsed="false">
      <c r="A52" s="3" t="s">
        <v>77</v>
      </c>
      <c r="B52" s="3"/>
      <c r="C52" s="3"/>
    </row>
    <row r="53" customFormat="false" ht="12.8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2025-08-31T15:34:42Z</dcterms:created>
  <dc:creator/>
  <dc:description/>
  <dc:language>en-US</dc:language>
  <cp:lastModifiedBy/>
  <dcterms:modified xsi:type="dcterms:W3CDTF">2025-09-04T16:41:39Z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