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087E8DA-E71C-4D1E-9760-E3DEEDDAABE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4" l="1"/>
  <c r="U7" i="4"/>
  <c r="P7" i="4"/>
  <c r="Q8" i="4" s="1"/>
  <c r="P5" i="4"/>
  <c r="P4" i="4"/>
  <c r="P3" i="4"/>
  <c r="P2" i="4"/>
  <c r="Q2" i="4" s="1"/>
  <c r="U3" i="4" l="1"/>
  <c r="U4" i="4"/>
  <c r="U5" i="4"/>
  <c r="U2" i="4"/>
  <c r="J13" i="4" l="1"/>
  <c r="J10" i="4" l="1"/>
  <c r="J9" i="4"/>
  <c r="J4" i="4" l="1"/>
  <c r="J2" i="4" l="1"/>
</calcChain>
</file>

<file path=xl/sharedStrings.xml><?xml version="1.0" encoding="utf-8"?>
<sst xmlns="http://schemas.openxmlformats.org/spreadsheetml/2006/main" count="331" uniqueCount="165">
  <si>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</si>
  <si>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</si>
  <si>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</si>
  <si>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</si>
  <si>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</si>
  <si>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</si>
  <si>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</si>
  <si>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</si>
  <si>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</si>
  <si>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</si>
  <si>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</si>
  <si>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</si>
  <si>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</si>
  <si>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</si>
  <si>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</si>
  <si>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</si>
  <si>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</si>
  <si>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</si>
  <si>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</si>
  <si>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</si>
  <si>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</si>
  <si>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</si>
  <si>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</si>
  <si>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</si>
  <si>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</si>
  <si>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</si>
  <si>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</si>
  <si>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Barbosa2016</t>
  </si>
  <si>
    <t>Rat</t>
  </si>
  <si>
    <t>SD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</si>
  <si>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</si>
  <si>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</si>
  <si>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</si>
  <si>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</si>
  <si>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</si>
  <si>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</si>
  <si>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</si>
  <si>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Glucose tolerance test?</t>
  </si>
  <si>
    <t>Lineage_HFD</t>
  </si>
  <si>
    <t>F2_Diet_at_measurement</t>
  </si>
  <si>
    <t>Age_Comment (Need to standardize into days)</t>
  </si>
  <si>
    <t>HFD</t>
  </si>
  <si>
    <t>Standard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</si>
  <si>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</si>
  <si>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</si>
  <si>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</si>
  <si>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</si>
  <si>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</si>
  <si>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</si>
  <si>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</si>
  <si>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</si>
  <si>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</si>
  <si>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</si>
  <si>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</si>
  <si>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</si>
  <si>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</si>
  <si>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</si>
  <si>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</si>
  <si>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</si>
  <si>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</si>
  <si>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</si>
  <si>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</si>
  <si>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</si>
  <si>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</si>
  <si>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</si>
  <si>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</si>
  <si>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</si>
  <si>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</si>
  <si>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</si>
  <si>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</si>
  <si>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</si>
  <si>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</si>
  <si>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</si>
  <si>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</si>
  <si>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</si>
  <si>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</si>
  <si>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</si>
  <si>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</si>
  <si>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</si>
  <si>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</si>
  <si>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</si>
  <si>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</si>
  <si>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</si>
  <si>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</si>
  <si>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</si>
  <si>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</si>
  <si>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</si>
  <si>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</si>
  <si>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</si>
  <si>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</si>
  <si>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</si>
  <si>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</si>
  <si>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</si>
  <si>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</si>
  <si>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</si>
  <si>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</si>
  <si>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</si>
  <si>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</si>
  <si>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</si>
  <si>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</si>
  <si>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</si>
  <si>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</si>
  <si>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</si>
  <si>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</si>
  <si>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</si>
  <si>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</si>
  <si>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</si>
  <si>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</si>
  <si>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</si>
  <si>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</si>
  <si>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</si>
  <si>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</si>
  <si>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</si>
  <si>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</si>
  <si>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</si>
  <si>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</si>
  <si>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</si>
  <si>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</si>
  <si>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</si>
  <si>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</si>
  <si>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</si>
  <si>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</si>
  <si>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</si>
  <si>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</si>
  <si>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</si>
  <si>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</si>
  <si>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Unit of measurement_leptin</t>
  </si>
  <si>
    <t>ng/ml</t>
  </si>
  <si>
    <t>m-m-m</t>
  </si>
  <si>
    <t>Type</t>
  </si>
  <si>
    <t>Serum</t>
  </si>
  <si>
    <t>Supp</t>
  </si>
  <si>
    <t>Ding2014</t>
  </si>
  <si>
    <t>Li2012b</t>
  </si>
  <si>
    <t>Mouse</t>
  </si>
  <si>
    <t>C57BL/6</t>
  </si>
  <si>
    <t>f-f-f</t>
  </si>
  <si>
    <t>NC F2(Control), HF F2 (Treatment)</t>
  </si>
  <si>
    <t>Fig2b</t>
  </si>
  <si>
    <t xml:space="preserve">f-f-m </t>
  </si>
  <si>
    <t>Exact</t>
  </si>
  <si>
    <t>Plasma</t>
  </si>
  <si>
    <t>Graus-Nunes2015</t>
  </si>
  <si>
    <t>F2SC (Control) F2HF (Treatment)</t>
  </si>
  <si>
    <t>Table 2</t>
  </si>
  <si>
    <t>Li2012</t>
  </si>
  <si>
    <t>Li2012a</t>
  </si>
  <si>
    <t>f-f-fm</t>
  </si>
  <si>
    <t>NCF2 (Control) HFF2(Treatment)</t>
  </si>
  <si>
    <t>Converted from pg/ml</t>
  </si>
  <si>
    <t>Table 1</t>
  </si>
  <si>
    <t>Masuyama2015</t>
  </si>
  <si>
    <t>Masuyama2015a</t>
  </si>
  <si>
    <t>ICR</t>
  </si>
  <si>
    <t>D (Control throughout) A (Treatment)</t>
  </si>
  <si>
    <t>We thought body weight reported se rather than sd, we have assumed the same here</t>
  </si>
  <si>
    <t>Masuyama2015b</t>
  </si>
  <si>
    <t>D (Control) and B (Treatment)</t>
  </si>
  <si>
    <t>Fig 4C</t>
  </si>
  <si>
    <t>We thought body weight reported se rather than sd, we have assumed the same here; converted from ng/dl</t>
  </si>
  <si>
    <t>Adedeji2019</t>
  </si>
  <si>
    <t>Wistar</t>
  </si>
  <si>
    <t>f-fm-m</t>
  </si>
  <si>
    <t>Control(Control), HFD(Treatment)</t>
  </si>
  <si>
    <t>Fig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</si>
</sst>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vertical="top"/>
    </xf>
    <xf numFmtId="17" fontId="0" fillId="3" borderId="1" xfId="0" applyNumberFormat="1" applyFill="1" applyBorder="1" applyAlignment="1">
      <alignment vertical="top"/>
    </xf>
    <xf numFmtId="0" fontId="0" fillId="4" borderId="1" xfId="0" applyFill="1" applyBorder="1"/>
    <xf numFmtId="2" fontId="3" fillId="4" borderId="1" xfId="0" applyNumberFormat="1" applyFon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2" fontId="3" fillId="6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left"/>
    </xf>
    <xf numFmtId="2" fontId="0" fillId="7" borderId="1" xfId="0" applyNumberFormat="1" applyFill="1" applyBorder="1"/>
    <xf numFmtId="0" fontId="1" fillId="0" borderId="1" xfId="0" applyNumberFormat="1" applyFon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3" fillId="6" borderId="1" xfId="0" applyNumberFormat="1" applyFont="1" applyFill="1" applyBorder="1"/>
    <xf numFmtId="0" fontId="0" fillId="7" borderId="1" xfId="0" applyNumberFormat="1" applyFill="1" applyBorder="1"/>
    <xf numFmtId="0" fontId="0" fillId="0" borderId="1" xfId="0" applyNumberFormat="1" applyBorder="1" applyAlignment="1">
      <alignment vertical="top"/>
    </xf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P13"/>
  <sheetViews>
    <sheetView tabSelected="1" workbookViewId="0">
      <pane ySplit="1" topLeftCell="A2" activePane="bottomLeft" state="frozen"/>
      <selection activeCell="J1" sqref="J1"/>
      <selection pane="bottomLeft" activeCell="A2" sqref="A2:Z13"/>
    </sheetView>
  </sheetViews>
  <sheetFormatPr defaultColWidth="9.140625" defaultRowHeight="15" x14ac:dyDescent="0.25"/>
  <cols>
    <col min="1" max="1" width="11.5703125" style="3" bestFit="1" customWidth="1"/>
    <col min="2" max="2" width="20.28515625" style="3" customWidth="1"/>
    <col min="3" max="7" width="9.140625" style="3"/>
    <col min="8" max="8" width="17.28515625" style="3" bestFit="1" customWidth="1"/>
    <col min="9" max="17" width="9.140625" style="3"/>
    <col min="18" max="18" width="16.140625" style="30" customWidth="1"/>
    <col min="19" max="19" width="16.140625" style="3" customWidth="1"/>
    <col min="20" max="23" width="9.140625" style="3"/>
    <col min="24" max="24" width="16.140625" style="3" customWidth="1"/>
    <col min="25" max="25" width="9.140625" style="3"/>
    <col min="26" max="26" width="41" style="3" bestFit="1" customWidth="1"/>
    <col min="27" max="16384" width="9.140625" style="3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38</v>
      </c>
      <c r="H1" s="1" t="s">
        <v>7</v>
      </c>
      <c r="I1" s="1" t="s">
        <v>39</v>
      </c>
      <c r="J1" s="1" t="s">
        <v>8</v>
      </c>
      <c r="K1" s="1" t="s">
        <v>10</v>
      </c>
      <c r="L1" s="1" t="s">
        <v>11</v>
      </c>
      <c r="M1" s="1" t="s">
        <v>129</v>
      </c>
      <c r="N1" s="1" t="s">
        <v>126</v>
      </c>
      <c r="O1" s="1" t="s">
        <v>60</v>
      </c>
      <c r="P1" s="1" t="s">
        <v>61</v>
      </c>
      <c r="Q1" s="1" t="s">
        <v>62</v>
      </c>
      <c r="R1" s="23" t="s">
        <v>13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19</v>
      </c>
      <c r="X1" s="1" t="s">
        <v>54</v>
      </c>
      <c r="Y1" s="1" t="s">
        <v>20</v>
      </c>
      <c r="Z1" s="1" t="s">
        <v>21</v>
      </c>
      <c r="AA1" s="1" t="s">
        <v>22</v>
      </c>
    </row>
    <row r="2" spans="1:42" s="2" customFormat="1" x14ac:dyDescent="0.25">
      <c r="A2" s="2" t="s">
        <v>27</v>
      </c>
      <c r="B2" s="2" t="s">
        <v>55</v>
      </c>
      <c r="C2" s="2" t="s">
        <v>28</v>
      </c>
      <c r="D2" s="2" t="s">
        <v>29</v>
      </c>
      <c r="E2" s="2">
        <v>1</v>
      </c>
      <c r="F2" s="2" t="s">
        <v>30</v>
      </c>
      <c r="G2" s="2" t="s">
        <v>57</v>
      </c>
      <c r="H2" s="2" t="s">
        <v>31</v>
      </c>
      <c r="I2" s="2" t="s">
        <v>41</v>
      </c>
      <c r="J2" s="2">
        <f>12*7</f>
        <v>84</v>
      </c>
      <c r="K2" s="2" t="s">
        <v>35</v>
      </c>
      <c r="L2" s="2" t="s">
        <v>36</v>
      </c>
      <c r="M2" s="2" t="s">
        <v>130</v>
      </c>
      <c r="N2" s="2" t="s">
        <v>127</v>
      </c>
      <c r="O2" s="4">
        <v>10.4</v>
      </c>
      <c r="P2" s="4">
        <f>1.5*SQRT(7)</f>
        <v>3.9686269665968861</v>
      </c>
      <c r="Q2" s="4">
        <f>P2/SQRT(7)</f>
        <v>1.5</v>
      </c>
      <c r="R2" s="24">
        <v>7</v>
      </c>
      <c r="S2" s="2" t="s">
        <v>52</v>
      </c>
      <c r="T2" s="2">
        <v>13.1</v>
      </c>
      <c r="U2" s="2">
        <f>V2*SQRT(W2)</f>
        <v>4.2332020977033453</v>
      </c>
      <c r="V2" s="2">
        <v>1.6</v>
      </c>
      <c r="W2" s="2">
        <v>7</v>
      </c>
      <c r="X2" s="2" t="s">
        <v>52</v>
      </c>
      <c r="Y2" s="2" t="s">
        <v>131</v>
      </c>
      <c r="Z2" s="2" t="s">
        <v>33</v>
      </c>
    </row>
    <row r="3" spans="1:42" s="2" customFormat="1" x14ac:dyDescent="0.25">
      <c r="A3" s="2" t="s">
        <v>27</v>
      </c>
      <c r="B3" s="2" t="s">
        <v>56</v>
      </c>
      <c r="C3" s="2" t="s">
        <v>28</v>
      </c>
      <c r="D3" s="2" t="s">
        <v>29</v>
      </c>
      <c r="E3" s="2">
        <v>1</v>
      </c>
      <c r="F3" s="2" t="s">
        <v>30</v>
      </c>
      <c r="G3" s="2" t="s">
        <v>58</v>
      </c>
      <c r="H3" s="2" t="s">
        <v>32</v>
      </c>
      <c r="I3" s="2" t="s">
        <v>42</v>
      </c>
      <c r="J3" s="2">
        <v>84</v>
      </c>
      <c r="K3" s="2" t="s">
        <v>35</v>
      </c>
      <c r="L3" s="2" t="s">
        <v>36</v>
      </c>
      <c r="M3" s="2" t="s">
        <v>130</v>
      </c>
      <c r="N3" s="2" t="s">
        <v>127</v>
      </c>
      <c r="O3" s="4">
        <v>10.4</v>
      </c>
      <c r="P3" s="4">
        <f t="shared" ref="P3" si="0">1.5*SQRT(7)</f>
        <v>3.9686269665968861</v>
      </c>
      <c r="Q3" s="4">
        <v>1.5</v>
      </c>
      <c r="R3" s="24">
        <v>7</v>
      </c>
      <c r="S3" s="2" t="s">
        <v>52</v>
      </c>
      <c r="T3" s="2">
        <v>6.7</v>
      </c>
      <c r="U3" s="2">
        <f>V3*SQRT(W3)</f>
        <v>2.6457513110645907</v>
      </c>
      <c r="V3" s="2">
        <v>1</v>
      </c>
      <c r="W3" s="2">
        <v>7</v>
      </c>
      <c r="X3" s="2" t="s">
        <v>52</v>
      </c>
      <c r="Y3" s="2" t="s">
        <v>131</v>
      </c>
      <c r="Z3" s="2" t="s">
        <v>34</v>
      </c>
    </row>
    <row r="4" spans="1:42" s="2" customFormat="1" x14ac:dyDescent="0.25">
      <c r="A4" s="2" t="s">
        <v>27</v>
      </c>
      <c r="B4" s="2" t="s">
        <v>55</v>
      </c>
      <c r="C4" s="2" t="s">
        <v>28</v>
      </c>
      <c r="D4" s="2" t="s">
        <v>29</v>
      </c>
      <c r="E4" s="2">
        <v>2</v>
      </c>
      <c r="F4" s="2" t="s">
        <v>30</v>
      </c>
      <c r="G4" s="2" t="s">
        <v>59</v>
      </c>
      <c r="H4" s="2" t="s">
        <v>31</v>
      </c>
      <c r="I4" s="2" t="s">
        <v>41</v>
      </c>
      <c r="J4" s="2">
        <f>12*7</f>
        <v>84</v>
      </c>
      <c r="K4" s="2" t="s">
        <v>30</v>
      </c>
      <c r="L4" s="2" t="s">
        <v>36</v>
      </c>
      <c r="M4" s="2" t="s">
        <v>130</v>
      </c>
      <c r="N4" s="2" t="s">
        <v>127</v>
      </c>
      <c r="O4" s="4">
        <v>8.8000000000000007</v>
      </c>
      <c r="P4" s="4">
        <f>1*SQRT(7)</f>
        <v>2.6457513110645907</v>
      </c>
      <c r="Q4" s="4">
        <v>1</v>
      </c>
      <c r="R4" s="24">
        <v>18</v>
      </c>
      <c r="S4" s="2" t="s">
        <v>52</v>
      </c>
      <c r="T4" s="2">
        <v>16.3</v>
      </c>
      <c r="U4" s="2">
        <f>V4*SQRT(W4)</f>
        <v>6.3639610306789276</v>
      </c>
      <c r="V4" s="2">
        <v>1.5</v>
      </c>
      <c r="W4" s="2">
        <v>18</v>
      </c>
      <c r="X4" s="2" t="s">
        <v>52</v>
      </c>
      <c r="Y4" s="2" t="s">
        <v>131</v>
      </c>
      <c r="Z4" s="2" t="s">
        <v>33</v>
      </c>
    </row>
    <row r="5" spans="1:42" s="2" customFormat="1" x14ac:dyDescent="0.25">
      <c r="A5" s="2" t="s">
        <v>27</v>
      </c>
      <c r="B5" s="2" t="s">
        <v>56</v>
      </c>
      <c r="C5" s="2" t="s">
        <v>28</v>
      </c>
      <c r="D5" s="2" t="s">
        <v>29</v>
      </c>
      <c r="E5" s="2">
        <v>2</v>
      </c>
      <c r="F5" s="2" t="s">
        <v>30</v>
      </c>
      <c r="G5" s="2" t="s">
        <v>128</v>
      </c>
      <c r="H5" s="2" t="s">
        <v>32</v>
      </c>
      <c r="I5" s="2" t="s">
        <v>42</v>
      </c>
      <c r="J5" s="2">
        <v>84</v>
      </c>
      <c r="K5" s="2" t="s">
        <v>30</v>
      </c>
      <c r="L5" s="2" t="s">
        <v>36</v>
      </c>
      <c r="M5" s="2" t="s">
        <v>130</v>
      </c>
      <c r="N5" s="2" t="s">
        <v>127</v>
      </c>
      <c r="O5" s="4">
        <v>8.8000100000000003</v>
      </c>
      <c r="P5" s="4">
        <f>1*SQRT(7)</f>
        <v>2.6457513110645907</v>
      </c>
      <c r="Q5" s="4">
        <v>1</v>
      </c>
      <c r="R5" s="24">
        <v>18</v>
      </c>
      <c r="S5" s="2" t="s">
        <v>52</v>
      </c>
      <c r="T5" s="2">
        <v>8.8000000000000007</v>
      </c>
      <c r="U5" s="2">
        <f>V5*SQRT(W5)</f>
        <v>5.0911688245431419</v>
      </c>
      <c r="V5" s="2">
        <v>1.2</v>
      </c>
      <c r="W5" s="2">
        <v>18</v>
      </c>
      <c r="X5" s="2" t="s">
        <v>52</v>
      </c>
      <c r="Y5" s="2" t="s">
        <v>131</v>
      </c>
      <c r="Z5" s="2" t="s">
        <v>34</v>
      </c>
    </row>
    <row r="6" spans="1:42" s="8" customFormat="1" x14ac:dyDescent="0.25">
      <c r="A6" s="8" t="s">
        <v>132</v>
      </c>
      <c r="B6" s="8" t="s">
        <v>133</v>
      </c>
      <c r="C6" s="8" t="s">
        <v>134</v>
      </c>
      <c r="D6" s="8" t="s">
        <v>135</v>
      </c>
      <c r="E6" s="8">
        <v>1</v>
      </c>
      <c r="F6" s="8" t="s">
        <v>35</v>
      </c>
      <c r="G6" s="8" t="s">
        <v>136</v>
      </c>
      <c r="H6" s="8" t="s">
        <v>31</v>
      </c>
      <c r="J6" s="8">
        <v>270</v>
      </c>
      <c r="K6" s="8" t="s">
        <v>35</v>
      </c>
      <c r="L6" s="8" t="s">
        <v>36</v>
      </c>
      <c r="M6" s="8" t="s">
        <v>130</v>
      </c>
      <c r="N6" s="8" t="s">
        <v>127</v>
      </c>
      <c r="O6" s="8">
        <v>2.39</v>
      </c>
      <c r="P6" s="8">
        <v>3.87</v>
      </c>
      <c r="Q6" s="8">
        <v>1.29</v>
      </c>
      <c r="R6" s="25">
        <v>9</v>
      </c>
      <c r="S6" s="8" t="s">
        <v>52</v>
      </c>
      <c r="T6" s="8">
        <v>107.85</v>
      </c>
      <c r="U6" s="8">
        <v>17.670000000000002</v>
      </c>
      <c r="V6" s="8">
        <v>5.89</v>
      </c>
      <c r="W6" s="8">
        <v>9</v>
      </c>
      <c r="X6" s="8" t="s">
        <v>52</v>
      </c>
      <c r="Y6" s="8" t="s">
        <v>138</v>
      </c>
      <c r="Z6" s="8" t="s">
        <v>137</v>
      </c>
      <c r="AP6" s="9"/>
    </row>
    <row r="7" spans="1:42" s="10" customFormat="1" x14ac:dyDescent="0.25">
      <c r="A7" s="10" t="s">
        <v>142</v>
      </c>
      <c r="B7" s="10" t="s">
        <v>142</v>
      </c>
      <c r="C7" s="10" t="s">
        <v>134</v>
      </c>
      <c r="D7" s="10" t="s">
        <v>135</v>
      </c>
      <c r="E7" s="10">
        <v>1</v>
      </c>
      <c r="F7" s="10" t="s">
        <v>35</v>
      </c>
      <c r="G7" s="10" t="s">
        <v>139</v>
      </c>
      <c r="H7" s="10" t="s">
        <v>32</v>
      </c>
      <c r="I7" s="10" t="s">
        <v>42</v>
      </c>
      <c r="J7" s="10">
        <v>90</v>
      </c>
      <c r="K7" s="10" t="s">
        <v>30</v>
      </c>
      <c r="L7" s="10" t="s">
        <v>36</v>
      </c>
      <c r="M7" s="11" t="s">
        <v>141</v>
      </c>
      <c r="N7" s="12" t="s">
        <v>127</v>
      </c>
      <c r="O7" s="11">
        <v>0.64700000000000002</v>
      </c>
      <c r="P7" s="10">
        <f>0.03*SQRT(5)</f>
        <v>6.7082039324993695E-2</v>
      </c>
      <c r="Q7" s="10">
        <v>0.03</v>
      </c>
      <c r="R7" s="26">
        <v>5</v>
      </c>
      <c r="S7" s="10" t="s">
        <v>140</v>
      </c>
      <c r="T7" s="10">
        <v>0.83</v>
      </c>
      <c r="U7" s="10">
        <f>0.04*SQRT(5)</f>
        <v>8.9442719099991588E-2</v>
      </c>
      <c r="V7" s="10">
        <v>0.04</v>
      </c>
      <c r="W7" s="10">
        <v>5</v>
      </c>
      <c r="X7" s="10" t="s">
        <v>140</v>
      </c>
      <c r="Y7" s="10" t="s">
        <v>144</v>
      </c>
      <c r="Z7" s="10" t="s">
        <v>143</v>
      </c>
      <c r="AA7" s="10" t="s">
        <v>149</v>
      </c>
    </row>
    <row r="8" spans="1:42" s="13" customFormat="1" x14ac:dyDescent="0.25">
      <c r="A8" s="13" t="s">
        <v>145</v>
      </c>
      <c r="B8" s="13" t="s">
        <v>146</v>
      </c>
      <c r="C8" s="14" t="s">
        <v>134</v>
      </c>
      <c r="D8" s="14" t="s">
        <v>135</v>
      </c>
      <c r="E8" s="13">
        <v>1</v>
      </c>
      <c r="F8" s="13" t="s">
        <v>35</v>
      </c>
      <c r="G8" s="13" t="s">
        <v>147</v>
      </c>
      <c r="H8" s="13" t="s">
        <v>31</v>
      </c>
      <c r="I8" s="13" t="s">
        <v>41</v>
      </c>
      <c r="J8" s="13">
        <v>90</v>
      </c>
      <c r="K8" s="13" t="s">
        <v>30</v>
      </c>
      <c r="L8" s="13" t="s">
        <v>36</v>
      </c>
      <c r="M8" s="15" t="s">
        <v>130</v>
      </c>
      <c r="N8" s="15" t="s">
        <v>127</v>
      </c>
      <c r="O8" s="15">
        <v>1.19</v>
      </c>
      <c r="P8" s="13">
        <v>1.2</v>
      </c>
      <c r="Q8" s="13">
        <f>P7/SQRT(9)</f>
        <v>2.2360679774997897E-2</v>
      </c>
      <c r="R8" s="27">
        <v>9</v>
      </c>
      <c r="S8" s="15" t="s">
        <v>52</v>
      </c>
      <c r="T8" s="15">
        <v>63.8</v>
      </c>
      <c r="U8" s="15">
        <v>3.8</v>
      </c>
      <c r="V8" s="13">
        <f>U8/SQRT(9)</f>
        <v>1.2666666666666666</v>
      </c>
      <c r="W8" s="13">
        <v>9</v>
      </c>
      <c r="X8" s="13" t="s">
        <v>52</v>
      </c>
      <c r="Y8" s="13" t="s">
        <v>150</v>
      </c>
      <c r="Z8" s="13" t="s">
        <v>148</v>
      </c>
    </row>
    <row r="9" spans="1:42" s="16" customFormat="1" x14ac:dyDescent="0.25">
      <c r="A9" s="16" t="s">
        <v>151</v>
      </c>
      <c r="B9" s="17" t="s">
        <v>152</v>
      </c>
      <c r="C9" s="17" t="s">
        <v>134</v>
      </c>
      <c r="D9" s="17" t="s">
        <v>153</v>
      </c>
      <c r="E9" s="16">
        <v>1</v>
      </c>
      <c r="F9" s="16" t="s">
        <v>35</v>
      </c>
      <c r="G9" s="16" t="s">
        <v>136</v>
      </c>
      <c r="H9" s="16" t="s">
        <v>31</v>
      </c>
      <c r="I9" s="16" t="s">
        <v>42</v>
      </c>
      <c r="J9" s="16">
        <f>12*7</f>
        <v>84</v>
      </c>
      <c r="K9" s="16" t="s">
        <v>35</v>
      </c>
      <c r="L9" s="16" t="s">
        <v>36</v>
      </c>
      <c r="M9" s="18" t="s">
        <v>130</v>
      </c>
      <c r="N9" s="18" t="s">
        <v>127</v>
      </c>
      <c r="O9" s="18">
        <v>0.229896907216495</v>
      </c>
      <c r="P9" s="18">
        <v>0.10713716335477599</v>
      </c>
      <c r="Q9" s="18">
        <v>3.0927835051546403E-2</v>
      </c>
      <c r="R9" s="28">
        <v>12</v>
      </c>
      <c r="S9" s="18" t="s">
        <v>140</v>
      </c>
      <c r="T9" s="18">
        <v>0.54742268041237097</v>
      </c>
      <c r="U9" s="18">
        <v>0.27855662472241699</v>
      </c>
      <c r="V9" s="18">
        <v>8.0412371134020597E-2</v>
      </c>
      <c r="W9" s="16">
        <v>12</v>
      </c>
      <c r="X9" s="18" t="s">
        <v>140</v>
      </c>
      <c r="Y9" s="16" t="s">
        <v>158</v>
      </c>
      <c r="Z9" s="16" t="s">
        <v>154</v>
      </c>
      <c r="AA9" s="16" t="s">
        <v>159</v>
      </c>
    </row>
    <row r="10" spans="1:42" s="16" customFormat="1" x14ac:dyDescent="0.25">
      <c r="A10" s="16" t="s">
        <v>151</v>
      </c>
      <c r="B10" s="17" t="s">
        <v>152</v>
      </c>
      <c r="C10" s="17" t="s">
        <v>134</v>
      </c>
      <c r="D10" s="17" t="s">
        <v>153</v>
      </c>
      <c r="E10" s="16">
        <v>2</v>
      </c>
      <c r="F10" s="16" t="s">
        <v>35</v>
      </c>
      <c r="G10" s="16" t="s">
        <v>136</v>
      </c>
      <c r="H10" s="16" t="s">
        <v>31</v>
      </c>
      <c r="I10" s="16" t="s">
        <v>42</v>
      </c>
      <c r="J10" s="16">
        <f>24*7</f>
        <v>168</v>
      </c>
      <c r="K10" s="16" t="s">
        <v>35</v>
      </c>
      <c r="L10" s="16" t="s">
        <v>36</v>
      </c>
      <c r="M10" s="18" t="s">
        <v>130</v>
      </c>
      <c r="N10" s="18" t="s">
        <v>127</v>
      </c>
      <c r="O10" s="18">
        <v>0.20927835051546398</v>
      </c>
      <c r="P10" s="18">
        <v>7.8567253126835906E-2</v>
      </c>
      <c r="Q10" s="18">
        <v>2.26804123711341E-2</v>
      </c>
      <c r="R10" s="28">
        <v>12</v>
      </c>
      <c r="S10" s="18" t="s">
        <v>140</v>
      </c>
      <c r="T10" s="18">
        <v>0.56597938144329907</v>
      </c>
      <c r="U10" s="18">
        <v>0.24998671449447699</v>
      </c>
      <c r="V10" s="18">
        <v>7.2164948453608102E-2</v>
      </c>
      <c r="W10" s="16">
        <v>12</v>
      </c>
      <c r="X10" s="18" t="s">
        <v>140</v>
      </c>
      <c r="Y10" s="16" t="s">
        <v>158</v>
      </c>
      <c r="Z10" s="16" t="s">
        <v>154</v>
      </c>
      <c r="AA10" s="16" t="s">
        <v>155</v>
      </c>
    </row>
    <row r="11" spans="1:42" s="16" customFormat="1" x14ac:dyDescent="0.25">
      <c r="A11" s="16" t="s">
        <v>151</v>
      </c>
      <c r="B11" s="17" t="s">
        <v>156</v>
      </c>
      <c r="C11" s="17" t="s">
        <v>134</v>
      </c>
      <c r="D11" s="17" t="s">
        <v>153</v>
      </c>
      <c r="E11" s="16">
        <v>1</v>
      </c>
      <c r="F11" s="16" t="s">
        <v>35</v>
      </c>
      <c r="G11" s="16" t="s">
        <v>136</v>
      </c>
      <c r="H11" s="16" t="s">
        <v>32</v>
      </c>
      <c r="I11" s="16" t="s">
        <v>42</v>
      </c>
      <c r="J11" s="16">
        <v>84</v>
      </c>
      <c r="K11" s="16" t="s">
        <v>35</v>
      </c>
      <c r="L11" s="16" t="s">
        <v>36</v>
      </c>
      <c r="M11" s="18" t="s">
        <v>130</v>
      </c>
      <c r="N11" s="18" t="s">
        <v>127</v>
      </c>
      <c r="O11" s="18">
        <v>0.229896907216495</v>
      </c>
      <c r="P11" s="18">
        <v>0.10713716335477599</v>
      </c>
      <c r="Q11" s="18">
        <v>3.0927835051546403E-2</v>
      </c>
      <c r="R11" s="28">
        <v>12</v>
      </c>
      <c r="S11" s="18" t="s">
        <v>140</v>
      </c>
      <c r="T11" s="18">
        <v>0.31030927835051503</v>
      </c>
      <c r="U11" s="18">
        <v>0.135707073582716</v>
      </c>
      <c r="V11" s="18">
        <v>3.91752577319587E-2</v>
      </c>
      <c r="W11" s="16">
        <v>12</v>
      </c>
      <c r="X11" s="18" t="s">
        <v>140</v>
      </c>
      <c r="Y11" s="16" t="s">
        <v>158</v>
      </c>
      <c r="Z11" s="16" t="s">
        <v>157</v>
      </c>
      <c r="AA11" s="16" t="s">
        <v>155</v>
      </c>
    </row>
    <row r="12" spans="1:42" s="16" customFormat="1" x14ac:dyDescent="0.25">
      <c r="A12" s="16" t="s">
        <v>151</v>
      </c>
      <c r="B12" s="17" t="s">
        <v>156</v>
      </c>
      <c r="C12" s="17" t="s">
        <v>134</v>
      </c>
      <c r="D12" s="17" t="s">
        <v>153</v>
      </c>
      <c r="E12" s="16">
        <v>2</v>
      </c>
      <c r="F12" s="16" t="s">
        <v>35</v>
      </c>
      <c r="G12" s="16" t="s">
        <v>136</v>
      </c>
      <c r="H12" s="16" t="s">
        <v>32</v>
      </c>
      <c r="I12" s="16" t="s">
        <v>42</v>
      </c>
      <c r="J12" s="16">
        <v>168</v>
      </c>
      <c r="K12" s="16" t="s">
        <v>35</v>
      </c>
      <c r="L12" s="16" t="s">
        <v>36</v>
      </c>
      <c r="M12" s="18" t="s">
        <v>130</v>
      </c>
      <c r="N12" s="18" t="s">
        <v>127</v>
      </c>
      <c r="O12" s="18">
        <v>0.20927835051546398</v>
      </c>
      <c r="P12" s="18">
        <v>7.8567253126835906E-2</v>
      </c>
      <c r="Q12" s="18">
        <v>2.26804123711341E-2</v>
      </c>
      <c r="R12" s="28">
        <v>12</v>
      </c>
      <c r="S12" s="18" t="s">
        <v>140</v>
      </c>
      <c r="T12" s="18">
        <v>0.33092783505154599</v>
      </c>
      <c r="U12" s="18">
        <v>0.135707073582716</v>
      </c>
      <c r="V12" s="18">
        <v>3.9175257731958804E-2</v>
      </c>
      <c r="W12" s="16">
        <v>12</v>
      </c>
      <c r="X12" s="18" t="s">
        <v>140</v>
      </c>
      <c r="Y12" s="16" t="s">
        <v>158</v>
      </c>
      <c r="Z12" s="16" t="s">
        <v>157</v>
      </c>
      <c r="AA12" s="16" t="s">
        <v>155</v>
      </c>
    </row>
    <row r="13" spans="1:42" s="19" customFormat="1" x14ac:dyDescent="0.25">
      <c r="A13" s="19" t="s">
        <v>160</v>
      </c>
      <c r="B13" s="19" t="s">
        <v>160</v>
      </c>
      <c r="C13" s="20" t="s">
        <v>28</v>
      </c>
      <c r="D13" s="21" t="s">
        <v>161</v>
      </c>
      <c r="E13" s="19">
        <v>1</v>
      </c>
      <c r="F13" s="19" t="s">
        <v>35</v>
      </c>
      <c r="G13" s="19" t="s">
        <v>162</v>
      </c>
      <c r="H13" s="19" t="s">
        <v>31</v>
      </c>
      <c r="I13" s="19" t="s">
        <v>41</v>
      </c>
      <c r="J13" s="21">
        <f>12*7</f>
        <v>84</v>
      </c>
      <c r="K13" s="19" t="s">
        <v>30</v>
      </c>
      <c r="L13" s="19" t="s">
        <v>36</v>
      </c>
      <c r="M13" s="22" t="s">
        <v>130</v>
      </c>
      <c r="N13" s="22" t="s">
        <v>127</v>
      </c>
      <c r="O13" s="22">
        <v>22.195119999999999</v>
      </c>
      <c r="P13" s="22">
        <v>1.349753</v>
      </c>
      <c r="Q13" s="22">
        <v>0.42682930000000002</v>
      </c>
      <c r="R13" s="29">
        <v>10</v>
      </c>
      <c r="S13" s="22" t="s">
        <v>140</v>
      </c>
      <c r="T13" s="22">
        <v>29.7561</v>
      </c>
      <c r="U13" s="22">
        <v>2.3138619999999999</v>
      </c>
      <c r="V13" s="22">
        <v>0.73170729999999995</v>
      </c>
      <c r="W13" s="29">
        <v>10</v>
      </c>
      <c r="X13" s="22" t="s">
        <v>140</v>
      </c>
      <c r="Y13" s="19" t="s">
        <v>164</v>
      </c>
      <c r="Z13" s="19" t="s">
        <v>163</v>
      </c>
    </row>
  </sheetData>
  <conditionalFormatting sqref="A9">
    <cfRule type="duplicateValues" dxfId="5" priority="6"/>
  </conditionalFormatting>
  <conditionalFormatting sqref="A11">
    <cfRule type="duplicateValues" dxfId="4" priority="5"/>
  </conditionalFormatting>
  <conditionalFormatting sqref="A10">
    <cfRule type="duplicateValues" dxfId="3" priority="4"/>
  </conditionalFormatting>
  <conditionalFormatting sqref="A12">
    <cfRule type="duplicateValues" dxfId="2" priority="3"/>
  </conditionalFormatting>
  <conditionalFormatting sqref="A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6" t="s">
        <v>71</v>
      </c>
      <c r="B1" s="6" t="s">
        <v>72</v>
      </c>
    </row>
    <row r="2" spans="1:2" x14ac:dyDescent="0.25">
      <c r="A2" s="3" t="s">
        <v>0</v>
      </c>
      <c r="B2" s="7" t="s">
        <v>73</v>
      </c>
    </row>
    <row r="3" spans="1:2" x14ac:dyDescent="0.25">
      <c r="A3" s="3" t="s">
        <v>1</v>
      </c>
      <c r="B3" s="7" t="s">
        <v>74</v>
      </c>
    </row>
    <row r="4" spans="1:2" x14ac:dyDescent="0.25">
      <c r="A4" s="3" t="s">
        <v>2</v>
      </c>
      <c r="B4" s="7" t="s">
        <v>75</v>
      </c>
    </row>
    <row r="5" spans="1:2" x14ac:dyDescent="0.25">
      <c r="A5" s="3" t="s">
        <v>3</v>
      </c>
      <c r="B5" s="7" t="s">
        <v>76</v>
      </c>
    </row>
    <row r="6" spans="1:2" x14ac:dyDescent="0.25">
      <c r="A6" s="3" t="s">
        <v>4</v>
      </c>
      <c r="B6" s="7" t="s">
        <v>77</v>
      </c>
    </row>
    <row r="7" spans="1:2" x14ac:dyDescent="0.25">
      <c r="A7" s="3" t="s">
        <v>5</v>
      </c>
      <c r="B7" s="7" t="s">
        <v>78</v>
      </c>
    </row>
    <row r="8" spans="1:2" x14ac:dyDescent="0.25">
      <c r="A8" s="3" t="s">
        <v>6</v>
      </c>
      <c r="B8" s="7" t="s">
        <v>79</v>
      </c>
    </row>
    <row r="9" spans="1:2" x14ac:dyDescent="0.25">
      <c r="A9" s="3" t="s">
        <v>38</v>
      </c>
      <c r="B9" s="7" t="s">
        <v>80</v>
      </c>
    </row>
    <row r="10" spans="1:2" x14ac:dyDescent="0.25">
      <c r="A10" s="3" t="s">
        <v>7</v>
      </c>
      <c r="B10" s="7" t="s">
        <v>81</v>
      </c>
    </row>
    <row r="11" spans="1:2" x14ac:dyDescent="0.25">
      <c r="A11" s="3" t="s">
        <v>39</v>
      </c>
      <c r="B11" s="7" t="s">
        <v>86</v>
      </c>
    </row>
    <row r="12" spans="1:2" x14ac:dyDescent="0.25">
      <c r="A12" s="3" t="s">
        <v>8</v>
      </c>
      <c r="B12" s="7" t="s">
        <v>85</v>
      </c>
    </row>
    <row r="13" spans="1:2" x14ac:dyDescent="0.25">
      <c r="A13" s="3" t="s">
        <v>9</v>
      </c>
      <c r="B13" s="7" t="s">
        <v>82</v>
      </c>
    </row>
    <row r="14" spans="1:2" x14ac:dyDescent="0.25">
      <c r="A14" s="3" t="s">
        <v>40</v>
      </c>
      <c r="B14" s="7" t="s">
        <v>83</v>
      </c>
    </row>
    <row r="15" spans="1:2" x14ac:dyDescent="0.25">
      <c r="A15" s="3" t="s">
        <v>10</v>
      </c>
      <c r="B15" s="7" t="s">
        <v>84</v>
      </c>
    </row>
    <row r="16" spans="1:2" x14ac:dyDescent="0.25">
      <c r="A16" s="3" t="s">
        <v>11</v>
      </c>
      <c r="B16" s="7" t="s">
        <v>87</v>
      </c>
    </row>
    <row r="17" spans="1:2" x14ac:dyDescent="0.25">
      <c r="A17" s="3" t="s">
        <v>37</v>
      </c>
      <c r="B17" s="7" t="s">
        <v>88</v>
      </c>
    </row>
    <row r="18" spans="1:2" x14ac:dyDescent="0.25">
      <c r="A18" s="3" t="s">
        <v>23</v>
      </c>
      <c r="B18" s="7" t="s">
        <v>89</v>
      </c>
    </row>
    <row r="19" spans="1:2" x14ac:dyDescent="0.25">
      <c r="A19" s="3" t="s">
        <v>26</v>
      </c>
      <c r="B19" s="7" t="s">
        <v>91</v>
      </c>
    </row>
    <row r="20" spans="1:2" x14ac:dyDescent="0.25">
      <c r="A20" s="3" t="s">
        <v>43</v>
      </c>
      <c r="B20" s="7" t="s">
        <v>90</v>
      </c>
    </row>
    <row r="21" spans="1:2" x14ac:dyDescent="0.25">
      <c r="A21" s="3" t="s">
        <v>44</v>
      </c>
      <c r="B21" s="7" t="s">
        <v>92</v>
      </c>
    </row>
    <row r="22" spans="1:2" x14ac:dyDescent="0.25">
      <c r="A22" s="3" t="s">
        <v>25</v>
      </c>
      <c r="B22" s="7" t="s">
        <v>93</v>
      </c>
    </row>
    <row r="23" spans="1:2" x14ac:dyDescent="0.25">
      <c r="A23" s="3" t="s">
        <v>45</v>
      </c>
      <c r="B23" s="7" t="s">
        <v>94</v>
      </c>
    </row>
    <row r="24" spans="1:2" x14ac:dyDescent="0.25">
      <c r="A24" s="3" t="s">
        <v>46</v>
      </c>
      <c r="B24" s="7" t="s">
        <v>95</v>
      </c>
    </row>
    <row r="25" spans="1:2" x14ac:dyDescent="0.25">
      <c r="A25" s="3" t="s">
        <v>47</v>
      </c>
      <c r="B25" s="7" t="s">
        <v>96</v>
      </c>
    </row>
    <row r="26" spans="1:2" x14ac:dyDescent="0.25">
      <c r="A26" s="3" t="s">
        <v>48</v>
      </c>
      <c r="B26" s="7" t="s">
        <v>97</v>
      </c>
    </row>
    <row r="27" spans="1:2" x14ac:dyDescent="0.25">
      <c r="A27" s="3" t="s">
        <v>24</v>
      </c>
      <c r="B27" s="7" t="s">
        <v>101</v>
      </c>
    </row>
    <row r="28" spans="1:2" x14ac:dyDescent="0.25">
      <c r="A28" s="3" t="s">
        <v>60</v>
      </c>
      <c r="B28" s="7" t="s">
        <v>104</v>
      </c>
    </row>
    <row r="29" spans="1:2" x14ac:dyDescent="0.25">
      <c r="A29" s="3" t="s">
        <v>61</v>
      </c>
      <c r="B29" s="7" t="s">
        <v>102</v>
      </c>
    </row>
    <row r="30" spans="1:2" x14ac:dyDescent="0.25">
      <c r="A30" s="3" t="s">
        <v>62</v>
      </c>
      <c r="B30" s="7" t="s">
        <v>103</v>
      </c>
    </row>
    <row r="31" spans="1:2" x14ac:dyDescent="0.25">
      <c r="A31" s="3" t="s">
        <v>63</v>
      </c>
      <c r="B31" s="7" t="s">
        <v>105</v>
      </c>
    </row>
    <row r="32" spans="1:2" x14ac:dyDescent="0.25">
      <c r="A32" s="3" t="s">
        <v>64</v>
      </c>
      <c r="B32" s="7" t="s">
        <v>106</v>
      </c>
    </row>
    <row r="33" spans="1:2" x14ac:dyDescent="0.25">
      <c r="A33" s="3" t="s">
        <v>65</v>
      </c>
      <c r="B33" s="7" t="s">
        <v>107</v>
      </c>
    </row>
    <row r="34" spans="1:2" x14ac:dyDescent="0.25">
      <c r="A34" s="3" t="s">
        <v>66</v>
      </c>
      <c r="B34" s="7" t="s">
        <v>113</v>
      </c>
    </row>
    <row r="35" spans="1:2" x14ac:dyDescent="0.25">
      <c r="A35" s="3" t="s">
        <v>12</v>
      </c>
      <c r="B35" s="7" t="s">
        <v>119</v>
      </c>
    </row>
    <row r="36" spans="1:2" x14ac:dyDescent="0.25">
      <c r="A36" s="3" t="s">
        <v>13</v>
      </c>
      <c r="B36" s="7" t="s">
        <v>108</v>
      </c>
    </row>
    <row r="37" spans="1:2" x14ac:dyDescent="0.25">
      <c r="A37" s="3" t="s">
        <v>53</v>
      </c>
      <c r="B37" s="7" t="s">
        <v>122</v>
      </c>
    </row>
    <row r="38" spans="1:2" x14ac:dyDescent="0.25">
      <c r="A38" s="3" t="s">
        <v>14</v>
      </c>
      <c r="B38" s="7" t="s">
        <v>109</v>
      </c>
    </row>
    <row r="39" spans="1:2" x14ac:dyDescent="0.25">
      <c r="A39" s="3" t="s">
        <v>49</v>
      </c>
      <c r="B39" s="7" t="s">
        <v>98</v>
      </c>
    </row>
    <row r="40" spans="1:2" x14ac:dyDescent="0.25">
      <c r="A40" s="3" t="s">
        <v>50</v>
      </c>
      <c r="B40" s="7" t="s">
        <v>99</v>
      </c>
    </row>
    <row r="41" spans="1:2" x14ac:dyDescent="0.25">
      <c r="A41" s="3" t="s">
        <v>51</v>
      </c>
      <c r="B41" s="7" t="s">
        <v>100</v>
      </c>
    </row>
    <row r="42" spans="1:2" x14ac:dyDescent="0.25">
      <c r="A42" s="3" t="s">
        <v>15</v>
      </c>
      <c r="B42" s="7" t="s">
        <v>110</v>
      </c>
    </row>
    <row r="43" spans="1:2" x14ac:dyDescent="0.25">
      <c r="A43" s="3" t="s">
        <v>16</v>
      </c>
      <c r="B43" s="7" t="s">
        <v>111</v>
      </c>
    </row>
    <row r="44" spans="1:2" x14ac:dyDescent="0.25">
      <c r="A44" s="3" t="s">
        <v>17</v>
      </c>
      <c r="B44" s="7" t="s">
        <v>112</v>
      </c>
    </row>
    <row r="45" spans="1:2" x14ac:dyDescent="0.25">
      <c r="A45" s="3" t="s">
        <v>67</v>
      </c>
      <c r="B45" s="7" t="s">
        <v>115</v>
      </c>
    </row>
    <row r="46" spans="1:2" x14ac:dyDescent="0.25">
      <c r="A46" s="3" t="s">
        <v>68</v>
      </c>
      <c r="B46" s="7" t="s">
        <v>116</v>
      </c>
    </row>
    <row r="47" spans="1:2" x14ac:dyDescent="0.25">
      <c r="A47" s="3" t="s">
        <v>69</v>
      </c>
      <c r="B47" s="7" t="s">
        <v>117</v>
      </c>
    </row>
    <row r="48" spans="1:2" x14ac:dyDescent="0.25">
      <c r="A48" s="3" t="s">
        <v>18</v>
      </c>
      <c r="B48" s="7" t="s">
        <v>118</v>
      </c>
    </row>
    <row r="49" spans="1:2" x14ac:dyDescent="0.25">
      <c r="A49" s="3" t="s">
        <v>70</v>
      </c>
      <c r="B49" s="7" t="s">
        <v>114</v>
      </c>
    </row>
    <row r="50" spans="1:2" x14ac:dyDescent="0.25">
      <c r="A50" s="3" t="s">
        <v>19</v>
      </c>
      <c r="B50" s="7" t="s">
        <v>120</v>
      </c>
    </row>
    <row r="51" spans="1:2" x14ac:dyDescent="0.25">
      <c r="A51" s="3" t="s">
        <v>54</v>
      </c>
      <c r="B51" s="7" t="s">
        <v>121</v>
      </c>
    </row>
    <row r="52" spans="1:2" x14ac:dyDescent="0.25">
      <c r="A52" s="3" t="s">
        <v>20</v>
      </c>
      <c r="B52" s="7" t="s">
        <v>123</v>
      </c>
    </row>
    <row r="53" spans="1:2" x14ac:dyDescent="0.25">
      <c r="A53" s="3" t="s">
        <v>21</v>
      </c>
      <c r="B53" s="7" t="s">
        <v>124</v>
      </c>
    </row>
    <row r="54" spans="1:2" x14ac:dyDescent="0.25">
      <c r="A54" s="3" t="s">
        <v>22</v>
      </c>
      <c r="B54" s="7" t="s">
        <v>125</v>
      </c>
    </row>
    <row r="55" spans="1:2" x14ac:dyDescent="0.25">
      <c r="A55" s="5"/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2019-09-05T04:35:21Z</dcterms:modified>
</cp:coreProperties>
</file>