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amanw\Dropbox\Meta Analysis Project\Extraction\Transgenerational Meta-Analysis\R\data\"/>
    </mc:Choice>
  </mc:AlternateContent>
  <xr:revisionPtr revIDLastSave="0" documentId="13_ncr:1_{BA6D3D4B-96CA-4D37-A133-CA5D5E31F6D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42" i="1" l="1"/>
  <c r="L337" i="1"/>
  <c r="L336" i="1"/>
  <c r="L335" i="1"/>
  <c r="L332" i="1"/>
  <c r="L331" i="1"/>
  <c r="L330" i="1"/>
  <c r="L329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09" i="1" l="1"/>
  <c r="L306" i="1"/>
  <c r="L305" i="1"/>
  <c r="V304" i="1"/>
  <c r="Q304" i="1"/>
  <c r="U303" i="1"/>
  <c r="P303" i="1"/>
  <c r="U301" i="1"/>
  <c r="P301" i="1"/>
  <c r="U300" i="1"/>
  <c r="P300" i="1"/>
  <c r="L300" i="1"/>
  <c r="U299" i="1"/>
  <c r="P299" i="1"/>
  <c r="U298" i="1"/>
  <c r="P298" i="1"/>
  <c r="Q298" i="1" s="1"/>
  <c r="L298" i="1"/>
  <c r="L297" i="1" l="1"/>
  <c r="L296" i="1"/>
  <c r="L295" i="1"/>
  <c r="L294" i="1"/>
  <c r="L293" i="1"/>
  <c r="L292" i="1"/>
  <c r="L274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38" i="1"/>
  <c r="L237" i="1"/>
  <c r="L236" i="1"/>
  <c r="L235" i="1"/>
  <c r="V182" i="1" l="1"/>
  <c r="V181" i="1"/>
  <c r="V180" i="1"/>
  <c r="V179" i="1"/>
</calcChain>
</file>

<file path=xl/sharedStrings.xml><?xml version="1.0" encoding="utf-8"?>
<sst xmlns="http://schemas.openxmlformats.org/spreadsheetml/2006/main" count="5275" uniqueCount="309">
  <si>
    <t>Paper_ID</t>
  </si>
  <si>
    <t>Cohort_ID</t>
  </si>
  <si>
    <t>Rodent_type</t>
  </si>
  <si>
    <t>Strain</t>
  </si>
  <si>
    <t>Shared_Control</t>
  </si>
  <si>
    <t>F0_Parent_Exposed</t>
  </si>
  <si>
    <t>Lineage_HFD</t>
  </si>
  <si>
    <t>Exposure_Type</t>
  </si>
  <si>
    <t>F2_Diet_at_measurement</t>
  </si>
  <si>
    <t>Age_Days</t>
  </si>
  <si>
    <t>Sex</t>
  </si>
  <si>
    <t>Generation</t>
  </si>
  <si>
    <t>Mean_Control</t>
  </si>
  <si>
    <t>SD_Control</t>
  </si>
  <si>
    <t>SEM_Control</t>
  </si>
  <si>
    <t>Sample_Size_n_Control</t>
  </si>
  <si>
    <t>Estimated_or_Exact_sample_control?</t>
  </si>
  <si>
    <t>Mean_Treatment</t>
  </si>
  <si>
    <t>SD_Treatment</t>
  </si>
  <si>
    <t>SEM_Treatment</t>
  </si>
  <si>
    <t>Sample_Size_n_Treatment</t>
  </si>
  <si>
    <t>Estimated_or_Exact_sample_treatment ?</t>
  </si>
  <si>
    <t>Source</t>
  </si>
  <si>
    <t>Group_Label_Paper</t>
  </si>
  <si>
    <t>Sarker2018</t>
  </si>
  <si>
    <t>Sarker2018fmm</t>
  </si>
  <si>
    <t>Mouse</t>
  </si>
  <si>
    <t>C57BL/6</t>
  </si>
  <si>
    <t>Female</t>
  </si>
  <si>
    <t>f-m-m</t>
  </si>
  <si>
    <t>One off</t>
  </si>
  <si>
    <t>Standard</t>
  </si>
  <si>
    <t>Sarker2018fmmm</t>
  </si>
  <si>
    <t>f-m-m-m</t>
  </si>
  <si>
    <t>Sarker2018fmf</t>
  </si>
  <si>
    <t>f-m-f</t>
  </si>
  <si>
    <t>Sarker2018fmmf</t>
  </si>
  <si>
    <t>f-m-m-f</t>
  </si>
  <si>
    <t>Dunn2011</t>
  </si>
  <si>
    <t>Dunn2011fmfm</t>
  </si>
  <si>
    <t>f-m-f-m</t>
  </si>
  <si>
    <t>Dunn2011fmmm</t>
  </si>
  <si>
    <t>Dunn2011fmff</t>
  </si>
  <si>
    <t>f-m-f-f</t>
  </si>
  <si>
    <t>Dunn2011fmmf</t>
  </si>
  <si>
    <t>Dunn2009</t>
  </si>
  <si>
    <t>Dunn2009ffm</t>
  </si>
  <si>
    <t xml:space="preserve">f-f-m </t>
  </si>
  <si>
    <t>Multigenerational</t>
  </si>
  <si>
    <t>HFD</t>
  </si>
  <si>
    <t>Dunn2009fff</t>
  </si>
  <si>
    <t>f-f-f</t>
  </si>
  <si>
    <t>Dunn2009fmm</t>
  </si>
  <si>
    <t>Dunn2009fmf</t>
  </si>
  <si>
    <t>Dunn2009ffmm</t>
  </si>
  <si>
    <t>f-fm-m</t>
  </si>
  <si>
    <t>Dunn2009ffmf</t>
  </si>
  <si>
    <t>f-fm-f</t>
  </si>
  <si>
    <t>Fullston2012</t>
  </si>
  <si>
    <t>Fullston2012mmm</t>
  </si>
  <si>
    <t>Male</t>
  </si>
  <si>
    <t>m-m-m</t>
  </si>
  <si>
    <t>Fullston2012mmf</t>
  </si>
  <si>
    <t>m-m-f</t>
  </si>
  <si>
    <t>Fullston2012mfm</t>
  </si>
  <si>
    <t>m-f-m</t>
  </si>
  <si>
    <t>Fullston2012mff</t>
  </si>
  <si>
    <t>m-f-f</t>
  </si>
  <si>
    <t>Gniuli2008</t>
  </si>
  <si>
    <t>Gniuli2008O</t>
  </si>
  <si>
    <t>Swiss</t>
  </si>
  <si>
    <t>f-f-fm</t>
  </si>
  <si>
    <t>Gniuli2008M</t>
  </si>
  <si>
    <t>Masuyama2015</t>
  </si>
  <si>
    <t>Masuyama2015a</t>
  </si>
  <si>
    <t>ICR</t>
  </si>
  <si>
    <t>Masuyama2015b</t>
  </si>
  <si>
    <t>Masuyama2015c</t>
  </si>
  <si>
    <t>Masuyama2015d</t>
  </si>
  <si>
    <t>Masuyama2016</t>
  </si>
  <si>
    <t>Masuyama2016mmmf</t>
  </si>
  <si>
    <t xml:space="preserve">ICR </t>
  </si>
  <si>
    <t>m-m-m-f</t>
  </si>
  <si>
    <t>Masuyama2016mmmm</t>
  </si>
  <si>
    <t>m-m-m-m</t>
  </si>
  <si>
    <t>Masuyama2016mfmfmf</t>
  </si>
  <si>
    <t>m-fm-fm-f</t>
  </si>
  <si>
    <t>Masuyama2016hffmfmf</t>
  </si>
  <si>
    <t>f-fm-fm-f</t>
  </si>
  <si>
    <t>Masuyama2016fmfmfmf</t>
  </si>
  <si>
    <t>Both</t>
  </si>
  <si>
    <t>fm-fm-fm-f</t>
  </si>
  <si>
    <t>Masuyama2016mfmfmm</t>
  </si>
  <si>
    <t>m-fm-fm-m</t>
  </si>
  <si>
    <t>Masuyama2016ffmfmm</t>
  </si>
  <si>
    <t>f-fm-fm-m</t>
  </si>
  <si>
    <t>Masuyama2016fmfmfmm</t>
  </si>
  <si>
    <t>fm-fm-fm-m</t>
  </si>
  <si>
    <t>Li2012</t>
  </si>
  <si>
    <t>Li2012a</t>
  </si>
  <si>
    <t>King2013</t>
  </si>
  <si>
    <t>King2013fmm</t>
  </si>
  <si>
    <t>King2013fmf</t>
  </si>
  <si>
    <t>King2013ffm</t>
  </si>
  <si>
    <t>King2013fff</t>
  </si>
  <si>
    <t>King2013ffmm</t>
  </si>
  <si>
    <t>King2013ffmf</t>
  </si>
  <si>
    <t>Graus-Nunes2015</t>
  </si>
  <si>
    <t>Hoile2015</t>
  </si>
  <si>
    <t>Ding2014</t>
  </si>
  <si>
    <t>Li2012b</t>
  </si>
  <si>
    <t>Park2018</t>
  </si>
  <si>
    <t>Park2018mfmf</t>
  </si>
  <si>
    <t>m-fm-f</t>
  </si>
  <si>
    <t>Park2018mfmm</t>
  </si>
  <si>
    <t xml:space="preserve">m-fm-m </t>
  </si>
  <si>
    <t>Giraudo2010</t>
  </si>
  <si>
    <t>Giraudo2010F2</t>
  </si>
  <si>
    <t>Giraudo2010F3</t>
  </si>
  <si>
    <t>f-f-f-fm</t>
  </si>
  <si>
    <t>Lannes2015</t>
  </si>
  <si>
    <t>Thompson2019</t>
  </si>
  <si>
    <t>Thompson2019ffm</t>
  </si>
  <si>
    <t>f-f-m</t>
  </si>
  <si>
    <t>Thompson2019fffm</t>
  </si>
  <si>
    <t>f-f-f-m</t>
  </si>
  <si>
    <t>Winther2019</t>
  </si>
  <si>
    <t>Winther2019ffm</t>
  </si>
  <si>
    <t>Rat</t>
  </si>
  <si>
    <t>SD</t>
  </si>
  <si>
    <t>Winther2019fff</t>
  </si>
  <si>
    <t>Huang2017</t>
  </si>
  <si>
    <t>Hanafi2015</t>
  </si>
  <si>
    <t>Hanafi2015fmm</t>
  </si>
  <si>
    <t>Wistar</t>
  </si>
  <si>
    <t>Hanafi2015ffm</t>
  </si>
  <si>
    <t>Hanafi2015fmf</t>
  </si>
  <si>
    <t>Hanafi2015fff</t>
  </si>
  <si>
    <t>Barbosa2016</t>
  </si>
  <si>
    <t>Barbosa2016mfmfM</t>
  </si>
  <si>
    <t>Barbosa2016mmfO</t>
  </si>
  <si>
    <t>Barbosa2016mfmmM</t>
  </si>
  <si>
    <t>m-fm-m</t>
  </si>
  <si>
    <t>Barbosa2016mmmO</t>
  </si>
  <si>
    <t>Armitage2007</t>
  </si>
  <si>
    <t>Armitage2007fff</t>
  </si>
  <si>
    <t>Tait2015</t>
  </si>
  <si>
    <t>Tait2015ffmF2</t>
  </si>
  <si>
    <t>Tait2015ffmF3</t>
  </si>
  <si>
    <t>Tait2015fffF2</t>
  </si>
  <si>
    <t>Tait2015fffF3</t>
  </si>
  <si>
    <t>Nasu2007</t>
  </si>
  <si>
    <t>Adedeji2019</t>
  </si>
  <si>
    <t>deAssis2012</t>
  </si>
  <si>
    <t>deAssis2012mF2</t>
  </si>
  <si>
    <t xml:space="preserve">Rat </t>
  </si>
  <si>
    <t>deAssis2012mF3</t>
  </si>
  <si>
    <t>deAssis2012fF2</t>
  </si>
  <si>
    <t>deAssis2012fF3</t>
  </si>
  <si>
    <t>Armitage2007ffm</t>
  </si>
  <si>
    <t>Trait</t>
  </si>
  <si>
    <t>Body_Weight</t>
  </si>
  <si>
    <t>F2</t>
  </si>
  <si>
    <t>F3</t>
  </si>
  <si>
    <t xml:space="preserve">F3 </t>
  </si>
  <si>
    <t>Exact</t>
  </si>
  <si>
    <t>Estimate</t>
  </si>
  <si>
    <t>Fig 4</t>
  </si>
  <si>
    <t>mCTR (Control), mHFD (Treatment)</t>
  </si>
  <si>
    <t>fCTR (Control), fHFD (Treatment)</t>
  </si>
  <si>
    <t>Fig 3</t>
  </si>
  <si>
    <t>Male chow (Control) 3hf(maternal)male (treatment)</t>
  </si>
  <si>
    <t>Male chow (Control) 3hf(paternal)male (treatment)</t>
  </si>
  <si>
    <t>Female chow (Control) 3hf(maternal)female (treatment)</t>
  </si>
  <si>
    <t>Female chow (Control) 3hf(paternal)female (treatment)</t>
  </si>
  <si>
    <t>Fig 2F</t>
  </si>
  <si>
    <t>2Ch(Control) 2HF(M) (Treatment)</t>
  </si>
  <si>
    <t>Fig 2G</t>
  </si>
  <si>
    <t>2Ch(Control) 2HF(P) (Treatment)</t>
  </si>
  <si>
    <t>2Ch(Control) 2HF(MP) (Treatment)</t>
  </si>
  <si>
    <t>Table III</t>
  </si>
  <si>
    <t>F2 malesF0CD (Control) F2malesF0HFD (Treatment)</t>
  </si>
  <si>
    <t>F2 femalesF0CD (Control) F2 femalesF0HFD (Treatment)</t>
  </si>
  <si>
    <t>Table IV</t>
  </si>
  <si>
    <t>Table 1</t>
  </si>
  <si>
    <t>CF2C(Control), HFF2C(Treatment)</t>
  </si>
  <si>
    <t>CF2C(Control), HFF2HF(Treatment)</t>
  </si>
  <si>
    <t>Figure 2</t>
  </si>
  <si>
    <t>D (Control throughout) A (Treatment)</t>
  </si>
  <si>
    <t>D (Control) and B (Treatment)</t>
  </si>
  <si>
    <t>Fig 6</t>
  </si>
  <si>
    <t>II (Their F1 is our F0, and their F4, is our F3) V (Control, their F4 will be our F2)</t>
  </si>
  <si>
    <t>III (Treatment, their F2 will be our F0) and V (Control, their F4 will be our F2)</t>
  </si>
  <si>
    <t>I(Control), II(Treatment) - Females</t>
  </si>
  <si>
    <t>I(Control), III(Treatment) -  Females</t>
  </si>
  <si>
    <t>I(Control), IV(Treatment) - Females</t>
  </si>
  <si>
    <t>I(Control), II(Treatment) - MALES</t>
  </si>
  <si>
    <t>I(Control), III(Treatment) - MALES</t>
  </si>
  <si>
    <t>I(Control), IV(Treatment) - MALES</t>
  </si>
  <si>
    <t>Fig 5</t>
  </si>
  <si>
    <t>Alpha (Control), Beta (Treatment)</t>
  </si>
  <si>
    <t>Alpha (Control), Theta (Treatment)</t>
  </si>
  <si>
    <t>Alpha (Control), Omega (Treatment)</t>
  </si>
  <si>
    <t>Alpha (Control), Beta (Treatment)males</t>
  </si>
  <si>
    <t>Alpha (Control), Theta (Treatment) males</t>
  </si>
  <si>
    <t>Alpha (Control), Omega (Treatment) males</t>
  </si>
  <si>
    <t>Table 1 and Supp Table 1</t>
  </si>
  <si>
    <t>NCF2 (Control) HFF2(Treatment)</t>
  </si>
  <si>
    <t>Table 2</t>
  </si>
  <si>
    <t xml:space="preserve">mCON/pCON (Control) m/CON/pDIO (Treatment) </t>
  </si>
  <si>
    <t xml:space="preserve">mCON/pCON (Control) mDIO/pCON (Treatment) </t>
  </si>
  <si>
    <t xml:space="preserve">mCON/pCON (Control) mDIO/pDIO (Treatment) </t>
  </si>
  <si>
    <t>F2SC (Control) F2HF (Treatment)</t>
  </si>
  <si>
    <t>Figure1A</t>
  </si>
  <si>
    <t>5% F3(D90) 21% F3(D90)</t>
  </si>
  <si>
    <t>5% F3(D456) 21% F3 (D456)</t>
  </si>
  <si>
    <t>Supp Table 1;Figure 1</t>
  </si>
  <si>
    <t>Figure 1</t>
  </si>
  <si>
    <t>Fig2d</t>
  </si>
  <si>
    <t>F2 female to CD (Control) F2 female to HFD (treatment)</t>
  </si>
  <si>
    <t>Fig 2a</t>
  </si>
  <si>
    <t>F2 male to CD (Control) F2 male to HFD (treatment)</t>
  </si>
  <si>
    <t>Figure 4</t>
  </si>
  <si>
    <t>Chow Gen 2 (Control), HF Gen 2 (Treatment)</t>
  </si>
  <si>
    <t>Chow Gen 3 (Control), HF Gen 3 (Treatment)</t>
  </si>
  <si>
    <t>SC-F2 (Control) HF-F2 (Treatment)</t>
  </si>
  <si>
    <t>Con-CHOW(Control), HF/HS-Chow(Treatment)</t>
  </si>
  <si>
    <t>CON-CON (Control) HFD-CON (Treatment)</t>
  </si>
  <si>
    <t>Table 3</t>
  </si>
  <si>
    <t>F2-SC(Control), F2-HF(Treatment)</t>
  </si>
  <si>
    <t>F2-CF1 (Control), F2-OF1M(Treatment)</t>
  </si>
  <si>
    <t>F2-CF1 (Control), F2-OF1F(Treatment)</t>
  </si>
  <si>
    <t>Supp Table T4</t>
  </si>
  <si>
    <t>GpatCD-CD(Control), GpatHF-HF(Treatment)</t>
  </si>
  <si>
    <t>GpatCD-CD(Control), GpatHF-CD(Treatment)</t>
  </si>
  <si>
    <t>Supp Table T6</t>
  </si>
  <si>
    <t>Fig2</t>
  </si>
  <si>
    <t>Control Diet F2 (Control), Fat-rich diet F2 (Treatment)</t>
  </si>
  <si>
    <t>Fig 2</t>
  </si>
  <si>
    <t>R(Control) HF(Treatment) - F2</t>
  </si>
  <si>
    <t>R(Control) HF(Treatment) - F3</t>
  </si>
  <si>
    <t>C-N F3(Control) C-F F3(Treatment)</t>
  </si>
  <si>
    <t>Control(Control), HFD(Treatment)</t>
  </si>
  <si>
    <t>Supp Figure S2</t>
  </si>
  <si>
    <t>Con F2(Control), HF F2(Treatment)</t>
  </si>
  <si>
    <t>Con F3(Control), HF F3(Treatment)</t>
  </si>
  <si>
    <t>Park2018fff</t>
  </si>
  <si>
    <t>Park2018ffm</t>
  </si>
  <si>
    <t xml:space="preserve">Both </t>
  </si>
  <si>
    <t>Glucose</t>
  </si>
  <si>
    <t>Trait_Info</t>
  </si>
  <si>
    <t>FBG</t>
  </si>
  <si>
    <t>Fig2D, Supplementary Data</t>
  </si>
  <si>
    <t>Fig3</t>
  </si>
  <si>
    <t>Fig4</t>
  </si>
  <si>
    <t>Fig5</t>
  </si>
  <si>
    <t>Fig1</t>
  </si>
  <si>
    <t>Fig 2e</t>
  </si>
  <si>
    <t>Fig2f</t>
  </si>
  <si>
    <t>Fig2c</t>
  </si>
  <si>
    <t>Supp Table 1 and 2</t>
  </si>
  <si>
    <t>NC F2(Control), HF F2 (Treatment)</t>
  </si>
  <si>
    <t>Table4</t>
  </si>
  <si>
    <t>Insulin</t>
  </si>
  <si>
    <t>ITT</t>
  </si>
  <si>
    <t>Fasting_Insulin</t>
  </si>
  <si>
    <t>GTT</t>
  </si>
  <si>
    <t>Fig2E</t>
  </si>
  <si>
    <t>Fig 1</t>
  </si>
  <si>
    <t>Fig2A</t>
  </si>
  <si>
    <t>I(Control), II(Treatment)</t>
  </si>
  <si>
    <t>I(Control), III(Treatment)</t>
  </si>
  <si>
    <t>I(Control), IV(Treatment)</t>
  </si>
  <si>
    <t>Visceral Fat Pads</t>
  </si>
  <si>
    <t>Brown Adipose Tissue</t>
  </si>
  <si>
    <t>Mesenteric White Adipose Tissue</t>
  </si>
  <si>
    <t>Gonadal WAT</t>
  </si>
  <si>
    <t>Retroperitoneal WAT</t>
  </si>
  <si>
    <t>Parametrial Fat Weight</t>
  </si>
  <si>
    <t xml:space="preserve">Mesenteric Fat Weight </t>
  </si>
  <si>
    <t>Subcutaneous Fat Weight</t>
  </si>
  <si>
    <t>Retroperitoneal Fat Weight</t>
  </si>
  <si>
    <t>Epididymal Fat Weight</t>
  </si>
  <si>
    <t>Fat Mass/Body Weight Ratio</t>
  </si>
  <si>
    <t>Total Fat</t>
  </si>
  <si>
    <t>Visceral Fat Depot</t>
  </si>
  <si>
    <t>Body Fat Mass</t>
  </si>
  <si>
    <t>White Adipose Tissue</t>
  </si>
  <si>
    <t>Retriperitoneal Fat Weight</t>
  </si>
  <si>
    <t>Adiposity</t>
  </si>
  <si>
    <t>Supp Table and Fig 1b in paper</t>
  </si>
  <si>
    <t>Table 1 and Supp data</t>
  </si>
  <si>
    <t>D (Control) A (Treatment)</t>
  </si>
  <si>
    <t>Supp Fig6</t>
  </si>
  <si>
    <t>Serum</t>
  </si>
  <si>
    <t>Supp</t>
  </si>
  <si>
    <t>Fig2b</t>
  </si>
  <si>
    <t>Plasma</t>
  </si>
  <si>
    <t>Fig 4C</t>
  </si>
  <si>
    <t>Fig 7</t>
  </si>
  <si>
    <t>Leptin</t>
  </si>
  <si>
    <t>Plasma Triglyceride</t>
  </si>
  <si>
    <t>Hepatic Triglyceride</t>
  </si>
  <si>
    <t>Plasma Body Triacylglycerol</t>
  </si>
  <si>
    <t>Liver Triacylglycerol</t>
  </si>
  <si>
    <t>Serum Triglyceride</t>
  </si>
  <si>
    <t>Triglycerides</t>
  </si>
  <si>
    <t>Table I</t>
  </si>
  <si>
    <t>Table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</si>
</sst>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B050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7" borderId="1" xfId="0" applyFill="1" applyBorder="1" applyAlignment="1">
      <alignment vertical="top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9" borderId="1" xfId="0" applyFill="1" applyBorder="1"/>
    <xf numFmtId="0" fontId="0" fillId="9" borderId="1" xfId="0" applyFill="1" applyBorder="1" applyAlignment="1">
      <alignment wrapText="1"/>
    </xf>
    <xf numFmtId="0" fontId="1" fillId="9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5" borderId="1" xfId="0" applyFill="1" applyBorder="1"/>
    <xf numFmtId="0" fontId="0" fillId="16" borderId="1" xfId="0" applyFill="1" applyBorder="1" applyAlignment="1">
      <alignment vertical="top"/>
    </xf>
    <xf numFmtId="0" fontId="0" fillId="16" borderId="1" xfId="0" applyFill="1" applyBorder="1"/>
    <xf numFmtId="0" fontId="0" fillId="17" borderId="1" xfId="0" applyFill="1" applyBorder="1"/>
    <xf numFmtId="0" fontId="0" fillId="2" borderId="1" xfId="0" applyFill="1" applyBorder="1" applyAlignment="1">
      <alignment vertical="top"/>
    </xf>
    <xf numFmtId="0" fontId="0" fillId="18" borderId="1" xfId="0" applyFill="1" applyBorder="1"/>
    <xf numFmtId="0" fontId="0" fillId="14" borderId="1" xfId="0" applyFill="1" applyBorder="1" applyAlignment="1">
      <alignment vertical="top"/>
    </xf>
    <xf numFmtId="2" fontId="2" fillId="9" borderId="1" xfId="0" applyNumberFormat="1" applyFont="1" applyFill="1" applyBorder="1"/>
    <xf numFmtId="2" fontId="0" fillId="18" borderId="1" xfId="0" applyNumberFormat="1" applyFill="1" applyBorder="1"/>
    <xf numFmtId="2" fontId="2" fillId="8" borderId="1" xfId="0" applyNumberFormat="1" applyFont="1" applyFill="1" applyBorder="1"/>
    <xf numFmtId="2" fontId="2" fillId="11" borderId="1" xfId="0" applyNumberFormat="1" applyFont="1" applyFill="1" applyBorder="1"/>
    <xf numFmtId="2" fontId="0" fillId="17" borderId="1" xfId="0" applyNumberFormat="1" applyFill="1" applyBorder="1"/>
    <xf numFmtId="0" fontId="3" fillId="2" borderId="1" xfId="0" applyFont="1" applyFill="1" applyBorder="1" applyAlignment="1">
      <alignment vertical="top"/>
    </xf>
    <xf numFmtId="0" fontId="0" fillId="20" borderId="1" xfId="0" applyFill="1" applyBorder="1"/>
    <xf numFmtId="0" fontId="0" fillId="20" borderId="1" xfId="0" applyFill="1" applyBorder="1" applyAlignment="1">
      <alignment wrapText="1"/>
    </xf>
    <xf numFmtId="0" fontId="0" fillId="20" borderId="1" xfId="0" applyFill="1" applyBorder="1" applyAlignment="1">
      <alignment horizontal="left"/>
    </xf>
    <xf numFmtId="0" fontId="0" fillId="5" borderId="1" xfId="0" applyFill="1" applyBorder="1" applyAlignment="1">
      <alignment vertical="top"/>
    </xf>
    <xf numFmtId="2" fontId="2" fillId="7" borderId="1" xfId="0" applyNumberFormat="1" applyFont="1" applyFill="1" applyBorder="1" applyAlignment="1">
      <alignment vertical="top"/>
    </xf>
    <xf numFmtId="2" fontId="0" fillId="20" borderId="1" xfId="0" applyNumberFormat="1" applyFill="1" applyBorder="1"/>
    <xf numFmtId="0" fontId="0" fillId="7" borderId="1" xfId="0" applyFill="1" applyBorder="1"/>
    <xf numFmtId="0" fontId="0" fillId="13" borderId="1" xfId="0" applyFill="1" applyBorder="1" applyAlignment="1">
      <alignment horizontal="left" wrapText="1"/>
    </xf>
    <xf numFmtId="0" fontId="0" fillId="6" borderId="1" xfId="0" applyFill="1" applyBorder="1"/>
    <xf numFmtId="0" fontId="0" fillId="13" borderId="1" xfId="0" applyFill="1" applyBorder="1" applyAlignment="1">
      <alignment vertical="top"/>
    </xf>
    <xf numFmtId="0" fontId="0" fillId="21" borderId="1" xfId="0" applyFill="1" applyBorder="1" applyAlignment="1"/>
    <xf numFmtId="2" fontId="2" fillId="21" borderId="1" xfId="0" applyNumberFormat="1" applyFont="1" applyFill="1" applyBorder="1" applyAlignment="1"/>
    <xf numFmtId="0" fontId="0" fillId="8" borderId="1" xfId="0" applyFill="1" applyBorder="1" applyAlignment="1"/>
    <xf numFmtId="2" fontId="2" fillId="8" borderId="1" xfId="0" applyNumberFormat="1" applyFont="1" applyFill="1" applyBorder="1" applyAlignment="1"/>
    <xf numFmtId="0" fontId="0" fillId="19" borderId="1" xfId="0" applyFill="1" applyBorder="1" applyAlignment="1"/>
    <xf numFmtId="2" fontId="2" fillId="19" borderId="1" xfId="0" applyNumberFormat="1" applyFont="1" applyFill="1" applyBorder="1" applyAlignment="1"/>
    <xf numFmtId="0" fontId="2" fillId="19" borderId="1" xfId="0" applyFont="1" applyFill="1" applyBorder="1" applyAlignment="1"/>
    <xf numFmtId="0" fontId="0" fillId="20" borderId="1" xfId="0" applyFill="1" applyBorder="1" applyAlignment="1"/>
    <xf numFmtId="2" fontId="0" fillId="20" borderId="1" xfId="0" applyNumberFormat="1" applyFill="1" applyBorder="1" applyAlignment="1"/>
    <xf numFmtId="0" fontId="0" fillId="6" borderId="1" xfId="0" applyFill="1" applyBorder="1" applyAlignment="1">
      <alignment wrapText="1"/>
    </xf>
    <xf numFmtId="2" fontId="2" fillId="6" borderId="1" xfId="0" applyNumberFormat="1" applyFont="1" applyFill="1" applyBorder="1"/>
    <xf numFmtId="2" fontId="2" fillId="2" borderId="1" xfId="0" applyNumberFormat="1" applyFont="1" applyFill="1" applyBorder="1"/>
  </cellXfs>
  <cellStyles count="1">
    <cellStyle name="Normal" xfId="0" builtinId="0"/>
  </cellStyles>
  <dxfs count="68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2"/>
  <sheetViews>
    <sheetView tabSelected="1" workbookViewId="0">
      <pane ySplit="1" topLeftCell="A2" activePane="bottomLeft" state="frozen"/>
      <selection pane="bottomLeft" activeCell="O310" sqref="O310:Z342"/>
    </sheetView>
  </sheetViews>
  <sheetFormatPr defaultRowHeight="15" x14ac:dyDescent="0.25"/>
  <cols>
    <col min="1" max="1" width="12.85546875" bestFit="1" customWidth="1"/>
    <col min="2" max="2" width="12.85546875" customWidth="1"/>
    <col min="26" max="26" width="70.5703125" bestFit="1" customWidth="1"/>
  </cols>
  <sheetData>
    <row r="1" spans="1:26" x14ac:dyDescent="0.25">
      <c r="A1" t="s">
        <v>160</v>
      </c>
      <c r="B1" t="s">
        <v>250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 t="s">
        <v>161</v>
      </c>
      <c r="C2" t="s">
        <v>24</v>
      </c>
      <c r="D2" t="s">
        <v>25</v>
      </c>
      <c r="E2" t="s">
        <v>26</v>
      </c>
      <c r="F2" t="s">
        <v>27</v>
      </c>
      <c r="G2">
        <v>1</v>
      </c>
      <c r="H2" t="s">
        <v>28</v>
      </c>
      <c r="I2" t="s">
        <v>29</v>
      </c>
      <c r="J2" t="s">
        <v>30</v>
      </c>
      <c r="K2" t="s">
        <v>31</v>
      </c>
      <c r="L2">
        <v>91</v>
      </c>
      <c r="M2" t="s">
        <v>60</v>
      </c>
      <c r="N2" t="s">
        <v>162</v>
      </c>
      <c r="O2">
        <v>29.940999999999999</v>
      </c>
      <c r="P2">
        <v>4.1915629540000001</v>
      </c>
      <c r="Q2">
        <v>0.60499999999999998</v>
      </c>
      <c r="R2">
        <v>48</v>
      </c>
      <c r="S2" t="s">
        <v>165</v>
      </c>
      <c r="T2">
        <v>32.93</v>
      </c>
      <c r="U2">
        <v>1.98</v>
      </c>
      <c r="V2">
        <v>0.27</v>
      </c>
      <c r="W2">
        <v>52</v>
      </c>
      <c r="X2" t="s">
        <v>165</v>
      </c>
      <c r="Y2" t="s">
        <v>167</v>
      </c>
      <c r="Z2" t="s">
        <v>168</v>
      </c>
    </row>
    <row r="3" spans="1:26" x14ac:dyDescent="0.25">
      <c r="A3" t="s">
        <v>161</v>
      </c>
      <c r="C3" t="s">
        <v>24</v>
      </c>
      <c r="D3" t="s">
        <v>32</v>
      </c>
      <c r="E3" t="s">
        <v>26</v>
      </c>
      <c r="F3" t="s">
        <v>27</v>
      </c>
      <c r="G3">
        <v>2</v>
      </c>
      <c r="H3" t="s">
        <v>28</v>
      </c>
      <c r="I3" t="s">
        <v>33</v>
      </c>
      <c r="J3" t="s">
        <v>30</v>
      </c>
      <c r="K3" t="s">
        <v>31</v>
      </c>
      <c r="L3">
        <v>91</v>
      </c>
      <c r="M3" t="s">
        <v>60</v>
      </c>
      <c r="N3" t="s">
        <v>163</v>
      </c>
      <c r="O3">
        <v>30.98</v>
      </c>
      <c r="P3">
        <v>2.3592791270000002</v>
      </c>
      <c r="Q3">
        <v>0.503</v>
      </c>
      <c r="R3">
        <v>22</v>
      </c>
      <c r="S3" t="s">
        <v>165</v>
      </c>
      <c r="T3">
        <v>32.47</v>
      </c>
      <c r="U3">
        <v>2.2999999999999998</v>
      </c>
      <c r="V3">
        <v>0.45</v>
      </c>
      <c r="W3">
        <v>26</v>
      </c>
      <c r="X3" t="s">
        <v>165</v>
      </c>
      <c r="Y3" t="s">
        <v>167</v>
      </c>
      <c r="Z3" t="s">
        <v>168</v>
      </c>
    </row>
    <row r="4" spans="1:26" x14ac:dyDescent="0.25">
      <c r="A4" t="s">
        <v>161</v>
      </c>
      <c r="C4" t="s">
        <v>24</v>
      </c>
      <c r="D4" t="s">
        <v>34</v>
      </c>
      <c r="E4" t="s">
        <v>26</v>
      </c>
      <c r="F4" t="s">
        <v>27</v>
      </c>
      <c r="G4">
        <v>3</v>
      </c>
      <c r="H4" t="s">
        <v>28</v>
      </c>
      <c r="I4" t="s">
        <v>35</v>
      </c>
      <c r="J4" t="s">
        <v>30</v>
      </c>
      <c r="K4" t="s">
        <v>31</v>
      </c>
      <c r="L4">
        <v>91</v>
      </c>
      <c r="M4" t="s">
        <v>28</v>
      </c>
      <c r="N4" t="s">
        <v>162</v>
      </c>
      <c r="O4">
        <v>23.774000000000001</v>
      </c>
      <c r="P4">
        <v>1.58391919</v>
      </c>
      <c r="Q4">
        <v>0.28000000000000003</v>
      </c>
      <c r="R4">
        <v>32</v>
      </c>
      <c r="S4" t="s">
        <v>165</v>
      </c>
      <c r="T4">
        <v>25.55</v>
      </c>
      <c r="U4">
        <v>1.4</v>
      </c>
      <c r="V4">
        <v>0.24</v>
      </c>
      <c r="W4">
        <v>34</v>
      </c>
      <c r="X4" t="s">
        <v>165</v>
      </c>
      <c r="Y4" t="s">
        <v>167</v>
      </c>
      <c r="Z4" t="s">
        <v>169</v>
      </c>
    </row>
    <row r="5" spans="1:26" x14ac:dyDescent="0.25">
      <c r="A5" t="s">
        <v>161</v>
      </c>
      <c r="C5" t="s">
        <v>24</v>
      </c>
      <c r="D5" t="s">
        <v>36</v>
      </c>
      <c r="E5" t="s">
        <v>26</v>
      </c>
      <c r="F5" t="s">
        <v>27</v>
      </c>
      <c r="G5">
        <v>4</v>
      </c>
      <c r="H5" t="s">
        <v>28</v>
      </c>
      <c r="I5" t="s">
        <v>37</v>
      </c>
      <c r="J5" t="s">
        <v>30</v>
      </c>
      <c r="K5" t="s">
        <v>31</v>
      </c>
      <c r="L5">
        <v>91</v>
      </c>
      <c r="M5" t="s">
        <v>28</v>
      </c>
      <c r="N5" t="s">
        <v>163</v>
      </c>
      <c r="O5">
        <v>25.175999999999998</v>
      </c>
      <c r="P5">
        <v>2.312094289</v>
      </c>
      <c r="Q5">
        <v>0.51700000000000002</v>
      </c>
      <c r="R5">
        <v>20</v>
      </c>
      <c r="S5" t="s">
        <v>165</v>
      </c>
      <c r="T5">
        <v>25.99</v>
      </c>
      <c r="U5">
        <v>1.26</v>
      </c>
      <c r="V5">
        <v>0.25</v>
      </c>
      <c r="W5">
        <v>26</v>
      </c>
      <c r="X5" t="s">
        <v>165</v>
      </c>
      <c r="Y5" t="s">
        <v>167</v>
      </c>
      <c r="Z5" t="s">
        <v>169</v>
      </c>
    </row>
    <row r="6" spans="1:26" x14ac:dyDescent="0.25">
      <c r="A6" t="s">
        <v>161</v>
      </c>
      <c r="C6" t="s">
        <v>24</v>
      </c>
      <c r="D6" t="s">
        <v>25</v>
      </c>
      <c r="E6" t="s">
        <v>26</v>
      </c>
      <c r="F6" t="s">
        <v>27</v>
      </c>
      <c r="G6">
        <v>1</v>
      </c>
      <c r="H6" t="s">
        <v>28</v>
      </c>
      <c r="I6" t="s">
        <v>29</v>
      </c>
      <c r="J6" t="s">
        <v>30</v>
      </c>
      <c r="K6" t="s">
        <v>31</v>
      </c>
      <c r="L6">
        <v>28</v>
      </c>
      <c r="M6" t="s">
        <v>60</v>
      </c>
      <c r="N6" t="s">
        <v>162</v>
      </c>
      <c r="O6">
        <v>18.494</v>
      </c>
      <c r="P6">
        <v>2.9791273889999998</v>
      </c>
      <c r="Q6">
        <v>0.43</v>
      </c>
      <c r="R6">
        <v>48</v>
      </c>
      <c r="S6" t="s">
        <v>165</v>
      </c>
      <c r="T6">
        <v>19.670000000000002</v>
      </c>
      <c r="U6">
        <v>2.2999999999999998</v>
      </c>
      <c r="V6">
        <v>0.32</v>
      </c>
      <c r="W6">
        <v>52</v>
      </c>
      <c r="X6" t="s">
        <v>165</v>
      </c>
      <c r="Y6" t="s">
        <v>167</v>
      </c>
      <c r="Z6" t="s">
        <v>168</v>
      </c>
    </row>
    <row r="7" spans="1:26" x14ac:dyDescent="0.25">
      <c r="A7" t="s">
        <v>161</v>
      </c>
      <c r="C7" t="s">
        <v>24</v>
      </c>
      <c r="D7" t="s">
        <v>32</v>
      </c>
      <c r="E7" t="s">
        <v>26</v>
      </c>
      <c r="F7" t="s">
        <v>27</v>
      </c>
      <c r="G7">
        <v>2</v>
      </c>
      <c r="H7" t="s">
        <v>28</v>
      </c>
      <c r="I7" t="s">
        <v>33</v>
      </c>
      <c r="J7" t="s">
        <v>30</v>
      </c>
      <c r="K7" t="s">
        <v>31</v>
      </c>
      <c r="L7">
        <v>28</v>
      </c>
      <c r="M7" t="s">
        <v>60</v>
      </c>
      <c r="N7" t="s">
        <v>163</v>
      </c>
      <c r="O7">
        <v>17.923999999999999</v>
      </c>
      <c r="P7">
        <v>3.0393894119999998</v>
      </c>
      <c r="Q7">
        <v>0.64800000000000002</v>
      </c>
      <c r="R7">
        <v>22</v>
      </c>
      <c r="S7" t="s">
        <v>165</v>
      </c>
      <c r="T7">
        <v>20.6</v>
      </c>
      <c r="U7">
        <v>1.62</v>
      </c>
      <c r="V7">
        <v>0.32</v>
      </c>
      <c r="W7">
        <v>26</v>
      </c>
      <c r="X7" t="s">
        <v>165</v>
      </c>
      <c r="Y7" t="s">
        <v>167</v>
      </c>
      <c r="Z7" t="s">
        <v>168</v>
      </c>
    </row>
    <row r="8" spans="1:26" x14ac:dyDescent="0.25">
      <c r="A8" t="s">
        <v>161</v>
      </c>
      <c r="C8" t="s">
        <v>24</v>
      </c>
      <c r="D8" t="s">
        <v>34</v>
      </c>
      <c r="E8" t="s">
        <v>26</v>
      </c>
      <c r="F8" t="s">
        <v>27</v>
      </c>
      <c r="G8">
        <v>3</v>
      </c>
      <c r="H8" t="s">
        <v>28</v>
      </c>
      <c r="I8" t="s">
        <v>35</v>
      </c>
      <c r="J8" t="s">
        <v>30</v>
      </c>
      <c r="K8" t="s">
        <v>31</v>
      </c>
      <c r="L8">
        <v>28</v>
      </c>
      <c r="M8" t="s">
        <v>28</v>
      </c>
      <c r="N8" t="s">
        <v>162</v>
      </c>
      <c r="O8">
        <v>14.615</v>
      </c>
      <c r="P8">
        <v>2.0930360719999999</v>
      </c>
      <c r="Q8">
        <v>0.37</v>
      </c>
      <c r="R8">
        <v>32</v>
      </c>
      <c r="S8" t="s">
        <v>165</v>
      </c>
      <c r="T8">
        <v>15.94</v>
      </c>
      <c r="U8">
        <v>1.33</v>
      </c>
      <c r="V8">
        <v>0.23</v>
      </c>
      <c r="W8">
        <v>34</v>
      </c>
      <c r="X8" t="s">
        <v>165</v>
      </c>
      <c r="Y8" t="s">
        <v>167</v>
      </c>
      <c r="Z8" t="s">
        <v>169</v>
      </c>
    </row>
    <row r="9" spans="1:26" x14ac:dyDescent="0.25">
      <c r="A9" t="s">
        <v>161</v>
      </c>
      <c r="C9" t="s">
        <v>24</v>
      </c>
      <c r="D9" t="s">
        <v>36</v>
      </c>
      <c r="E9" t="s">
        <v>26</v>
      </c>
      <c r="F9" t="s">
        <v>27</v>
      </c>
      <c r="G9">
        <v>4</v>
      </c>
      <c r="H9" t="s">
        <v>28</v>
      </c>
      <c r="I9" t="s">
        <v>37</v>
      </c>
      <c r="J9" t="s">
        <v>30</v>
      </c>
      <c r="K9" t="s">
        <v>31</v>
      </c>
      <c r="L9">
        <v>28</v>
      </c>
      <c r="M9" t="s">
        <v>28</v>
      </c>
      <c r="N9" t="s">
        <v>163</v>
      </c>
      <c r="O9">
        <v>16.097000000000001</v>
      </c>
      <c r="P9">
        <v>2.0527104029999999</v>
      </c>
      <c r="Q9">
        <v>0.45900000000000002</v>
      </c>
      <c r="R9">
        <v>20</v>
      </c>
      <c r="S9" t="s">
        <v>165</v>
      </c>
      <c r="T9">
        <v>16.100000000000001</v>
      </c>
      <c r="U9">
        <v>1.51</v>
      </c>
      <c r="V9">
        <v>0.3</v>
      </c>
      <c r="W9">
        <v>26</v>
      </c>
      <c r="X9" t="s">
        <v>165</v>
      </c>
      <c r="Y9" t="s">
        <v>167</v>
      </c>
      <c r="Z9" t="s">
        <v>169</v>
      </c>
    </row>
    <row r="10" spans="1:26" x14ac:dyDescent="0.25">
      <c r="A10" t="s">
        <v>161</v>
      </c>
      <c r="C10" t="s">
        <v>38</v>
      </c>
      <c r="D10" t="s">
        <v>39</v>
      </c>
      <c r="E10" t="s">
        <v>26</v>
      </c>
      <c r="F10" t="s">
        <v>27</v>
      </c>
      <c r="G10">
        <v>1</v>
      </c>
      <c r="H10" t="s">
        <v>28</v>
      </c>
      <c r="I10" t="s">
        <v>40</v>
      </c>
      <c r="J10" t="s">
        <v>30</v>
      </c>
      <c r="K10" t="s">
        <v>31</v>
      </c>
      <c r="L10">
        <v>140</v>
      </c>
      <c r="M10" t="s">
        <v>60</v>
      </c>
      <c r="N10" t="s">
        <v>163</v>
      </c>
      <c r="O10">
        <v>26.15384615</v>
      </c>
      <c r="P10">
        <v>1.4804608340000001</v>
      </c>
      <c r="Q10">
        <v>0.60439560400000003</v>
      </c>
      <c r="R10">
        <v>6</v>
      </c>
      <c r="S10" t="s">
        <v>166</v>
      </c>
      <c r="T10">
        <v>25.22</v>
      </c>
      <c r="U10">
        <v>0.67</v>
      </c>
      <c r="V10">
        <v>0.27</v>
      </c>
      <c r="W10">
        <v>6</v>
      </c>
      <c r="X10" t="s">
        <v>166</v>
      </c>
      <c r="Y10" t="s">
        <v>170</v>
      </c>
      <c r="Z10" t="s">
        <v>171</v>
      </c>
    </row>
    <row r="11" spans="1:26" x14ac:dyDescent="0.25">
      <c r="A11" t="s">
        <v>161</v>
      </c>
      <c r="C11" t="s">
        <v>38</v>
      </c>
      <c r="D11" t="s">
        <v>41</v>
      </c>
      <c r="E11" t="s">
        <v>26</v>
      </c>
      <c r="F11" t="s">
        <v>27</v>
      </c>
      <c r="G11">
        <v>1</v>
      </c>
      <c r="H11" t="s">
        <v>28</v>
      </c>
      <c r="I11" t="s">
        <v>33</v>
      </c>
      <c r="J11" t="s">
        <v>30</v>
      </c>
      <c r="K11" t="s">
        <v>31</v>
      </c>
      <c r="L11">
        <v>140</v>
      </c>
      <c r="M11" t="s">
        <v>60</v>
      </c>
      <c r="N11" t="s">
        <v>163</v>
      </c>
      <c r="O11">
        <v>26.15384615</v>
      </c>
      <c r="P11">
        <v>1.4804608340000001</v>
      </c>
      <c r="Q11">
        <v>0.60439560400000003</v>
      </c>
      <c r="R11">
        <v>6</v>
      </c>
      <c r="S11" t="s">
        <v>166</v>
      </c>
      <c r="T11">
        <v>26.26</v>
      </c>
      <c r="U11">
        <v>1.08</v>
      </c>
      <c r="V11">
        <v>0.44</v>
      </c>
      <c r="W11">
        <v>6</v>
      </c>
      <c r="X11" t="s">
        <v>166</v>
      </c>
      <c r="Y11" t="s">
        <v>170</v>
      </c>
      <c r="Z11" t="s">
        <v>172</v>
      </c>
    </row>
    <row r="12" spans="1:26" x14ac:dyDescent="0.25">
      <c r="A12" t="s">
        <v>161</v>
      </c>
      <c r="C12" t="s">
        <v>38</v>
      </c>
      <c r="D12" t="s">
        <v>42</v>
      </c>
      <c r="E12" t="s">
        <v>26</v>
      </c>
      <c r="F12" t="s">
        <v>27</v>
      </c>
      <c r="G12">
        <v>2</v>
      </c>
      <c r="H12" t="s">
        <v>28</v>
      </c>
      <c r="I12" t="s">
        <v>43</v>
      </c>
      <c r="J12" t="s">
        <v>30</v>
      </c>
      <c r="K12" t="s">
        <v>31</v>
      </c>
      <c r="L12">
        <v>140</v>
      </c>
      <c r="M12" t="s">
        <v>28</v>
      </c>
      <c r="N12" t="s">
        <v>163</v>
      </c>
      <c r="O12">
        <v>22.456140349999998</v>
      </c>
      <c r="P12">
        <v>0.64460256400000004</v>
      </c>
      <c r="Q12">
        <v>0.26315789499999998</v>
      </c>
      <c r="R12">
        <v>6</v>
      </c>
      <c r="S12" t="s">
        <v>166</v>
      </c>
      <c r="T12">
        <v>22.72</v>
      </c>
      <c r="U12">
        <v>0.64</v>
      </c>
      <c r="V12">
        <v>0.26</v>
      </c>
      <c r="W12">
        <v>6</v>
      </c>
      <c r="X12" t="s">
        <v>166</v>
      </c>
      <c r="Y12" t="s">
        <v>170</v>
      </c>
      <c r="Z12" t="s">
        <v>173</v>
      </c>
    </row>
    <row r="13" spans="1:26" x14ac:dyDescent="0.25">
      <c r="A13" t="s">
        <v>161</v>
      </c>
      <c r="C13" t="s">
        <v>38</v>
      </c>
      <c r="D13" t="s">
        <v>44</v>
      </c>
      <c r="E13" t="s">
        <v>26</v>
      </c>
      <c r="F13" t="s">
        <v>27</v>
      </c>
      <c r="G13">
        <v>2</v>
      </c>
      <c r="H13" t="s">
        <v>28</v>
      </c>
      <c r="I13" t="s">
        <v>37</v>
      </c>
      <c r="J13" t="s">
        <v>30</v>
      </c>
      <c r="K13" t="s">
        <v>31</v>
      </c>
      <c r="L13">
        <v>140</v>
      </c>
      <c r="M13" t="s">
        <v>28</v>
      </c>
      <c r="N13" t="s">
        <v>163</v>
      </c>
      <c r="O13">
        <v>22.456140349999998</v>
      </c>
      <c r="P13">
        <v>0.64460256400000004</v>
      </c>
      <c r="Q13">
        <v>0.26315789499999998</v>
      </c>
      <c r="R13">
        <v>6</v>
      </c>
      <c r="S13" t="s">
        <v>166</v>
      </c>
      <c r="T13">
        <v>23.55</v>
      </c>
      <c r="U13">
        <v>1.4</v>
      </c>
      <c r="V13">
        <v>0.56999999999999995</v>
      </c>
      <c r="W13">
        <v>6</v>
      </c>
      <c r="X13" t="s">
        <v>166</v>
      </c>
      <c r="Y13" t="s">
        <v>170</v>
      </c>
      <c r="Z13" t="s">
        <v>174</v>
      </c>
    </row>
    <row r="14" spans="1:26" x14ac:dyDescent="0.25">
      <c r="A14" t="s">
        <v>161</v>
      </c>
      <c r="C14" t="s">
        <v>38</v>
      </c>
      <c r="D14" t="s">
        <v>39</v>
      </c>
      <c r="E14" t="s">
        <v>26</v>
      </c>
      <c r="F14" t="s">
        <v>27</v>
      </c>
      <c r="G14">
        <v>1</v>
      </c>
      <c r="H14" t="s">
        <v>28</v>
      </c>
      <c r="I14" t="s">
        <v>40</v>
      </c>
      <c r="J14" t="s">
        <v>30</v>
      </c>
      <c r="K14" t="s">
        <v>31</v>
      </c>
      <c r="L14">
        <v>21</v>
      </c>
      <c r="M14" t="s">
        <v>60</v>
      </c>
      <c r="N14" t="s">
        <v>163</v>
      </c>
      <c r="O14">
        <v>9.84375</v>
      </c>
      <c r="P14">
        <v>1.5309310890000001</v>
      </c>
      <c r="Q14">
        <v>0.625</v>
      </c>
      <c r="R14">
        <v>6</v>
      </c>
      <c r="S14" t="s">
        <v>166</v>
      </c>
      <c r="T14">
        <v>10</v>
      </c>
      <c r="U14">
        <v>1.1499999999999999</v>
      </c>
      <c r="V14">
        <v>0.47</v>
      </c>
      <c r="W14">
        <v>6</v>
      </c>
      <c r="X14" t="s">
        <v>166</v>
      </c>
      <c r="Y14" t="s">
        <v>170</v>
      </c>
      <c r="Z14" t="s">
        <v>171</v>
      </c>
    </row>
    <row r="15" spans="1:26" x14ac:dyDescent="0.25">
      <c r="A15" t="s">
        <v>161</v>
      </c>
      <c r="C15" t="s">
        <v>38</v>
      </c>
      <c r="D15" t="s">
        <v>41</v>
      </c>
      <c r="E15" t="s">
        <v>26</v>
      </c>
      <c r="F15" t="s">
        <v>27</v>
      </c>
      <c r="G15">
        <v>1</v>
      </c>
      <c r="H15" t="s">
        <v>28</v>
      </c>
      <c r="I15" t="s">
        <v>33</v>
      </c>
      <c r="J15" t="s">
        <v>30</v>
      </c>
      <c r="K15" t="s">
        <v>31</v>
      </c>
      <c r="L15">
        <v>21</v>
      </c>
      <c r="M15" t="s">
        <v>60</v>
      </c>
      <c r="N15" t="s">
        <v>163</v>
      </c>
      <c r="O15">
        <v>9.84375</v>
      </c>
      <c r="P15">
        <v>1.5309310890000001</v>
      </c>
      <c r="Q15">
        <v>0.625</v>
      </c>
      <c r="R15">
        <v>6</v>
      </c>
      <c r="S15" t="s">
        <v>166</v>
      </c>
      <c r="T15">
        <v>10.47</v>
      </c>
      <c r="U15">
        <v>1.53</v>
      </c>
      <c r="V15">
        <v>0.62</v>
      </c>
      <c r="W15">
        <v>6</v>
      </c>
      <c r="X15" t="s">
        <v>166</v>
      </c>
      <c r="Y15" t="s">
        <v>170</v>
      </c>
      <c r="Z15" t="s">
        <v>172</v>
      </c>
    </row>
    <row r="16" spans="1:26" x14ac:dyDescent="0.25">
      <c r="A16" t="s">
        <v>161</v>
      </c>
      <c r="C16" t="s">
        <v>38</v>
      </c>
      <c r="D16" t="s">
        <v>42</v>
      </c>
      <c r="E16" t="s">
        <v>26</v>
      </c>
      <c r="F16" t="s">
        <v>27</v>
      </c>
      <c r="G16">
        <v>2</v>
      </c>
      <c r="H16" t="s">
        <v>28</v>
      </c>
      <c r="I16" t="s">
        <v>43</v>
      </c>
      <c r="J16" t="s">
        <v>30</v>
      </c>
      <c r="K16" t="s">
        <v>31</v>
      </c>
      <c r="L16">
        <v>21</v>
      </c>
      <c r="M16" t="s">
        <v>28</v>
      </c>
      <c r="N16" t="s">
        <v>163</v>
      </c>
      <c r="O16">
        <v>9.1891891890000004</v>
      </c>
      <c r="P16">
        <v>1.3240485099999999</v>
      </c>
      <c r="Q16">
        <v>0.54054054100000004</v>
      </c>
      <c r="R16">
        <v>6</v>
      </c>
      <c r="S16" t="s">
        <v>166</v>
      </c>
      <c r="T16">
        <v>9.4600000000000009</v>
      </c>
      <c r="U16">
        <v>0.99</v>
      </c>
      <c r="V16">
        <v>0.41</v>
      </c>
      <c r="W16">
        <v>6</v>
      </c>
      <c r="X16" t="s">
        <v>166</v>
      </c>
      <c r="Y16" t="s">
        <v>170</v>
      </c>
      <c r="Z16" t="s">
        <v>173</v>
      </c>
    </row>
    <row r="17" spans="1:26" x14ac:dyDescent="0.25">
      <c r="A17" t="s">
        <v>161</v>
      </c>
      <c r="C17" t="s">
        <v>38</v>
      </c>
      <c r="D17" t="s">
        <v>44</v>
      </c>
      <c r="E17" t="s">
        <v>26</v>
      </c>
      <c r="F17" t="s">
        <v>27</v>
      </c>
      <c r="G17">
        <v>2</v>
      </c>
      <c r="H17" t="s">
        <v>28</v>
      </c>
      <c r="I17" t="s">
        <v>37</v>
      </c>
      <c r="J17" t="s">
        <v>30</v>
      </c>
      <c r="K17" t="s">
        <v>31</v>
      </c>
      <c r="L17">
        <v>21</v>
      </c>
      <c r="M17" t="s">
        <v>28</v>
      </c>
      <c r="N17" t="s">
        <v>163</v>
      </c>
      <c r="O17">
        <v>9.1891891890000004</v>
      </c>
      <c r="P17">
        <v>1.3240485099999999</v>
      </c>
      <c r="Q17">
        <v>0.54054054100000004</v>
      </c>
      <c r="R17">
        <v>6</v>
      </c>
      <c r="S17" t="s">
        <v>166</v>
      </c>
      <c r="T17">
        <v>9.86</v>
      </c>
      <c r="U17">
        <v>0.99</v>
      </c>
      <c r="V17">
        <v>0.41</v>
      </c>
      <c r="W17">
        <v>6</v>
      </c>
      <c r="X17" t="s">
        <v>166</v>
      </c>
      <c r="Y17" t="s">
        <v>170</v>
      </c>
      <c r="Z17" t="s">
        <v>174</v>
      </c>
    </row>
    <row r="18" spans="1:26" x14ac:dyDescent="0.25">
      <c r="A18" t="s">
        <v>161</v>
      </c>
      <c r="C18" t="s">
        <v>45</v>
      </c>
      <c r="D18" t="s">
        <v>46</v>
      </c>
      <c r="E18" t="s">
        <v>26</v>
      </c>
      <c r="F18" t="s">
        <v>27</v>
      </c>
      <c r="G18">
        <v>1</v>
      </c>
      <c r="H18" t="s">
        <v>28</v>
      </c>
      <c r="I18" t="s">
        <v>47</v>
      </c>
      <c r="J18" t="s">
        <v>48</v>
      </c>
      <c r="K18" t="s">
        <v>49</v>
      </c>
      <c r="L18">
        <v>98</v>
      </c>
      <c r="M18" t="s">
        <v>60</v>
      </c>
      <c r="N18" t="s">
        <v>162</v>
      </c>
      <c r="O18">
        <v>30.766423360000001</v>
      </c>
      <c r="P18">
        <v>2.8676936180000001</v>
      </c>
      <c r="Q18">
        <v>0.76642335800000005</v>
      </c>
      <c r="R18">
        <v>14</v>
      </c>
      <c r="S18" t="s">
        <v>165</v>
      </c>
      <c r="T18">
        <v>29.45</v>
      </c>
      <c r="U18">
        <v>1.58</v>
      </c>
      <c r="V18">
        <v>0.44</v>
      </c>
      <c r="W18">
        <v>13</v>
      </c>
      <c r="X18" t="s">
        <v>165</v>
      </c>
      <c r="Y18" t="s">
        <v>175</v>
      </c>
      <c r="Z18" t="s">
        <v>176</v>
      </c>
    </row>
    <row r="19" spans="1:26" x14ac:dyDescent="0.25">
      <c r="A19" t="s">
        <v>161</v>
      </c>
      <c r="C19" t="s">
        <v>45</v>
      </c>
      <c r="D19" t="s">
        <v>50</v>
      </c>
      <c r="E19" t="s">
        <v>26</v>
      </c>
      <c r="F19" t="s">
        <v>27</v>
      </c>
      <c r="G19">
        <v>2</v>
      </c>
      <c r="H19" t="s">
        <v>28</v>
      </c>
      <c r="I19" t="s">
        <v>51</v>
      </c>
      <c r="J19" t="s">
        <v>48</v>
      </c>
      <c r="K19" t="s">
        <v>49</v>
      </c>
      <c r="L19">
        <v>98</v>
      </c>
      <c r="M19" t="s">
        <v>28</v>
      </c>
      <c r="N19" t="s">
        <v>162</v>
      </c>
      <c r="O19">
        <v>21.555555559999998</v>
      </c>
      <c r="P19">
        <v>1.4740554619999999</v>
      </c>
      <c r="Q19">
        <v>0.44444444399999999</v>
      </c>
      <c r="R19">
        <v>11</v>
      </c>
      <c r="S19" t="s">
        <v>165</v>
      </c>
      <c r="T19">
        <v>21.33</v>
      </c>
      <c r="U19">
        <v>1.84</v>
      </c>
      <c r="V19">
        <v>0.56000000000000005</v>
      </c>
      <c r="W19">
        <v>11</v>
      </c>
      <c r="X19" t="s">
        <v>165</v>
      </c>
      <c r="Y19" t="s">
        <v>177</v>
      </c>
      <c r="Z19" t="s">
        <v>176</v>
      </c>
    </row>
    <row r="20" spans="1:26" x14ac:dyDescent="0.25">
      <c r="A20" t="s">
        <v>161</v>
      </c>
      <c r="C20" t="s">
        <v>45</v>
      </c>
      <c r="D20" t="s">
        <v>52</v>
      </c>
      <c r="E20" t="s">
        <v>26</v>
      </c>
      <c r="F20" t="s">
        <v>27</v>
      </c>
      <c r="G20">
        <v>1</v>
      </c>
      <c r="H20" t="s">
        <v>28</v>
      </c>
      <c r="I20" t="s">
        <v>29</v>
      </c>
      <c r="J20" t="s">
        <v>48</v>
      </c>
      <c r="K20" t="s">
        <v>49</v>
      </c>
      <c r="L20">
        <v>98</v>
      </c>
      <c r="M20" t="s">
        <v>60</v>
      </c>
      <c r="N20" t="s">
        <v>162</v>
      </c>
      <c r="O20">
        <v>30.766423360000001</v>
      </c>
      <c r="P20">
        <v>2.8676936180000001</v>
      </c>
      <c r="Q20">
        <v>0.76642335800000005</v>
      </c>
      <c r="R20">
        <v>14</v>
      </c>
      <c r="S20" t="s">
        <v>165</v>
      </c>
      <c r="T20">
        <v>28.8</v>
      </c>
      <c r="U20">
        <v>2.2799999999999998</v>
      </c>
      <c r="V20">
        <v>0.66</v>
      </c>
      <c r="W20">
        <v>12</v>
      </c>
      <c r="X20" t="s">
        <v>165</v>
      </c>
      <c r="Y20" t="s">
        <v>175</v>
      </c>
      <c r="Z20" t="s">
        <v>178</v>
      </c>
    </row>
    <row r="21" spans="1:26" x14ac:dyDescent="0.25">
      <c r="A21" t="s">
        <v>161</v>
      </c>
      <c r="C21" t="s">
        <v>45</v>
      </c>
      <c r="D21" t="s">
        <v>53</v>
      </c>
      <c r="E21" t="s">
        <v>26</v>
      </c>
      <c r="F21" t="s">
        <v>27</v>
      </c>
      <c r="G21">
        <v>2</v>
      </c>
      <c r="H21" t="s">
        <v>28</v>
      </c>
      <c r="I21" t="s">
        <v>35</v>
      </c>
      <c r="J21" t="s">
        <v>48</v>
      </c>
      <c r="K21" t="s">
        <v>49</v>
      </c>
      <c r="L21">
        <v>98</v>
      </c>
      <c r="M21" t="s">
        <v>28</v>
      </c>
      <c r="N21" t="s">
        <v>162</v>
      </c>
      <c r="O21">
        <v>21.555555559999998</v>
      </c>
      <c r="P21">
        <v>1.4740554619999999</v>
      </c>
      <c r="Q21">
        <v>0.44444444399999999</v>
      </c>
      <c r="R21">
        <v>11</v>
      </c>
      <c r="S21" t="s">
        <v>165</v>
      </c>
      <c r="T21">
        <v>22.56</v>
      </c>
      <c r="U21">
        <v>6.54</v>
      </c>
      <c r="V21">
        <v>1.89</v>
      </c>
      <c r="W21">
        <v>12</v>
      </c>
      <c r="X21" t="s">
        <v>165</v>
      </c>
      <c r="Y21" t="s">
        <v>177</v>
      </c>
      <c r="Z21" t="s">
        <v>178</v>
      </c>
    </row>
    <row r="22" spans="1:26" x14ac:dyDescent="0.25">
      <c r="A22" t="s">
        <v>161</v>
      </c>
      <c r="C22" t="s">
        <v>45</v>
      </c>
      <c r="D22" t="s">
        <v>54</v>
      </c>
      <c r="E22" t="s">
        <v>26</v>
      </c>
      <c r="F22" t="s">
        <v>27</v>
      </c>
      <c r="G22">
        <v>1</v>
      </c>
      <c r="H22" t="s">
        <v>28</v>
      </c>
      <c r="I22" t="s">
        <v>55</v>
      </c>
      <c r="J22" t="s">
        <v>48</v>
      </c>
      <c r="K22" t="s">
        <v>49</v>
      </c>
      <c r="L22">
        <v>98</v>
      </c>
      <c r="M22" t="s">
        <v>60</v>
      </c>
      <c r="N22" t="s">
        <v>162</v>
      </c>
      <c r="O22">
        <v>30.766423360000001</v>
      </c>
      <c r="P22">
        <v>2.8676936180000001</v>
      </c>
      <c r="Q22">
        <v>0.76642335800000005</v>
      </c>
      <c r="R22">
        <v>14</v>
      </c>
      <c r="S22" t="s">
        <v>165</v>
      </c>
      <c r="T22">
        <v>31.86</v>
      </c>
      <c r="U22">
        <v>7.12</v>
      </c>
      <c r="V22">
        <v>2.52</v>
      </c>
      <c r="W22">
        <v>8</v>
      </c>
      <c r="X22" t="s">
        <v>165</v>
      </c>
      <c r="Y22" t="s">
        <v>175</v>
      </c>
      <c r="Z22" t="s">
        <v>179</v>
      </c>
    </row>
    <row r="23" spans="1:26" x14ac:dyDescent="0.25">
      <c r="A23" t="s">
        <v>161</v>
      </c>
      <c r="C23" t="s">
        <v>45</v>
      </c>
      <c r="D23" t="s">
        <v>56</v>
      </c>
      <c r="E23" t="s">
        <v>26</v>
      </c>
      <c r="F23" t="s">
        <v>27</v>
      </c>
      <c r="G23">
        <v>2</v>
      </c>
      <c r="H23" t="s">
        <v>28</v>
      </c>
      <c r="I23" t="s">
        <v>57</v>
      </c>
      <c r="J23" t="s">
        <v>48</v>
      </c>
      <c r="K23" t="s">
        <v>49</v>
      </c>
      <c r="L23">
        <v>98</v>
      </c>
      <c r="M23" t="s">
        <v>28</v>
      </c>
      <c r="N23" t="s">
        <v>162</v>
      </c>
      <c r="O23">
        <v>21.555555559999998</v>
      </c>
      <c r="P23">
        <v>1.4740554619999999</v>
      </c>
      <c r="Q23">
        <v>0.44444444399999999</v>
      </c>
      <c r="R23">
        <v>11</v>
      </c>
      <c r="S23" t="s">
        <v>165</v>
      </c>
      <c r="T23">
        <v>23.22</v>
      </c>
      <c r="U23">
        <v>2.33</v>
      </c>
      <c r="V23">
        <v>0.78</v>
      </c>
      <c r="W23">
        <v>9</v>
      </c>
      <c r="X23" t="s">
        <v>165</v>
      </c>
      <c r="Y23" t="s">
        <v>177</v>
      </c>
      <c r="Z23" t="s">
        <v>179</v>
      </c>
    </row>
    <row r="24" spans="1:26" x14ac:dyDescent="0.25">
      <c r="A24" t="s">
        <v>161</v>
      </c>
      <c r="C24" t="s">
        <v>45</v>
      </c>
      <c r="D24" t="s">
        <v>46</v>
      </c>
      <c r="E24" t="s">
        <v>26</v>
      </c>
      <c r="F24" t="s">
        <v>27</v>
      </c>
      <c r="G24">
        <v>1</v>
      </c>
      <c r="H24" t="s">
        <v>28</v>
      </c>
      <c r="I24" t="s">
        <v>47</v>
      </c>
      <c r="J24" t="s">
        <v>48</v>
      </c>
      <c r="K24" t="s">
        <v>49</v>
      </c>
      <c r="L24">
        <v>42</v>
      </c>
      <c r="M24" t="s">
        <v>60</v>
      </c>
      <c r="N24" t="s">
        <v>162</v>
      </c>
      <c r="O24">
        <v>19.288525079999999</v>
      </c>
      <c r="P24">
        <v>1.7444598680000001</v>
      </c>
      <c r="Q24">
        <v>0.46622651100000001</v>
      </c>
      <c r="R24">
        <v>14</v>
      </c>
      <c r="S24" t="s">
        <v>165</v>
      </c>
      <c r="T24">
        <v>19.440000000000001</v>
      </c>
      <c r="U24">
        <v>1.68</v>
      </c>
      <c r="V24">
        <v>0.47</v>
      </c>
      <c r="W24">
        <v>13</v>
      </c>
      <c r="X24" t="s">
        <v>165</v>
      </c>
      <c r="Y24" t="s">
        <v>175</v>
      </c>
      <c r="Z24" t="s">
        <v>176</v>
      </c>
    </row>
    <row r="25" spans="1:26" x14ac:dyDescent="0.25">
      <c r="A25" t="s">
        <v>161</v>
      </c>
      <c r="C25" t="s">
        <v>45</v>
      </c>
      <c r="D25" t="s">
        <v>50</v>
      </c>
      <c r="E25" t="s">
        <v>26</v>
      </c>
      <c r="F25" t="s">
        <v>27</v>
      </c>
      <c r="G25">
        <v>2</v>
      </c>
      <c r="H25" t="s">
        <v>28</v>
      </c>
      <c r="I25" t="s">
        <v>51</v>
      </c>
      <c r="J25" t="s">
        <v>48</v>
      </c>
      <c r="K25" t="s">
        <v>49</v>
      </c>
      <c r="L25">
        <v>42</v>
      </c>
      <c r="M25" t="s">
        <v>28</v>
      </c>
      <c r="N25" t="s">
        <v>162</v>
      </c>
      <c r="O25">
        <v>16.180348339999998</v>
      </c>
      <c r="P25">
        <v>1.5462984040000001</v>
      </c>
      <c r="Q25">
        <v>0.46622651100000001</v>
      </c>
      <c r="R25">
        <v>11</v>
      </c>
      <c r="S25" t="s">
        <v>165</v>
      </c>
      <c r="T25">
        <v>16.18</v>
      </c>
      <c r="U25">
        <v>1.55</v>
      </c>
      <c r="V25">
        <v>0.47</v>
      </c>
      <c r="W25">
        <v>11</v>
      </c>
      <c r="X25" t="s">
        <v>165</v>
      </c>
      <c r="Y25" t="s">
        <v>177</v>
      </c>
      <c r="Z25" t="s">
        <v>176</v>
      </c>
    </row>
    <row r="26" spans="1:26" x14ac:dyDescent="0.25">
      <c r="A26" t="s">
        <v>161</v>
      </c>
      <c r="C26" t="s">
        <v>45</v>
      </c>
      <c r="D26" t="s">
        <v>52</v>
      </c>
      <c r="E26" t="s">
        <v>26</v>
      </c>
      <c r="F26" t="s">
        <v>27</v>
      </c>
      <c r="G26">
        <v>1</v>
      </c>
      <c r="H26" t="s">
        <v>28</v>
      </c>
      <c r="I26" t="s">
        <v>29</v>
      </c>
      <c r="J26" t="s">
        <v>48</v>
      </c>
      <c r="K26" t="s">
        <v>49</v>
      </c>
      <c r="L26">
        <v>42</v>
      </c>
      <c r="M26" t="s">
        <v>60</v>
      </c>
      <c r="N26" t="s">
        <v>162</v>
      </c>
      <c r="O26">
        <v>19.288525079999999</v>
      </c>
      <c r="P26">
        <v>1.7444598680000001</v>
      </c>
      <c r="Q26">
        <v>0.46622651100000001</v>
      </c>
      <c r="R26">
        <v>14</v>
      </c>
      <c r="S26" t="s">
        <v>165</v>
      </c>
      <c r="T26">
        <v>20.22</v>
      </c>
      <c r="U26">
        <v>2.69</v>
      </c>
      <c r="V26">
        <v>0.78</v>
      </c>
      <c r="W26">
        <v>12</v>
      </c>
      <c r="X26" t="s">
        <v>165</v>
      </c>
      <c r="Y26" t="s">
        <v>175</v>
      </c>
      <c r="Z26" t="s">
        <v>178</v>
      </c>
    </row>
    <row r="27" spans="1:26" x14ac:dyDescent="0.25">
      <c r="A27" t="s">
        <v>161</v>
      </c>
      <c r="C27" t="s">
        <v>45</v>
      </c>
      <c r="D27" t="s">
        <v>53</v>
      </c>
      <c r="E27" t="s">
        <v>26</v>
      </c>
      <c r="F27" t="s">
        <v>27</v>
      </c>
      <c r="G27">
        <v>2</v>
      </c>
      <c r="H27" t="s">
        <v>28</v>
      </c>
      <c r="I27" t="s">
        <v>35</v>
      </c>
      <c r="J27" t="s">
        <v>48</v>
      </c>
      <c r="K27" t="s">
        <v>49</v>
      </c>
      <c r="L27">
        <v>42</v>
      </c>
      <c r="M27" t="s">
        <v>28</v>
      </c>
      <c r="N27" t="s">
        <v>162</v>
      </c>
      <c r="O27">
        <v>16.180348339999998</v>
      </c>
      <c r="P27">
        <v>1.5462984040000001</v>
      </c>
      <c r="Q27">
        <v>0.46622651100000001</v>
      </c>
      <c r="R27">
        <v>11</v>
      </c>
      <c r="S27" t="s">
        <v>165</v>
      </c>
      <c r="T27">
        <v>16.96</v>
      </c>
      <c r="U27">
        <v>2.15</v>
      </c>
      <c r="V27">
        <v>0.62</v>
      </c>
      <c r="W27">
        <v>12</v>
      </c>
      <c r="X27" t="s">
        <v>165</v>
      </c>
      <c r="Y27" t="s">
        <v>177</v>
      </c>
      <c r="Z27" t="s">
        <v>178</v>
      </c>
    </row>
    <row r="28" spans="1:26" x14ac:dyDescent="0.25">
      <c r="A28" t="s">
        <v>161</v>
      </c>
      <c r="C28" t="s">
        <v>45</v>
      </c>
      <c r="D28" t="s">
        <v>54</v>
      </c>
      <c r="E28" t="s">
        <v>26</v>
      </c>
      <c r="F28" t="s">
        <v>27</v>
      </c>
      <c r="G28">
        <v>1</v>
      </c>
      <c r="H28" t="s">
        <v>28</v>
      </c>
      <c r="I28" t="s">
        <v>55</v>
      </c>
      <c r="J28" t="s">
        <v>48</v>
      </c>
      <c r="K28" t="s">
        <v>49</v>
      </c>
      <c r="L28">
        <v>42</v>
      </c>
      <c r="M28" t="s">
        <v>60</v>
      </c>
      <c r="N28" t="s">
        <v>162</v>
      </c>
      <c r="O28">
        <v>19.288525079999999</v>
      </c>
      <c r="P28">
        <v>1.7444598680000001</v>
      </c>
      <c r="Q28">
        <v>0.46622651100000001</v>
      </c>
      <c r="R28">
        <v>14</v>
      </c>
      <c r="S28" t="s">
        <v>165</v>
      </c>
      <c r="T28">
        <v>20.84</v>
      </c>
      <c r="U28">
        <v>2.2000000000000002</v>
      </c>
      <c r="V28">
        <v>0.78</v>
      </c>
      <c r="W28">
        <v>8</v>
      </c>
      <c r="X28" t="s">
        <v>165</v>
      </c>
      <c r="Y28" t="s">
        <v>175</v>
      </c>
      <c r="Z28" t="s">
        <v>179</v>
      </c>
    </row>
    <row r="29" spans="1:26" x14ac:dyDescent="0.25">
      <c r="A29" t="s">
        <v>161</v>
      </c>
      <c r="C29" t="s">
        <v>45</v>
      </c>
      <c r="D29" t="s">
        <v>56</v>
      </c>
      <c r="E29" t="s">
        <v>26</v>
      </c>
      <c r="F29" t="s">
        <v>27</v>
      </c>
      <c r="G29">
        <v>2</v>
      </c>
      <c r="H29" t="s">
        <v>28</v>
      </c>
      <c r="I29" t="s">
        <v>57</v>
      </c>
      <c r="J29" t="s">
        <v>48</v>
      </c>
      <c r="K29" t="s">
        <v>49</v>
      </c>
      <c r="L29">
        <v>42</v>
      </c>
      <c r="M29" t="s">
        <v>28</v>
      </c>
      <c r="N29" t="s">
        <v>162</v>
      </c>
      <c r="O29">
        <v>16.180348339999998</v>
      </c>
      <c r="P29">
        <v>1.5462984040000001</v>
      </c>
      <c r="Q29">
        <v>0.46622651100000001</v>
      </c>
      <c r="R29">
        <v>11</v>
      </c>
      <c r="S29" t="s">
        <v>165</v>
      </c>
      <c r="T29">
        <v>16.96</v>
      </c>
      <c r="U29">
        <v>1.86</v>
      </c>
      <c r="V29">
        <v>0.62</v>
      </c>
      <c r="W29">
        <v>9</v>
      </c>
      <c r="X29" t="s">
        <v>165</v>
      </c>
      <c r="Y29" t="s">
        <v>177</v>
      </c>
      <c r="Z29" t="s">
        <v>179</v>
      </c>
    </row>
    <row r="30" spans="1:26" x14ac:dyDescent="0.25">
      <c r="A30" t="s">
        <v>161</v>
      </c>
      <c r="C30" t="s">
        <v>58</v>
      </c>
      <c r="D30" t="s">
        <v>59</v>
      </c>
      <c r="E30" t="s">
        <v>26</v>
      </c>
      <c r="F30" t="s">
        <v>27</v>
      </c>
      <c r="G30">
        <v>1</v>
      </c>
      <c r="H30" t="s">
        <v>60</v>
      </c>
      <c r="I30" t="s">
        <v>61</v>
      </c>
      <c r="J30" t="s">
        <v>30</v>
      </c>
      <c r="K30" t="s">
        <v>31</v>
      </c>
      <c r="L30">
        <v>119</v>
      </c>
      <c r="M30" t="s">
        <v>60</v>
      </c>
      <c r="N30" t="s">
        <v>162</v>
      </c>
      <c r="O30">
        <v>33.200000000000003</v>
      </c>
      <c r="P30">
        <v>1.499066376</v>
      </c>
      <c r="Q30">
        <v>0.53</v>
      </c>
      <c r="R30">
        <v>8</v>
      </c>
      <c r="S30" t="s">
        <v>165</v>
      </c>
      <c r="T30">
        <v>33.799999999999997</v>
      </c>
      <c r="U30">
        <v>5.2</v>
      </c>
      <c r="V30">
        <v>1.84</v>
      </c>
      <c r="W30">
        <v>8</v>
      </c>
      <c r="X30" t="s">
        <v>165</v>
      </c>
      <c r="Y30" t="s">
        <v>180</v>
      </c>
      <c r="Z30" t="s">
        <v>181</v>
      </c>
    </row>
    <row r="31" spans="1:26" x14ac:dyDescent="0.25">
      <c r="A31" t="s">
        <v>161</v>
      </c>
      <c r="C31" t="s">
        <v>58</v>
      </c>
      <c r="D31" t="s">
        <v>62</v>
      </c>
      <c r="E31" t="s">
        <v>26</v>
      </c>
      <c r="F31" t="s">
        <v>27</v>
      </c>
      <c r="G31">
        <v>2</v>
      </c>
      <c r="H31" t="s">
        <v>60</v>
      </c>
      <c r="I31" t="s">
        <v>63</v>
      </c>
      <c r="J31" t="s">
        <v>30</v>
      </c>
      <c r="K31" t="s">
        <v>31</v>
      </c>
      <c r="L31">
        <v>119</v>
      </c>
      <c r="M31" t="s">
        <v>28</v>
      </c>
      <c r="N31" t="s">
        <v>162</v>
      </c>
      <c r="O31">
        <v>29.8</v>
      </c>
      <c r="P31">
        <v>2.7435743110000002</v>
      </c>
      <c r="Q31">
        <v>0.97</v>
      </c>
      <c r="R31">
        <v>8</v>
      </c>
      <c r="S31" t="s">
        <v>165</v>
      </c>
      <c r="T31">
        <v>29.4</v>
      </c>
      <c r="U31">
        <v>1.75</v>
      </c>
      <c r="V31">
        <v>0.62</v>
      </c>
      <c r="W31">
        <v>8</v>
      </c>
      <c r="X31" t="s">
        <v>165</v>
      </c>
      <c r="Y31" t="s">
        <v>180</v>
      </c>
      <c r="Z31" t="s">
        <v>182</v>
      </c>
    </row>
    <row r="32" spans="1:26" x14ac:dyDescent="0.25">
      <c r="A32" t="s">
        <v>161</v>
      </c>
      <c r="C32" t="s">
        <v>58</v>
      </c>
      <c r="D32" t="s">
        <v>64</v>
      </c>
      <c r="E32" t="s">
        <v>26</v>
      </c>
      <c r="F32" t="s">
        <v>27</v>
      </c>
      <c r="G32">
        <v>3</v>
      </c>
      <c r="H32" t="s">
        <v>60</v>
      </c>
      <c r="I32" t="s">
        <v>65</v>
      </c>
      <c r="J32" t="s">
        <v>30</v>
      </c>
      <c r="K32" t="s">
        <v>31</v>
      </c>
      <c r="L32">
        <v>119</v>
      </c>
      <c r="M32" t="s">
        <v>60</v>
      </c>
      <c r="N32" t="s">
        <v>162</v>
      </c>
      <c r="O32">
        <v>32.799999999999997</v>
      </c>
      <c r="P32">
        <v>2.3475945139999999</v>
      </c>
      <c r="Q32">
        <v>0.83</v>
      </c>
      <c r="R32">
        <v>8</v>
      </c>
      <c r="S32" t="s">
        <v>165</v>
      </c>
      <c r="T32">
        <v>36.200000000000003</v>
      </c>
      <c r="U32">
        <v>1.98</v>
      </c>
      <c r="V32">
        <v>0.7</v>
      </c>
      <c r="W32">
        <v>8</v>
      </c>
      <c r="X32" t="s">
        <v>165</v>
      </c>
      <c r="Y32" t="s">
        <v>183</v>
      </c>
      <c r="Z32" t="s">
        <v>181</v>
      </c>
    </row>
    <row r="33" spans="1:26" x14ac:dyDescent="0.25">
      <c r="A33" t="s">
        <v>161</v>
      </c>
      <c r="C33" t="s">
        <v>58</v>
      </c>
      <c r="D33" t="s">
        <v>66</v>
      </c>
      <c r="E33" t="s">
        <v>26</v>
      </c>
      <c r="F33" t="s">
        <v>27</v>
      </c>
      <c r="G33">
        <v>4</v>
      </c>
      <c r="H33" t="s">
        <v>60</v>
      </c>
      <c r="I33" t="s">
        <v>67</v>
      </c>
      <c r="J33" t="s">
        <v>30</v>
      </c>
      <c r="K33" t="s">
        <v>31</v>
      </c>
      <c r="L33">
        <v>119</v>
      </c>
      <c r="M33" t="s">
        <v>28</v>
      </c>
      <c r="N33" t="s">
        <v>162</v>
      </c>
      <c r="O33">
        <v>27.9</v>
      </c>
      <c r="P33">
        <v>1.9798989870000001</v>
      </c>
      <c r="Q33">
        <v>0.7</v>
      </c>
      <c r="R33">
        <v>8</v>
      </c>
      <c r="S33" t="s">
        <v>165</v>
      </c>
      <c r="T33">
        <v>29</v>
      </c>
      <c r="U33">
        <v>3.14</v>
      </c>
      <c r="V33">
        <v>1.1100000000000001</v>
      </c>
      <c r="W33">
        <v>8</v>
      </c>
      <c r="X33" t="s">
        <v>165</v>
      </c>
      <c r="Y33" t="s">
        <v>183</v>
      </c>
      <c r="Z33" t="s">
        <v>182</v>
      </c>
    </row>
    <row r="34" spans="1:26" x14ac:dyDescent="0.25">
      <c r="A34" t="s">
        <v>161</v>
      </c>
      <c r="C34" t="s">
        <v>68</v>
      </c>
      <c r="D34" t="s">
        <v>69</v>
      </c>
      <c r="E34" t="s">
        <v>26</v>
      </c>
      <c r="F34" t="s">
        <v>70</v>
      </c>
      <c r="G34">
        <v>1</v>
      </c>
      <c r="H34" t="s">
        <v>28</v>
      </c>
      <c r="I34" t="s">
        <v>71</v>
      </c>
      <c r="J34" t="s">
        <v>30</v>
      </c>
      <c r="K34" t="s">
        <v>31</v>
      </c>
      <c r="L34">
        <v>60</v>
      </c>
      <c r="M34" t="s">
        <v>90</v>
      </c>
      <c r="N34" t="s">
        <v>162</v>
      </c>
      <c r="O34">
        <v>28.3</v>
      </c>
      <c r="P34">
        <v>25.930676810000001</v>
      </c>
      <c r="Q34">
        <v>8.1999999999999993</v>
      </c>
      <c r="R34">
        <v>10</v>
      </c>
      <c r="S34" t="s">
        <v>166</v>
      </c>
      <c r="T34">
        <v>23.2</v>
      </c>
      <c r="U34">
        <v>16.13</v>
      </c>
      <c r="V34">
        <v>5.0999999999999996</v>
      </c>
      <c r="W34">
        <v>10</v>
      </c>
      <c r="X34" t="s">
        <v>166</v>
      </c>
      <c r="Y34" t="s">
        <v>184</v>
      </c>
      <c r="Z34" t="s">
        <v>185</v>
      </c>
    </row>
    <row r="35" spans="1:26" x14ac:dyDescent="0.25">
      <c r="A35" t="s">
        <v>161</v>
      </c>
      <c r="C35" t="s">
        <v>68</v>
      </c>
      <c r="D35" t="s">
        <v>72</v>
      </c>
      <c r="E35" t="s">
        <v>26</v>
      </c>
      <c r="F35" t="s">
        <v>70</v>
      </c>
      <c r="G35">
        <v>1</v>
      </c>
      <c r="H35" t="s">
        <v>28</v>
      </c>
      <c r="I35" t="s">
        <v>71</v>
      </c>
      <c r="J35" t="s">
        <v>48</v>
      </c>
      <c r="K35" t="s">
        <v>31</v>
      </c>
      <c r="L35">
        <v>60</v>
      </c>
      <c r="M35" t="s">
        <v>90</v>
      </c>
      <c r="N35" t="s">
        <v>162</v>
      </c>
      <c r="O35">
        <v>28.3</v>
      </c>
      <c r="P35">
        <v>25.930676810000001</v>
      </c>
      <c r="Q35">
        <v>8.1999999999999993</v>
      </c>
      <c r="R35">
        <v>10</v>
      </c>
      <c r="S35" t="s">
        <v>166</v>
      </c>
      <c r="T35">
        <v>22.1</v>
      </c>
      <c r="U35">
        <v>13.91</v>
      </c>
      <c r="V35">
        <v>4.4000000000000004</v>
      </c>
      <c r="W35">
        <v>10</v>
      </c>
      <c r="X35" t="s">
        <v>166</v>
      </c>
      <c r="Y35" t="s">
        <v>184</v>
      </c>
      <c r="Z35" t="s">
        <v>186</v>
      </c>
    </row>
    <row r="36" spans="1:26" x14ac:dyDescent="0.25">
      <c r="A36" t="s">
        <v>161</v>
      </c>
      <c r="C36" t="s">
        <v>73</v>
      </c>
      <c r="D36" t="s">
        <v>74</v>
      </c>
      <c r="E36" t="s">
        <v>26</v>
      </c>
      <c r="F36" t="s">
        <v>75</v>
      </c>
      <c r="G36">
        <v>1</v>
      </c>
      <c r="H36" t="s">
        <v>28</v>
      </c>
      <c r="I36" t="s">
        <v>51</v>
      </c>
      <c r="J36" t="s">
        <v>48</v>
      </c>
      <c r="K36" t="s">
        <v>31</v>
      </c>
      <c r="L36">
        <v>168</v>
      </c>
      <c r="M36" t="s">
        <v>28</v>
      </c>
      <c r="N36" t="s">
        <v>162</v>
      </c>
      <c r="O36">
        <v>32.781460000000003</v>
      </c>
      <c r="P36">
        <v>1.19</v>
      </c>
      <c r="Q36">
        <v>0.34411609999999998</v>
      </c>
      <c r="R36">
        <v>12</v>
      </c>
      <c r="S36" t="s">
        <v>165</v>
      </c>
      <c r="T36">
        <v>45</v>
      </c>
      <c r="U36">
        <v>2.0860927309999999</v>
      </c>
      <c r="V36">
        <v>0.6</v>
      </c>
      <c r="W36">
        <v>12</v>
      </c>
      <c r="X36" t="s">
        <v>165</v>
      </c>
      <c r="Y36" t="s">
        <v>187</v>
      </c>
      <c r="Z36" t="s">
        <v>188</v>
      </c>
    </row>
    <row r="37" spans="1:26" x14ac:dyDescent="0.25">
      <c r="A37" t="s">
        <v>161</v>
      </c>
      <c r="C37" t="s">
        <v>73</v>
      </c>
      <c r="D37" t="s">
        <v>76</v>
      </c>
      <c r="E37" t="s">
        <v>26</v>
      </c>
      <c r="F37" t="s">
        <v>75</v>
      </c>
      <c r="G37">
        <v>1</v>
      </c>
      <c r="H37" t="s">
        <v>28</v>
      </c>
      <c r="I37" t="s">
        <v>51</v>
      </c>
      <c r="J37" t="s">
        <v>30</v>
      </c>
      <c r="K37" t="s">
        <v>31</v>
      </c>
      <c r="L37">
        <v>168</v>
      </c>
      <c r="M37" t="s">
        <v>28</v>
      </c>
      <c r="N37" t="s">
        <v>162</v>
      </c>
      <c r="O37">
        <v>32.781460000000003</v>
      </c>
      <c r="P37">
        <v>1.192053</v>
      </c>
      <c r="Q37">
        <v>0.34411609999999998</v>
      </c>
      <c r="R37">
        <v>12</v>
      </c>
      <c r="S37" t="s">
        <v>165</v>
      </c>
      <c r="T37">
        <v>36.659999999999997</v>
      </c>
      <c r="U37">
        <v>1.79</v>
      </c>
      <c r="V37">
        <v>0.52</v>
      </c>
      <c r="W37">
        <v>12</v>
      </c>
      <c r="X37" t="s">
        <v>165</v>
      </c>
      <c r="Y37" t="s">
        <v>187</v>
      </c>
      <c r="Z37" t="s">
        <v>189</v>
      </c>
    </row>
    <row r="38" spans="1:26" x14ac:dyDescent="0.25">
      <c r="A38" t="s">
        <v>161</v>
      </c>
      <c r="C38" t="s">
        <v>73</v>
      </c>
      <c r="D38" t="s">
        <v>77</v>
      </c>
      <c r="E38" t="s">
        <v>26</v>
      </c>
      <c r="F38" t="s">
        <v>75</v>
      </c>
      <c r="G38">
        <v>2</v>
      </c>
      <c r="H38" t="s">
        <v>28</v>
      </c>
      <c r="I38" t="s">
        <v>51</v>
      </c>
      <c r="J38" t="s">
        <v>30</v>
      </c>
      <c r="K38" t="s">
        <v>31</v>
      </c>
      <c r="L38">
        <v>168</v>
      </c>
      <c r="M38" t="s">
        <v>28</v>
      </c>
      <c r="N38" t="s">
        <v>163</v>
      </c>
      <c r="O38">
        <v>33.129770000000001</v>
      </c>
      <c r="P38">
        <v>1.2595419999999999</v>
      </c>
      <c r="Q38">
        <v>0.36359849999999999</v>
      </c>
      <c r="R38">
        <v>12</v>
      </c>
      <c r="S38" t="s">
        <v>165</v>
      </c>
      <c r="T38">
        <v>34.85</v>
      </c>
      <c r="U38">
        <v>1.26</v>
      </c>
      <c r="V38">
        <v>0.36</v>
      </c>
      <c r="W38">
        <v>12</v>
      </c>
      <c r="X38" t="s">
        <v>165</v>
      </c>
      <c r="Y38" t="s">
        <v>190</v>
      </c>
      <c r="Z38" t="s">
        <v>191</v>
      </c>
    </row>
    <row r="39" spans="1:26" x14ac:dyDescent="0.25">
      <c r="A39" t="s">
        <v>161</v>
      </c>
      <c r="C39" t="s">
        <v>73</v>
      </c>
      <c r="D39" t="s">
        <v>78</v>
      </c>
      <c r="E39" t="s">
        <v>26</v>
      </c>
      <c r="F39" t="s">
        <v>75</v>
      </c>
      <c r="G39">
        <v>2</v>
      </c>
      <c r="H39" t="s">
        <v>28</v>
      </c>
      <c r="I39" t="s">
        <v>51</v>
      </c>
      <c r="J39" t="s">
        <v>30</v>
      </c>
      <c r="K39" t="s">
        <v>31</v>
      </c>
      <c r="L39">
        <v>168</v>
      </c>
      <c r="M39" t="s">
        <v>28</v>
      </c>
      <c r="N39" t="s">
        <v>162</v>
      </c>
      <c r="O39">
        <v>33.129770000000001</v>
      </c>
      <c r="P39">
        <v>1.2595419999999999</v>
      </c>
      <c r="Q39">
        <v>0.36359849999999999</v>
      </c>
      <c r="R39">
        <v>12</v>
      </c>
      <c r="S39" t="s">
        <v>165</v>
      </c>
      <c r="T39">
        <v>36.909999999999997</v>
      </c>
      <c r="U39">
        <v>1.72</v>
      </c>
      <c r="V39">
        <v>0.5</v>
      </c>
      <c r="W39">
        <v>12</v>
      </c>
      <c r="X39" t="s">
        <v>165</v>
      </c>
      <c r="Y39" t="s">
        <v>190</v>
      </c>
      <c r="Z39" t="s">
        <v>192</v>
      </c>
    </row>
    <row r="40" spans="1:26" x14ac:dyDescent="0.25">
      <c r="A40" t="s">
        <v>161</v>
      </c>
      <c r="C40" t="s">
        <v>73</v>
      </c>
      <c r="D40" t="s">
        <v>74</v>
      </c>
      <c r="E40" t="s">
        <v>26</v>
      </c>
      <c r="F40" t="s">
        <v>75</v>
      </c>
      <c r="G40">
        <v>1</v>
      </c>
      <c r="H40" t="s">
        <v>28</v>
      </c>
      <c r="I40" t="s">
        <v>51</v>
      </c>
      <c r="J40" t="s">
        <v>48</v>
      </c>
      <c r="K40" t="s">
        <v>31</v>
      </c>
      <c r="L40">
        <v>28</v>
      </c>
      <c r="M40" t="s">
        <v>28</v>
      </c>
      <c r="N40" t="s">
        <v>162</v>
      </c>
      <c r="O40">
        <v>12.44726</v>
      </c>
      <c r="P40">
        <v>4.2362529999999996</v>
      </c>
      <c r="Q40">
        <v>1.2229009</v>
      </c>
      <c r="R40">
        <v>12</v>
      </c>
      <c r="S40" t="s">
        <v>165</v>
      </c>
      <c r="T40">
        <v>12.94</v>
      </c>
      <c r="U40">
        <v>4.24</v>
      </c>
      <c r="V40">
        <v>1.22</v>
      </c>
      <c r="W40">
        <v>12</v>
      </c>
      <c r="X40" t="s">
        <v>165</v>
      </c>
      <c r="Y40" t="s">
        <v>187</v>
      </c>
      <c r="Z40" t="s">
        <v>188</v>
      </c>
    </row>
    <row r="41" spans="1:26" x14ac:dyDescent="0.25">
      <c r="A41" t="s">
        <v>161</v>
      </c>
      <c r="C41" t="s">
        <v>73</v>
      </c>
      <c r="D41" t="s">
        <v>76</v>
      </c>
      <c r="E41" t="s">
        <v>26</v>
      </c>
      <c r="F41" t="s">
        <v>75</v>
      </c>
      <c r="G41">
        <v>1</v>
      </c>
      <c r="H41" t="s">
        <v>28</v>
      </c>
      <c r="I41" t="s">
        <v>51</v>
      </c>
      <c r="J41" t="s">
        <v>30</v>
      </c>
      <c r="K41" t="s">
        <v>31</v>
      </c>
      <c r="L41">
        <v>28</v>
      </c>
      <c r="M41" t="s">
        <v>28</v>
      </c>
      <c r="N41" t="s">
        <v>162</v>
      </c>
      <c r="O41">
        <v>12.44726</v>
      </c>
      <c r="P41">
        <v>4.2362529999999996</v>
      </c>
      <c r="Q41">
        <v>1.2229009</v>
      </c>
      <c r="R41">
        <v>12</v>
      </c>
      <c r="S41" t="s">
        <v>165</v>
      </c>
      <c r="T41">
        <v>11.96</v>
      </c>
      <c r="U41">
        <v>4.24</v>
      </c>
      <c r="V41">
        <v>1.22</v>
      </c>
      <c r="W41">
        <v>12</v>
      </c>
      <c r="X41" t="s">
        <v>165</v>
      </c>
      <c r="Y41" t="s">
        <v>187</v>
      </c>
      <c r="Z41" t="s">
        <v>189</v>
      </c>
    </row>
    <row r="42" spans="1:26" x14ac:dyDescent="0.25">
      <c r="A42" t="s">
        <v>161</v>
      </c>
      <c r="C42" t="s">
        <v>73</v>
      </c>
      <c r="D42" t="s">
        <v>77</v>
      </c>
      <c r="E42" t="s">
        <v>26</v>
      </c>
      <c r="F42" t="s">
        <v>75</v>
      </c>
      <c r="G42">
        <v>2</v>
      </c>
      <c r="H42" t="s">
        <v>28</v>
      </c>
      <c r="I42" t="s">
        <v>51</v>
      </c>
      <c r="J42" t="s">
        <v>30</v>
      </c>
      <c r="K42" t="s">
        <v>31</v>
      </c>
      <c r="L42">
        <v>28</v>
      </c>
      <c r="M42" t="s">
        <v>28</v>
      </c>
      <c r="N42" t="s">
        <v>163</v>
      </c>
      <c r="O42">
        <v>12.29588</v>
      </c>
      <c r="P42">
        <v>2.7098499999999999</v>
      </c>
      <c r="Q42">
        <v>0.78</v>
      </c>
      <c r="R42">
        <v>12</v>
      </c>
      <c r="S42" t="s">
        <v>165</v>
      </c>
      <c r="T42">
        <v>12.2</v>
      </c>
      <c r="U42">
        <v>4.0599999999999996</v>
      </c>
      <c r="V42">
        <v>1.17</v>
      </c>
      <c r="W42">
        <v>12</v>
      </c>
      <c r="X42" t="s">
        <v>165</v>
      </c>
      <c r="Y42" t="s">
        <v>190</v>
      </c>
      <c r="Z42" t="s">
        <v>191</v>
      </c>
    </row>
    <row r="43" spans="1:26" x14ac:dyDescent="0.25">
      <c r="A43" t="s">
        <v>161</v>
      </c>
      <c r="C43" t="s">
        <v>73</v>
      </c>
      <c r="D43" t="s">
        <v>78</v>
      </c>
      <c r="E43" t="s">
        <v>26</v>
      </c>
      <c r="F43" t="s">
        <v>75</v>
      </c>
      <c r="G43">
        <v>2</v>
      </c>
      <c r="H43" t="s">
        <v>28</v>
      </c>
      <c r="I43" t="s">
        <v>51</v>
      </c>
      <c r="J43" t="s">
        <v>30</v>
      </c>
      <c r="K43" t="s">
        <v>31</v>
      </c>
      <c r="L43">
        <v>28</v>
      </c>
      <c r="M43" t="s">
        <v>28</v>
      </c>
      <c r="N43" t="s">
        <v>162</v>
      </c>
      <c r="O43">
        <v>12.29588</v>
      </c>
      <c r="P43">
        <v>2.7098499999999999</v>
      </c>
      <c r="Q43">
        <v>0.78</v>
      </c>
      <c r="R43">
        <v>12</v>
      </c>
      <c r="S43" t="s">
        <v>165</v>
      </c>
      <c r="T43">
        <v>12.3</v>
      </c>
      <c r="U43">
        <v>2.71</v>
      </c>
      <c r="V43">
        <v>0.78</v>
      </c>
      <c r="W43">
        <v>12</v>
      </c>
      <c r="X43" t="s">
        <v>165</v>
      </c>
      <c r="Y43" t="s">
        <v>190</v>
      </c>
      <c r="Z43" t="s">
        <v>192</v>
      </c>
    </row>
    <row r="44" spans="1:26" x14ac:dyDescent="0.25">
      <c r="A44" t="s">
        <v>161</v>
      </c>
      <c r="C44" t="s">
        <v>79</v>
      </c>
      <c r="D44" t="s">
        <v>80</v>
      </c>
      <c r="E44" t="s">
        <v>26</v>
      </c>
      <c r="F44" t="s">
        <v>81</v>
      </c>
      <c r="G44">
        <v>1</v>
      </c>
      <c r="H44" t="s">
        <v>60</v>
      </c>
      <c r="I44" t="s">
        <v>82</v>
      </c>
      <c r="J44" t="s">
        <v>30</v>
      </c>
      <c r="K44" t="s">
        <v>31</v>
      </c>
      <c r="L44">
        <v>196</v>
      </c>
      <c r="M44" t="s">
        <v>28</v>
      </c>
      <c r="N44" t="s">
        <v>164</v>
      </c>
      <c r="O44">
        <v>33.575130000000001</v>
      </c>
      <c r="P44">
        <v>4.0384604020000001</v>
      </c>
      <c r="Q44">
        <v>1.1658031</v>
      </c>
      <c r="R44">
        <v>12</v>
      </c>
      <c r="S44" t="s">
        <v>165</v>
      </c>
      <c r="T44">
        <v>35</v>
      </c>
      <c r="U44">
        <v>3.1410249490000002</v>
      </c>
      <c r="V44">
        <v>0.91</v>
      </c>
      <c r="W44">
        <v>12</v>
      </c>
      <c r="X44" t="s">
        <v>165</v>
      </c>
      <c r="Y44" t="s">
        <v>167</v>
      </c>
      <c r="Z44" t="s">
        <v>193</v>
      </c>
    </row>
    <row r="45" spans="1:26" x14ac:dyDescent="0.25">
      <c r="A45" t="s">
        <v>161</v>
      </c>
      <c r="C45" t="s">
        <v>79</v>
      </c>
      <c r="D45" t="s">
        <v>80</v>
      </c>
      <c r="E45" t="s">
        <v>26</v>
      </c>
      <c r="F45" t="s">
        <v>81</v>
      </c>
      <c r="G45">
        <v>1</v>
      </c>
      <c r="H45" t="s">
        <v>60</v>
      </c>
      <c r="I45" t="s">
        <v>82</v>
      </c>
      <c r="J45" t="s">
        <v>48</v>
      </c>
      <c r="K45" t="s">
        <v>31</v>
      </c>
      <c r="L45">
        <v>196</v>
      </c>
      <c r="M45" t="s">
        <v>28</v>
      </c>
      <c r="N45" t="s">
        <v>164</v>
      </c>
      <c r="O45">
        <v>33.575130000000001</v>
      </c>
      <c r="P45">
        <v>4.0384604020000001</v>
      </c>
      <c r="Q45">
        <v>1.1658031</v>
      </c>
      <c r="R45">
        <v>12</v>
      </c>
      <c r="S45" t="s">
        <v>165</v>
      </c>
      <c r="T45">
        <v>36.94</v>
      </c>
      <c r="U45">
        <v>3.1410249490000002</v>
      </c>
      <c r="V45">
        <v>0.91</v>
      </c>
      <c r="W45">
        <v>12</v>
      </c>
      <c r="X45" t="s">
        <v>165</v>
      </c>
      <c r="Y45" t="s">
        <v>167</v>
      </c>
      <c r="Z45" t="s">
        <v>194</v>
      </c>
    </row>
    <row r="46" spans="1:26" x14ac:dyDescent="0.25">
      <c r="A46" t="s">
        <v>161</v>
      </c>
      <c r="C46" t="s">
        <v>79</v>
      </c>
      <c r="D46" t="s">
        <v>80</v>
      </c>
      <c r="E46" t="s">
        <v>26</v>
      </c>
      <c r="F46" t="s">
        <v>81</v>
      </c>
      <c r="G46">
        <v>1</v>
      </c>
      <c r="H46" t="s">
        <v>60</v>
      </c>
      <c r="I46" t="s">
        <v>82</v>
      </c>
      <c r="J46" t="s">
        <v>48</v>
      </c>
      <c r="K46" t="s">
        <v>31</v>
      </c>
      <c r="L46">
        <v>196</v>
      </c>
      <c r="M46" t="s">
        <v>28</v>
      </c>
      <c r="N46" t="s">
        <v>164</v>
      </c>
      <c r="O46">
        <v>33.575130000000001</v>
      </c>
      <c r="P46">
        <v>4.0384604020000001</v>
      </c>
      <c r="Q46">
        <v>1.1658031</v>
      </c>
      <c r="R46">
        <v>12</v>
      </c>
      <c r="S46" t="s">
        <v>165</v>
      </c>
      <c r="T46">
        <v>38.5</v>
      </c>
      <c r="U46">
        <v>4.4871783010000001</v>
      </c>
      <c r="V46">
        <v>1.3</v>
      </c>
      <c r="W46">
        <v>12</v>
      </c>
      <c r="X46" t="s">
        <v>165</v>
      </c>
      <c r="Y46" t="s">
        <v>167</v>
      </c>
      <c r="Z46" t="s">
        <v>195</v>
      </c>
    </row>
    <row r="47" spans="1:26" x14ac:dyDescent="0.25">
      <c r="A47" t="s">
        <v>161</v>
      </c>
      <c r="C47" t="s">
        <v>79</v>
      </c>
      <c r="D47" t="s">
        <v>83</v>
      </c>
      <c r="E47" t="s">
        <v>26</v>
      </c>
      <c r="F47" t="s">
        <v>81</v>
      </c>
      <c r="G47">
        <v>2</v>
      </c>
      <c r="H47" t="s">
        <v>60</v>
      </c>
      <c r="I47" t="s">
        <v>84</v>
      </c>
      <c r="J47" t="s">
        <v>30</v>
      </c>
      <c r="K47" t="s">
        <v>31</v>
      </c>
      <c r="L47">
        <v>196</v>
      </c>
      <c r="M47" t="s">
        <v>60</v>
      </c>
      <c r="N47" t="s">
        <v>164</v>
      </c>
      <c r="O47">
        <v>31.761659999999999</v>
      </c>
      <c r="P47">
        <v>3.589742502</v>
      </c>
      <c r="Q47">
        <v>1.0362693999999999</v>
      </c>
      <c r="R47">
        <v>12</v>
      </c>
      <c r="S47" t="s">
        <v>165</v>
      </c>
      <c r="T47">
        <v>33.32</v>
      </c>
      <c r="U47">
        <v>3.1410249490000002</v>
      </c>
      <c r="V47">
        <v>0.91</v>
      </c>
      <c r="W47">
        <v>12</v>
      </c>
      <c r="X47" t="s">
        <v>165</v>
      </c>
      <c r="Y47" t="s">
        <v>167</v>
      </c>
      <c r="Z47" t="s">
        <v>196</v>
      </c>
    </row>
    <row r="48" spans="1:26" x14ac:dyDescent="0.25">
      <c r="A48" t="s">
        <v>161</v>
      </c>
      <c r="C48" t="s">
        <v>79</v>
      </c>
      <c r="D48" t="s">
        <v>83</v>
      </c>
      <c r="E48" t="s">
        <v>26</v>
      </c>
      <c r="F48" t="s">
        <v>81</v>
      </c>
      <c r="G48">
        <v>2</v>
      </c>
      <c r="H48" t="s">
        <v>60</v>
      </c>
      <c r="I48" t="s">
        <v>84</v>
      </c>
      <c r="J48" t="s">
        <v>48</v>
      </c>
      <c r="K48" t="s">
        <v>31</v>
      </c>
      <c r="L48">
        <v>196</v>
      </c>
      <c r="M48" t="s">
        <v>60</v>
      </c>
      <c r="N48" t="s">
        <v>164</v>
      </c>
      <c r="O48">
        <v>31.761659999999999</v>
      </c>
      <c r="P48">
        <v>3.589742502</v>
      </c>
      <c r="Q48">
        <v>1.0362693999999999</v>
      </c>
      <c r="R48">
        <v>12</v>
      </c>
      <c r="S48" t="s">
        <v>165</v>
      </c>
      <c r="T48">
        <v>35.65</v>
      </c>
      <c r="U48">
        <v>4.0384604020000001</v>
      </c>
      <c r="V48">
        <v>1.17</v>
      </c>
      <c r="W48">
        <v>12</v>
      </c>
      <c r="X48" t="s">
        <v>165</v>
      </c>
      <c r="Y48" t="s">
        <v>167</v>
      </c>
      <c r="Z48" t="s">
        <v>197</v>
      </c>
    </row>
    <row r="49" spans="1:26" x14ac:dyDescent="0.25">
      <c r="A49" t="s">
        <v>161</v>
      </c>
      <c r="C49" t="s">
        <v>79</v>
      </c>
      <c r="D49" t="s">
        <v>83</v>
      </c>
      <c r="E49" t="s">
        <v>26</v>
      </c>
      <c r="F49" t="s">
        <v>81</v>
      </c>
      <c r="G49">
        <v>2</v>
      </c>
      <c r="H49" t="s">
        <v>60</v>
      </c>
      <c r="I49" t="s">
        <v>84</v>
      </c>
      <c r="J49" t="s">
        <v>48</v>
      </c>
      <c r="K49" t="s">
        <v>31</v>
      </c>
      <c r="L49">
        <v>196</v>
      </c>
      <c r="M49" t="s">
        <v>60</v>
      </c>
      <c r="N49" t="s">
        <v>164</v>
      </c>
      <c r="O49">
        <v>31.761659999999999</v>
      </c>
      <c r="P49">
        <v>3.589742502</v>
      </c>
      <c r="Q49">
        <v>1.0362693999999999</v>
      </c>
      <c r="R49">
        <v>12</v>
      </c>
      <c r="S49" t="s">
        <v>165</v>
      </c>
      <c r="T49">
        <v>37.590000000000003</v>
      </c>
      <c r="U49">
        <v>5.8333316530000001</v>
      </c>
      <c r="V49">
        <v>1.68</v>
      </c>
      <c r="W49">
        <v>12</v>
      </c>
      <c r="X49" t="s">
        <v>165</v>
      </c>
      <c r="Y49" t="s">
        <v>167</v>
      </c>
      <c r="Z49" t="s">
        <v>198</v>
      </c>
    </row>
    <row r="50" spans="1:26" x14ac:dyDescent="0.25">
      <c r="A50" t="s">
        <v>161</v>
      </c>
      <c r="C50" t="s">
        <v>79</v>
      </c>
      <c r="D50" t="s">
        <v>80</v>
      </c>
      <c r="E50" t="s">
        <v>26</v>
      </c>
      <c r="F50" t="s">
        <v>81</v>
      </c>
      <c r="G50">
        <v>1</v>
      </c>
      <c r="H50" t="s">
        <v>60</v>
      </c>
      <c r="I50" t="s">
        <v>82</v>
      </c>
      <c r="J50" t="s">
        <v>30</v>
      </c>
      <c r="K50" t="s">
        <v>31</v>
      </c>
      <c r="L50">
        <v>28</v>
      </c>
      <c r="M50" t="s">
        <v>28</v>
      </c>
      <c r="N50" t="s">
        <v>164</v>
      </c>
      <c r="O50">
        <v>12.38629289</v>
      </c>
      <c r="P50">
        <v>1.532773645</v>
      </c>
      <c r="Q50">
        <v>0.442473638</v>
      </c>
      <c r="R50">
        <v>12</v>
      </c>
      <c r="S50" t="s">
        <v>165</v>
      </c>
      <c r="T50">
        <v>12.28</v>
      </c>
      <c r="U50">
        <v>3.45</v>
      </c>
      <c r="V50">
        <v>1</v>
      </c>
      <c r="W50">
        <v>12</v>
      </c>
      <c r="X50" t="s">
        <v>165</v>
      </c>
      <c r="Y50" t="s">
        <v>167</v>
      </c>
      <c r="Z50" t="s">
        <v>193</v>
      </c>
    </row>
    <row r="51" spans="1:26" x14ac:dyDescent="0.25">
      <c r="A51" t="s">
        <v>161</v>
      </c>
      <c r="C51" t="s">
        <v>79</v>
      </c>
      <c r="D51" t="s">
        <v>80</v>
      </c>
      <c r="E51" t="s">
        <v>26</v>
      </c>
      <c r="F51" t="s">
        <v>81</v>
      </c>
      <c r="G51">
        <v>1</v>
      </c>
      <c r="H51" t="s">
        <v>60</v>
      </c>
      <c r="I51" t="s">
        <v>82</v>
      </c>
      <c r="J51" t="s">
        <v>48</v>
      </c>
      <c r="K51" t="s">
        <v>31</v>
      </c>
      <c r="L51">
        <v>28</v>
      </c>
      <c r="M51" t="s">
        <v>28</v>
      </c>
      <c r="N51" t="s">
        <v>164</v>
      </c>
      <c r="O51">
        <v>12.38629289</v>
      </c>
      <c r="P51">
        <v>1.532773645</v>
      </c>
      <c r="Q51">
        <v>0.442473638</v>
      </c>
      <c r="R51">
        <v>12</v>
      </c>
      <c r="S51" t="s">
        <v>165</v>
      </c>
      <c r="T51">
        <v>12.39</v>
      </c>
      <c r="U51">
        <v>2.2999999999999998</v>
      </c>
      <c r="V51">
        <v>0.66</v>
      </c>
      <c r="W51">
        <v>12</v>
      </c>
      <c r="X51" t="s">
        <v>165</v>
      </c>
      <c r="Y51" t="s">
        <v>167</v>
      </c>
      <c r="Z51" t="s">
        <v>194</v>
      </c>
    </row>
    <row r="52" spans="1:26" x14ac:dyDescent="0.25">
      <c r="A52" t="s">
        <v>161</v>
      </c>
      <c r="C52" t="s">
        <v>79</v>
      </c>
      <c r="D52" t="s">
        <v>80</v>
      </c>
      <c r="E52" t="s">
        <v>26</v>
      </c>
      <c r="F52" t="s">
        <v>81</v>
      </c>
      <c r="G52">
        <v>1</v>
      </c>
      <c r="H52" t="s">
        <v>60</v>
      </c>
      <c r="I52" t="s">
        <v>82</v>
      </c>
      <c r="J52" t="s">
        <v>48</v>
      </c>
      <c r="K52" t="s">
        <v>31</v>
      </c>
      <c r="L52">
        <v>28</v>
      </c>
      <c r="M52" t="s">
        <v>28</v>
      </c>
      <c r="N52" t="s">
        <v>164</v>
      </c>
      <c r="O52">
        <v>12.38629289</v>
      </c>
      <c r="P52">
        <v>1.532773645</v>
      </c>
      <c r="Q52">
        <v>0.442473638</v>
      </c>
      <c r="R52">
        <v>12</v>
      </c>
      <c r="S52" t="s">
        <v>165</v>
      </c>
      <c r="T52">
        <v>12.28</v>
      </c>
      <c r="U52">
        <v>2.2999999999999998</v>
      </c>
      <c r="V52">
        <v>0.66</v>
      </c>
      <c r="W52">
        <v>12</v>
      </c>
      <c r="X52" t="s">
        <v>165</v>
      </c>
      <c r="Y52" t="s">
        <v>167</v>
      </c>
      <c r="Z52" t="s">
        <v>195</v>
      </c>
    </row>
    <row r="53" spans="1:26" x14ac:dyDescent="0.25">
      <c r="A53" t="s">
        <v>161</v>
      </c>
      <c r="C53" t="s">
        <v>79</v>
      </c>
      <c r="D53" t="s">
        <v>83</v>
      </c>
      <c r="E53" t="s">
        <v>26</v>
      </c>
      <c r="F53" t="s">
        <v>81</v>
      </c>
      <c r="G53">
        <v>2</v>
      </c>
      <c r="H53" t="s">
        <v>60</v>
      </c>
      <c r="I53" t="s">
        <v>84</v>
      </c>
      <c r="J53" t="s">
        <v>30</v>
      </c>
      <c r="K53" t="s">
        <v>31</v>
      </c>
      <c r="L53">
        <v>28</v>
      </c>
      <c r="M53" t="s">
        <v>60</v>
      </c>
      <c r="N53" t="s">
        <v>164</v>
      </c>
      <c r="O53">
        <v>12.05443767</v>
      </c>
      <c r="P53">
        <v>1.915967057</v>
      </c>
      <c r="Q53">
        <v>0.553092048</v>
      </c>
      <c r="R53">
        <v>12</v>
      </c>
      <c r="S53" t="s">
        <v>165</v>
      </c>
      <c r="T53">
        <v>11.72</v>
      </c>
      <c r="U53">
        <v>2.68</v>
      </c>
      <c r="V53">
        <v>0.77</v>
      </c>
      <c r="W53">
        <v>12</v>
      </c>
      <c r="X53" t="s">
        <v>165</v>
      </c>
      <c r="Y53" t="s">
        <v>167</v>
      </c>
      <c r="Z53" t="s">
        <v>196</v>
      </c>
    </row>
    <row r="54" spans="1:26" x14ac:dyDescent="0.25">
      <c r="A54" t="s">
        <v>161</v>
      </c>
      <c r="C54" t="s">
        <v>79</v>
      </c>
      <c r="D54" t="s">
        <v>83</v>
      </c>
      <c r="E54" t="s">
        <v>26</v>
      </c>
      <c r="F54" t="s">
        <v>81</v>
      </c>
      <c r="G54">
        <v>2</v>
      </c>
      <c r="H54" t="s">
        <v>60</v>
      </c>
      <c r="I54" t="s">
        <v>84</v>
      </c>
      <c r="J54" t="s">
        <v>48</v>
      </c>
      <c r="K54" t="s">
        <v>31</v>
      </c>
      <c r="L54">
        <v>28</v>
      </c>
      <c r="M54" t="s">
        <v>60</v>
      </c>
      <c r="N54" t="s">
        <v>164</v>
      </c>
      <c r="O54">
        <v>12.05443767</v>
      </c>
      <c r="P54">
        <v>1.915967057</v>
      </c>
      <c r="Q54">
        <v>0.553092048</v>
      </c>
      <c r="R54">
        <v>12</v>
      </c>
      <c r="S54" t="s">
        <v>165</v>
      </c>
      <c r="T54">
        <v>11.72</v>
      </c>
      <c r="U54">
        <v>2.2999999999999998</v>
      </c>
      <c r="V54">
        <v>0.66</v>
      </c>
      <c r="W54">
        <v>12</v>
      </c>
      <c r="X54" t="s">
        <v>165</v>
      </c>
      <c r="Y54" t="s">
        <v>167</v>
      </c>
      <c r="Z54" t="s">
        <v>197</v>
      </c>
    </row>
    <row r="55" spans="1:26" x14ac:dyDescent="0.25">
      <c r="A55" t="s">
        <v>161</v>
      </c>
      <c r="C55" t="s">
        <v>79</v>
      </c>
      <c r="D55" t="s">
        <v>83</v>
      </c>
      <c r="E55" t="s">
        <v>26</v>
      </c>
      <c r="F55" t="s">
        <v>81</v>
      </c>
      <c r="G55">
        <v>2</v>
      </c>
      <c r="H55" t="s">
        <v>60</v>
      </c>
      <c r="I55" t="s">
        <v>84</v>
      </c>
      <c r="J55" t="s">
        <v>48</v>
      </c>
      <c r="K55" t="s">
        <v>31</v>
      </c>
      <c r="L55">
        <v>28</v>
      </c>
      <c r="M55" t="s">
        <v>60</v>
      </c>
      <c r="N55" t="s">
        <v>164</v>
      </c>
      <c r="O55">
        <v>12.05443767</v>
      </c>
      <c r="P55">
        <v>1.915967057</v>
      </c>
      <c r="Q55">
        <v>0.553092048</v>
      </c>
      <c r="R55">
        <v>12</v>
      </c>
      <c r="S55" t="s">
        <v>165</v>
      </c>
      <c r="T55">
        <v>11.94</v>
      </c>
      <c r="U55">
        <v>1.92</v>
      </c>
      <c r="V55">
        <v>0.55000000000000004</v>
      </c>
      <c r="W55">
        <v>12</v>
      </c>
      <c r="X55" t="s">
        <v>165</v>
      </c>
      <c r="Y55" t="s">
        <v>167</v>
      </c>
      <c r="Z55" t="s">
        <v>198</v>
      </c>
    </row>
    <row r="56" spans="1:26" x14ac:dyDescent="0.25">
      <c r="A56" t="s">
        <v>161</v>
      </c>
      <c r="C56" t="s">
        <v>79</v>
      </c>
      <c r="D56" t="s">
        <v>85</v>
      </c>
      <c r="E56" t="s">
        <v>26</v>
      </c>
      <c r="F56" t="s">
        <v>81</v>
      </c>
      <c r="G56">
        <v>3</v>
      </c>
      <c r="H56" t="s">
        <v>60</v>
      </c>
      <c r="I56" t="s">
        <v>86</v>
      </c>
      <c r="J56" t="s">
        <v>30</v>
      </c>
      <c r="K56" t="s">
        <v>31</v>
      </c>
      <c r="L56">
        <v>168</v>
      </c>
      <c r="M56" t="s">
        <v>28</v>
      </c>
      <c r="N56" t="s">
        <v>163</v>
      </c>
      <c r="O56">
        <v>33.898310000000002</v>
      </c>
      <c r="P56">
        <v>4.1099511450000001</v>
      </c>
      <c r="Q56">
        <v>1.1864406999999999</v>
      </c>
      <c r="R56">
        <v>12</v>
      </c>
      <c r="S56" t="s">
        <v>165</v>
      </c>
      <c r="T56">
        <v>34.58</v>
      </c>
      <c r="U56">
        <v>4.6970869239999997</v>
      </c>
      <c r="V56">
        <v>1.36</v>
      </c>
      <c r="W56">
        <v>12</v>
      </c>
      <c r="X56" t="s">
        <v>165</v>
      </c>
      <c r="Y56" t="s">
        <v>199</v>
      </c>
      <c r="Z56" t="s">
        <v>200</v>
      </c>
    </row>
    <row r="57" spans="1:26" x14ac:dyDescent="0.25">
      <c r="A57" t="s">
        <v>161</v>
      </c>
      <c r="C57" t="s">
        <v>79</v>
      </c>
      <c r="D57" t="s">
        <v>87</v>
      </c>
      <c r="E57" t="s">
        <v>26</v>
      </c>
      <c r="F57" t="s">
        <v>81</v>
      </c>
      <c r="G57">
        <v>3</v>
      </c>
      <c r="H57" t="s">
        <v>28</v>
      </c>
      <c r="I57" t="s">
        <v>88</v>
      </c>
      <c r="J57" t="s">
        <v>30</v>
      </c>
      <c r="K57" t="s">
        <v>31</v>
      </c>
      <c r="L57">
        <v>168</v>
      </c>
      <c r="M57" t="s">
        <v>28</v>
      </c>
      <c r="N57" t="s">
        <v>163</v>
      </c>
      <c r="O57">
        <v>33.898310000000002</v>
      </c>
      <c r="P57">
        <v>4.1099511450000001</v>
      </c>
      <c r="Q57">
        <v>1.1864406999999999</v>
      </c>
      <c r="R57">
        <v>12</v>
      </c>
      <c r="S57" t="s">
        <v>165</v>
      </c>
      <c r="T57">
        <v>35.42</v>
      </c>
      <c r="U57">
        <v>5.871358828</v>
      </c>
      <c r="V57">
        <v>1.69</v>
      </c>
      <c r="W57">
        <v>12</v>
      </c>
      <c r="X57" t="s">
        <v>165</v>
      </c>
      <c r="Y57" t="s">
        <v>199</v>
      </c>
      <c r="Z57" t="s">
        <v>201</v>
      </c>
    </row>
    <row r="58" spans="1:26" x14ac:dyDescent="0.25">
      <c r="A58" t="s">
        <v>161</v>
      </c>
      <c r="C58" t="s">
        <v>79</v>
      </c>
      <c r="D58" t="s">
        <v>89</v>
      </c>
      <c r="E58" t="s">
        <v>26</v>
      </c>
      <c r="F58" t="s">
        <v>81</v>
      </c>
      <c r="G58">
        <v>3</v>
      </c>
      <c r="H58" t="s">
        <v>90</v>
      </c>
      <c r="I58" t="s">
        <v>91</v>
      </c>
      <c r="J58" t="s">
        <v>30</v>
      </c>
      <c r="K58" t="s">
        <v>31</v>
      </c>
      <c r="L58">
        <v>168</v>
      </c>
      <c r="M58" t="s">
        <v>28</v>
      </c>
      <c r="N58" t="s">
        <v>163</v>
      </c>
      <c r="O58">
        <v>33.898310000000002</v>
      </c>
      <c r="P58">
        <v>4.1099511450000001</v>
      </c>
      <c r="Q58">
        <v>1.1864406999999999</v>
      </c>
      <c r="R58">
        <v>12</v>
      </c>
      <c r="S58" t="s">
        <v>165</v>
      </c>
      <c r="T58">
        <v>40.17</v>
      </c>
      <c r="U58">
        <v>4.1099511450000001</v>
      </c>
      <c r="V58">
        <v>1.19</v>
      </c>
      <c r="W58">
        <v>12</v>
      </c>
      <c r="X58" t="s">
        <v>165</v>
      </c>
      <c r="Y58" t="s">
        <v>199</v>
      </c>
      <c r="Z58" t="s">
        <v>202</v>
      </c>
    </row>
    <row r="59" spans="1:26" x14ac:dyDescent="0.25">
      <c r="A59" t="s">
        <v>161</v>
      </c>
      <c r="C59" t="s">
        <v>79</v>
      </c>
      <c r="D59" t="s">
        <v>92</v>
      </c>
      <c r="E59" t="s">
        <v>26</v>
      </c>
      <c r="F59" t="s">
        <v>81</v>
      </c>
      <c r="G59">
        <v>4</v>
      </c>
      <c r="H59" t="s">
        <v>60</v>
      </c>
      <c r="I59" t="s">
        <v>93</v>
      </c>
      <c r="J59" t="s">
        <v>30</v>
      </c>
      <c r="K59" t="s">
        <v>31</v>
      </c>
      <c r="L59">
        <v>168</v>
      </c>
      <c r="M59" t="s">
        <v>60</v>
      </c>
      <c r="N59" t="s">
        <v>163</v>
      </c>
      <c r="O59">
        <v>38.474580000000003</v>
      </c>
      <c r="P59">
        <v>4.1099511450000001</v>
      </c>
      <c r="Q59">
        <v>1.1864406999999999</v>
      </c>
      <c r="R59">
        <v>12</v>
      </c>
      <c r="S59" t="s">
        <v>165</v>
      </c>
      <c r="T59">
        <v>38.81</v>
      </c>
      <c r="U59">
        <v>4.1099511450000001</v>
      </c>
      <c r="V59">
        <v>1.19</v>
      </c>
      <c r="W59">
        <v>12</v>
      </c>
      <c r="X59" t="s">
        <v>165</v>
      </c>
      <c r="Y59" t="s">
        <v>199</v>
      </c>
      <c r="Z59" t="s">
        <v>203</v>
      </c>
    </row>
    <row r="60" spans="1:26" x14ac:dyDescent="0.25">
      <c r="A60" t="s">
        <v>161</v>
      </c>
      <c r="C60" t="s">
        <v>79</v>
      </c>
      <c r="D60" t="s">
        <v>94</v>
      </c>
      <c r="E60" t="s">
        <v>26</v>
      </c>
      <c r="F60" t="s">
        <v>81</v>
      </c>
      <c r="G60">
        <v>4</v>
      </c>
      <c r="H60" t="s">
        <v>28</v>
      </c>
      <c r="I60" t="s">
        <v>95</v>
      </c>
      <c r="J60" t="s">
        <v>30</v>
      </c>
      <c r="K60" t="s">
        <v>31</v>
      </c>
      <c r="L60">
        <v>168</v>
      </c>
      <c r="M60" t="s">
        <v>60</v>
      </c>
      <c r="N60" t="s">
        <v>163</v>
      </c>
      <c r="O60">
        <v>38.474580000000003</v>
      </c>
      <c r="P60">
        <v>4.1099511450000001</v>
      </c>
      <c r="Q60">
        <v>1.1864406999999999</v>
      </c>
      <c r="R60">
        <v>12</v>
      </c>
      <c r="S60" t="s">
        <v>165</v>
      </c>
      <c r="T60">
        <v>44.92</v>
      </c>
      <c r="U60">
        <v>6.4584946070000004</v>
      </c>
      <c r="V60">
        <v>1.86</v>
      </c>
      <c r="W60">
        <v>12</v>
      </c>
      <c r="X60" t="s">
        <v>165</v>
      </c>
      <c r="Y60" t="s">
        <v>199</v>
      </c>
      <c r="Z60" t="s">
        <v>204</v>
      </c>
    </row>
    <row r="61" spans="1:26" x14ac:dyDescent="0.25">
      <c r="A61" t="s">
        <v>161</v>
      </c>
      <c r="C61" t="s">
        <v>79</v>
      </c>
      <c r="D61" t="s">
        <v>96</v>
      </c>
      <c r="E61" t="s">
        <v>26</v>
      </c>
      <c r="F61" t="s">
        <v>81</v>
      </c>
      <c r="G61">
        <v>4</v>
      </c>
      <c r="H61" t="s">
        <v>90</v>
      </c>
      <c r="I61" t="s">
        <v>97</v>
      </c>
      <c r="J61" t="s">
        <v>30</v>
      </c>
      <c r="K61" t="s">
        <v>31</v>
      </c>
      <c r="L61">
        <v>168</v>
      </c>
      <c r="M61" t="s">
        <v>60</v>
      </c>
      <c r="N61" t="s">
        <v>163</v>
      </c>
      <c r="O61">
        <v>38.474580000000003</v>
      </c>
      <c r="P61">
        <v>4.1099511450000001</v>
      </c>
      <c r="Q61">
        <v>1.1864406999999999</v>
      </c>
      <c r="R61">
        <v>12</v>
      </c>
      <c r="S61" t="s">
        <v>165</v>
      </c>
      <c r="T61">
        <v>45.25</v>
      </c>
      <c r="U61">
        <v>5.2842227030000002</v>
      </c>
      <c r="V61">
        <v>1.53</v>
      </c>
      <c r="W61">
        <v>12</v>
      </c>
      <c r="X61" t="s">
        <v>165</v>
      </c>
      <c r="Y61" t="s">
        <v>199</v>
      </c>
      <c r="Z61" t="s">
        <v>205</v>
      </c>
    </row>
    <row r="62" spans="1:26" x14ac:dyDescent="0.25">
      <c r="A62" t="s">
        <v>161</v>
      </c>
      <c r="C62" t="s">
        <v>98</v>
      </c>
      <c r="D62" t="s">
        <v>99</v>
      </c>
      <c r="E62" t="s">
        <v>26</v>
      </c>
      <c r="F62" t="s">
        <v>27</v>
      </c>
      <c r="G62">
        <v>1</v>
      </c>
      <c r="H62" t="s">
        <v>28</v>
      </c>
      <c r="I62" t="s">
        <v>51</v>
      </c>
      <c r="J62" t="s">
        <v>48</v>
      </c>
      <c r="K62" t="s">
        <v>49</v>
      </c>
      <c r="L62">
        <v>90</v>
      </c>
      <c r="M62" t="s">
        <v>60</v>
      </c>
      <c r="N62" t="s">
        <v>162</v>
      </c>
      <c r="O62">
        <v>25.1</v>
      </c>
      <c r="P62">
        <v>1.5</v>
      </c>
      <c r="Q62">
        <v>0.53033008599999998</v>
      </c>
      <c r="R62">
        <v>8</v>
      </c>
      <c r="S62" t="s">
        <v>166</v>
      </c>
      <c r="T62">
        <v>52.4</v>
      </c>
      <c r="U62">
        <v>6.4</v>
      </c>
      <c r="V62">
        <v>2.13</v>
      </c>
      <c r="W62">
        <v>9</v>
      </c>
      <c r="X62" t="s">
        <v>166</v>
      </c>
      <c r="Y62" t="s">
        <v>206</v>
      </c>
      <c r="Z62" t="s">
        <v>207</v>
      </c>
    </row>
    <row r="63" spans="1:26" x14ac:dyDescent="0.25">
      <c r="A63" t="s">
        <v>161</v>
      </c>
      <c r="C63" t="s">
        <v>100</v>
      </c>
      <c r="D63" t="s">
        <v>101</v>
      </c>
      <c r="E63" t="s">
        <v>26</v>
      </c>
      <c r="F63" t="s">
        <v>27</v>
      </c>
      <c r="G63">
        <v>1</v>
      </c>
      <c r="H63" t="s">
        <v>28</v>
      </c>
      <c r="I63" t="s">
        <v>29</v>
      </c>
      <c r="J63" t="s">
        <v>30</v>
      </c>
      <c r="K63" t="s">
        <v>31</v>
      </c>
      <c r="L63">
        <v>0</v>
      </c>
      <c r="M63" t="s">
        <v>60</v>
      </c>
      <c r="N63" t="s">
        <v>162</v>
      </c>
      <c r="O63">
        <v>1.34</v>
      </c>
      <c r="P63">
        <v>0.12165525100000001</v>
      </c>
      <c r="Q63">
        <v>0.02</v>
      </c>
      <c r="R63">
        <v>37</v>
      </c>
      <c r="S63" t="s">
        <v>165</v>
      </c>
      <c r="T63">
        <v>1.27</v>
      </c>
      <c r="U63">
        <v>0.1</v>
      </c>
      <c r="V63">
        <v>0.02</v>
      </c>
      <c r="W63">
        <v>26</v>
      </c>
      <c r="X63" t="s">
        <v>165</v>
      </c>
      <c r="Y63" t="s">
        <v>208</v>
      </c>
      <c r="Z63" t="s">
        <v>209</v>
      </c>
    </row>
    <row r="64" spans="1:26" x14ac:dyDescent="0.25">
      <c r="A64" t="s">
        <v>161</v>
      </c>
      <c r="C64" t="s">
        <v>100</v>
      </c>
      <c r="D64" t="s">
        <v>101</v>
      </c>
      <c r="E64" t="s">
        <v>26</v>
      </c>
      <c r="F64" t="s">
        <v>27</v>
      </c>
      <c r="G64">
        <v>2</v>
      </c>
      <c r="H64" t="s">
        <v>28</v>
      </c>
      <c r="I64" t="s">
        <v>29</v>
      </c>
      <c r="J64" t="s">
        <v>30</v>
      </c>
      <c r="K64" t="s">
        <v>31</v>
      </c>
      <c r="L64">
        <v>21</v>
      </c>
      <c r="M64" t="s">
        <v>60</v>
      </c>
      <c r="N64" t="s">
        <v>162</v>
      </c>
      <c r="O64">
        <v>10.31</v>
      </c>
      <c r="P64">
        <v>0.86232244499999999</v>
      </c>
      <c r="Q64">
        <v>0.26</v>
      </c>
      <c r="R64">
        <v>11</v>
      </c>
      <c r="S64" t="s">
        <v>165</v>
      </c>
      <c r="T64">
        <v>10.28</v>
      </c>
      <c r="U64">
        <v>0.13</v>
      </c>
      <c r="V64">
        <v>0.04</v>
      </c>
      <c r="W64">
        <v>10</v>
      </c>
      <c r="X64" t="s">
        <v>165</v>
      </c>
      <c r="Y64" t="s">
        <v>208</v>
      </c>
      <c r="Z64" t="s">
        <v>209</v>
      </c>
    </row>
    <row r="65" spans="1:26" x14ac:dyDescent="0.25">
      <c r="A65" t="s">
        <v>161</v>
      </c>
      <c r="C65" t="s">
        <v>100</v>
      </c>
      <c r="D65" t="s">
        <v>101</v>
      </c>
      <c r="E65" t="s">
        <v>26</v>
      </c>
      <c r="F65" t="s">
        <v>27</v>
      </c>
      <c r="G65">
        <v>3</v>
      </c>
      <c r="H65" t="s">
        <v>28</v>
      </c>
      <c r="I65" t="s">
        <v>29</v>
      </c>
      <c r="J65" t="s">
        <v>30</v>
      </c>
      <c r="K65" t="s">
        <v>31</v>
      </c>
      <c r="L65">
        <v>180</v>
      </c>
      <c r="M65" t="s">
        <v>60</v>
      </c>
      <c r="N65" t="s">
        <v>162</v>
      </c>
      <c r="O65">
        <v>34.76</v>
      </c>
      <c r="P65">
        <v>2.089473618</v>
      </c>
      <c r="Q65">
        <v>0.63</v>
      </c>
      <c r="R65">
        <v>11</v>
      </c>
      <c r="S65" t="s">
        <v>165</v>
      </c>
      <c r="T65">
        <v>34.43</v>
      </c>
      <c r="U65">
        <v>3.64</v>
      </c>
      <c r="V65">
        <v>1.1499999999999999</v>
      </c>
      <c r="W65">
        <v>10</v>
      </c>
      <c r="X65" t="s">
        <v>165</v>
      </c>
      <c r="Y65" t="s">
        <v>208</v>
      </c>
      <c r="Z65" t="s">
        <v>209</v>
      </c>
    </row>
    <row r="66" spans="1:26" x14ac:dyDescent="0.25">
      <c r="A66" t="s">
        <v>161</v>
      </c>
      <c r="C66" t="s">
        <v>100</v>
      </c>
      <c r="D66" t="s">
        <v>102</v>
      </c>
      <c r="E66" t="s">
        <v>26</v>
      </c>
      <c r="F66" t="s">
        <v>27</v>
      </c>
      <c r="G66">
        <v>4</v>
      </c>
      <c r="H66" t="s">
        <v>28</v>
      </c>
      <c r="I66" t="s">
        <v>35</v>
      </c>
      <c r="J66" t="s">
        <v>30</v>
      </c>
      <c r="K66" t="s">
        <v>31</v>
      </c>
      <c r="L66">
        <v>0</v>
      </c>
      <c r="M66" t="s">
        <v>28</v>
      </c>
      <c r="N66" t="s">
        <v>162</v>
      </c>
      <c r="O66">
        <v>1.31</v>
      </c>
      <c r="P66">
        <v>0.12961481399999999</v>
      </c>
      <c r="Q66">
        <v>0.02</v>
      </c>
      <c r="R66">
        <v>42</v>
      </c>
      <c r="S66" t="s">
        <v>165</v>
      </c>
      <c r="T66">
        <v>1.27</v>
      </c>
      <c r="U66">
        <v>0.11</v>
      </c>
      <c r="V66">
        <v>0.02</v>
      </c>
      <c r="W66">
        <v>29</v>
      </c>
      <c r="X66" t="s">
        <v>165</v>
      </c>
      <c r="Y66" t="s">
        <v>208</v>
      </c>
      <c r="Z66" t="s">
        <v>209</v>
      </c>
    </row>
    <row r="67" spans="1:26" x14ac:dyDescent="0.25">
      <c r="A67" t="s">
        <v>161</v>
      </c>
      <c r="C67" t="s">
        <v>100</v>
      </c>
      <c r="D67" t="s">
        <v>102</v>
      </c>
      <c r="E67" t="s">
        <v>26</v>
      </c>
      <c r="F67" t="s">
        <v>27</v>
      </c>
      <c r="G67">
        <v>5</v>
      </c>
      <c r="H67" t="s">
        <v>28</v>
      </c>
      <c r="I67" t="s">
        <v>35</v>
      </c>
      <c r="J67" t="s">
        <v>30</v>
      </c>
      <c r="K67" t="s">
        <v>31</v>
      </c>
      <c r="L67">
        <v>21</v>
      </c>
      <c r="M67" t="s">
        <v>28</v>
      </c>
      <c r="N67" t="s">
        <v>162</v>
      </c>
      <c r="O67">
        <v>9.9700000000000006</v>
      </c>
      <c r="P67">
        <v>1.0435516279999999</v>
      </c>
      <c r="Q67">
        <v>0.33</v>
      </c>
      <c r="R67">
        <v>10</v>
      </c>
      <c r="S67" t="s">
        <v>165</v>
      </c>
      <c r="T67">
        <v>9.7200000000000006</v>
      </c>
      <c r="U67">
        <v>1.1599999999999999</v>
      </c>
      <c r="V67">
        <v>0.41</v>
      </c>
      <c r="W67">
        <v>8</v>
      </c>
      <c r="X67" t="s">
        <v>165</v>
      </c>
      <c r="Y67" t="s">
        <v>208</v>
      </c>
      <c r="Z67" t="s">
        <v>209</v>
      </c>
    </row>
    <row r="68" spans="1:26" x14ac:dyDescent="0.25">
      <c r="A68" t="s">
        <v>161</v>
      </c>
      <c r="C68" t="s">
        <v>100</v>
      </c>
      <c r="D68" t="s">
        <v>102</v>
      </c>
      <c r="E68" t="s">
        <v>26</v>
      </c>
      <c r="F68" t="s">
        <v>27</v>
      </c>
      <c r="G68">
        <v>6</v>
      </c>
      <c r="H68" t="s">
        <v>28</v>
      </c>
      <c r="I68" t="s">
        <v>35</v>
      </c>
      <c r="J68" t="s">
        <v>30</v>
      </c>
      <c r="K68" t="s">
        <v>31</v>
      </c>
      <c r="L68">
        <v>180</v>
      </c>
      <c r="M68" t="s">
        <v>28</v>
      </c>
      <c r="N68" t="s">
        <v>162</v>
      </c>
      <c r="O68">
        <v>27.1</v>
      </c>
      <c r="P68">
        <v>2.9725410010000002</v>
      </c>
      <c r="Q68">
        <v>0.94</v>
      </c>
      <c r="R68">
        <v>10</v>
      </c>
      <c r="S68" t="s">
        <v>165</v>
      </c>
      <c r="T68">
        <v>26.1</v>
      </c>
      <c r="U68">
        <v>1.75</v>
      </c>
      <c r="V68">
        <v>0.62</v>
      </c>
      <c r="W68">
        <v>8</v>
      </c>
      <c r="X68" t="s">
        <v>165</v>
      </c>
      <c r="Y68" t="s">
        <v>208</v>
      </c>
      <c r="Z68" t="s">
        <v>209</v>
      </c>
    </row>
    <row r="69" spans="1:26" x14ac:dyDescent="0.25">
      <c r="A69" t="s">
        <v>161</v>
      </c>
      <c r="C69" t="s">
        <v>100</v>
      </c>
      <c r="D69" t="s">
        <v>103</v>
      </c>
      <c r="E69" t="s">
        <v>26</v>
      </c>
      <c r="F69" t="s">
        <v>27</v>
      </c>
      <c r="G69">
        <v>1</v>
      </c>
      <c r="H69" t="s">
        <v>28</v>
      </c>
      <c r="I69" t="s">
        <v>47</v>
      </c>
      <c r="J69" t="s">
        <v>30</v>
      </c>
      <c r="K69" t="s">
        <v>31</v>
      </c>
      <c r="L69">
        <v>0</v>
      </c>
      <c r="M69" t="s">
        <v>60</v>
      </c>
      <c r="N69" t="s">
        <v>162</v>
      </c>
      <c r="O69">
        <v>1.34</v>
      </c>
      <c r="P69">
        <v>0.12165525100000001</v>
      </c>
      <c r="Q69">
        <v>0.02</v>
      </c>
      <c r="R69">
        <v>37</v>
      </c>
      <c r="S69" t="s">
        <v>165</v>
      </c>
      <c r="T69">
        <v>1.26</v>
      </c>
      <c r="U69">
        <v>0.11</v>
      </c>
      <c r="V69">
        <v>0.02</v>
      </c>
      <c r="W69">
        <v>31</v>
      </c>
      <c r="X69" t="s">
        <v>165</v>
      </c>
      <c r="Y69" t="s">
        <v>208</v>
      </c>
      <c r="Z69" t="s">
        <v>210</v>
      </c>
    </row>
    <row r="70" spans="1:26" x14ac:dyDescent="0.25">
      <c r="A70" t="s">
        <v>161</v>
      </c>
      <c r="C70" t="s">
        <v>100</v>
      </c>
      <c r="D70" t="s">
        <v>103</v>
      </c>
      <c r="E70" t="s">
        <v>26</v>
      </c>
      <c r="F70" t="s">
        <v>27</v>
      </c>
      <c r="G70">
        <v>2</v>
      </c>
      <c r="H70" t="s">
        <v>28</v>
      </c>
      <c r="I70" t="s">
        <v>47</v>
      </c>
      <c r="J70" t="s">
        <v>30</v>
      </c>
      <c r="K70" t="s">
        <v>31</v>
      </c>
      <c r="L70">
        <v>21</v>
      </c>
      <c r="M70" t="s">
        <v>60</v>
      </c>
      <c r="N70" t="s">
        <v>162</v>
      </c>
      <c r="O70">
        <v>10.31</v>
      </c>
      <c r="P70">
        <v>0.86232244499999999</v>
      </c>
      <c r="Q70">
        <v>0.26</v>
      </c>
      <c r="R70">
        <v>11</v>
      </c>
      <c r="S70" t="s">
        <v>165</v>
      </c>
      <c r="T70">
        <v>9.83</v>
      </c>
      <c r="U70">
        <v>0.9</v>
      </c>
      <c r="V70">
        <v>0.25</v>
      </c>
      <c r="W70">
        <v>13</v>
      </c>
      <c r="X70" t="s">
        <v>165</v>
      </c>
      <c r="Y70" t="s">
        <v>208</v>
      </c>
      <c r="Z70" t="s">
        <v>210</v>
      </c>
    </row>
    <row r="71" spans="1:26" x14ac:dyDescent="0.25">
      <c r="A71" t="s">
        <v>161</v>
      </c>
      <c r="C71" t="s">
        <v>100</v>
      </c>
      <c r="D71" t="s">
        <v>103</v>
      </c>
      <c r="E71" t="s">
        <v>26</v>
      </c>
      <c r="F71" t="s">
        <v>27</v>
      </c>
      <c r="G71">
        <v>3</v>
      </c>
      <c r="H71" t="s">
        <v>28</v>
      </c>
      <c r="I71" t="s">
        <v>47</v>
      </c>
      <c r="J71" t="s">
        <v>30</v>
      </c>
      <c r="K71" t="s">
        <v>31</v>
      </c>
      <c r="L71">
        <v>180</v>
      </c>
      <c r="M71" t="s">
        <v>60</v>
      </c>
      <c r="N71" t="s">
        <v>162</v>
      </c>
      <c r="O71">
        <v>34.76</v>
      </c>
      <c r="P71">
        <v>2.089473618</v>
      </c>
      <c r="Q71">
        <v>0.63</v>
      </c>
      <c r="R71">
        <v>11</v>
      </c>
      <c r="S71" t="s">
        <v>165</v>
      </c>
      <c r="T71">
        <v>37.049999999999997</v>
      </c>
      <c r="U71">
        <v>2.6</v>
      </c>
      <c r="V71">
        <v>0.72</v>
      </c>
      <c r="W71">
        <v>13</v>
      </c>
      <c r="X71" t="s">
        <v>165</v>
      </c>
      <c r="Y71" t="s">
        <v>208</v>
      </c>
      <c r="Z71" t="s">
        <v>210</v>
      </c>
    </row>
    <row r="72" spans="1:26" x14ac:dyDescent="0.25">
      <c r="A72" t="s">
        <v>161</v>
      </c>
      <c r="C72" t="s">
        <v>100</v>
      </c>
      <c r="D72" t="s">
        <v>104</v>
      </c>
      <c r="E72" t="s">
        <v>26</v>
      </c>
      <c r="F72" t="s">
        <v>27</v>
      </c>
      <c r="G72">
        <v>4</v>
      </c>
      <c r="H72" t="s">
        <v>28</v>
      </c>
      <c r="I72" t="s">
        <v>51</v>
      </c>
      <c r="J72" t="s">
        <v>30</v>
      </c>
      <c r="K72" t="s">
        <v>31</v>
      </c>
      <c r="L72">
        <v>0</v>
      </c>
      <c r="M72" t="s">
        <v>28</v>
      </c>
      <c r="N72" t="s">
        <v>162</v>
      </c>
      <c r="O72">
        <v>1.31</v>
      </c>
      <c r="P72">
        <v>0.12961481399999999</v>
      </c>
      <c r="Q72">
        <v>0.02</v>
      </c>
      <c r="R72">
        <v>42</v>
      </c>
      <c r="S72" t="s">
        <v>165</v>
      </c>
      <c r="T72">
        <v>1.31</v>
      </c>
      <c r="U72">
        <v>0.11</v>
      </c>
      <c r="V72">
        <v>0.02</v>
      </c>
      <c r="W72">
        <v>30</v>
      </c>
      <c r="X72" t="s">
        <v>165</v>
      </c>
      <c r="Y72" t="s">
        <v>208</v>
      </c>
      <c r="Z72" t="s">
        <v>210</v>
      </c>
    </row>
    <row r="73" spans="1:26" x14ac:dyDescent="0.25">
      <c r="A73" t="s">
        <v>161</v>
      </c>
      <c r="C73" t="s">
        <v>100</v>
      </c>
      <c r="D73" t="s">
        <v>104</v>
      </c>
      <c r="E73" t="s">
        <v>26</v>
      </c>
      <c r="F73" t="s">
        <v>27</v>
      </c>
      <c r="G73">
        <v>5</v>
      </c>
      <c r="H73" t="s">
        <v>28</v>
      </c>
      <c r="I73" t="s">
        <v>51</v>
      </c>
      <c r="J73" t="s">
        <v>30</v>
      </c>
      <c r="K73" t="s">
        <v>31</v>
      </c>
      <c r="L73">
        <v>21</v>
      </c>
      <c r="M73" t="s">
        <v>28</v>
      </c>
      <c r="N73" t="s">
        <v>162</v>
      </c>
      <c r="O73">
        <v>9.9700000000000006</v>
      </c>
      <c r="P73">
        <v>1.0435516279999999</v>
      </c>
      <c r="Q73">
        <v>0.33</v>
      </c>
      <c r="R73">
        <v>10</v>
      </c>
      <c r="S73" t="s">
        <v>165</v>
      </c>
      <c r="T73">
        <v>9.7899999999999991</v>
      </c>
      <c r="U73">
        <v>0.9</v>
      </c>
      <c r="V73">
        <v>0.27</v>
      </c>
      <c r="W73">
        <v>11</v>
      </c>
      <c r="X73" t="s">
        <v>165</v>
      </c>
      <c r="Y73" t="s">
        <v>208</v>
      </c>
      <c r="Z73" t="s">
        <v>210</v>
      </c>
    </row>
    <row r="74" spans="1:26" x14ac:dyDescent="0.25">
      <c r="A74" t="s">
        <v>161</v>
      </c>
      <c r="C74" t="s">
        <v>100</v>
      </c>
      <c r="D74" t="s">
        <v>104</v>
      </c>
      <c r="E74" t="s">
        <v>26</v>
      </c>
      <c r="F74" t="s">
        <v>27</v>
      </c>
      <c r="G74">
        <v>6</v>
      </c>
      <c r="H74" t="s">
        <v>28</v>
      </c>
      <c r="I74" t="s">
        <v>51</v>
      </c>
      <c r="J74" t="s">
        <v>30</v>
      </c>
      <c r="K74" t="s">
        <v>31</v>
      </c>
      <c r="L74">
        <v>180</v>
      </c>
      <c r="M74" t="s">
        <v>28</v>
      </c>
      <c r="N74" t="s">
        <v>162</v>
      </c>
      <c r="O74">
        <v>27.1</v>
      </c>
      <c r="P74">
        <v>2.9725410010000002</v>
      </c>
      <c r="Q74">
        <v>0.94</v>
      </c>
      <c r="R74">
        <v>10</v>
      </c>
      <c r="S74" t="s">
        <v>165</v>
      </c>
      <c r="T74">
        <v>26.66</v>
      </c>
      <c r="U74">
        <v>2.4900000000000002</v>
      </c>
      <c r="V74">
        <v>0.75</v>
      </c>
      <c r="W74">
        <v>11</v>
      </c>
      <c r="X74" t="s">
        <v>165</v>
      </c>
      <c r="Y74" t="s">
        <v>208</v>
      </c>
      <c r="Z74" t="s">
        <v>210</v>
      </c>
    </row>
    <row r="75" spans="1:26" x14ac:dyDescent="0.25">
      <c r="A75" t="s">
        <v>161</v>
      </c>
      <c r="C75" t="s">
        <v>100</v>
      </c>
      <c r="D75" t="s">
        <v>105</v>
      </c>
      <c r="E75" t="s">
        <v>26</v>
      </c>
      <c r="F75" t="s">
        <v>27</v>
      </c>
      <c r="G75">
        <v>1</v>
      </c>
      <c r="H75" t="s">
        <v>28</v>
      </c>
      <c r="I75" t="s">
        <v>55</v>
      </c>
      <c r="J75" t="s">
        <v>30</v>
      </c>
      <c r="K75" t="s">
        <v>31</v>
      </c>
      <c r="L75">
        <v>0</v>
      </c>
      <c r="M75" t="s">
        <v>60</v>
      </c>
      <c r="N75" t="s">
        <v>162</v>
      </c>
      <c r="O75">
        <v>1.34</v>
      </c>
      <c r="P75">
        <v>0.12165525100000001</v>
      </c>
      <c r="Q75">
        <v>0.02</v>
      </c>
      <c r="R75">
        <v>37</v>
      </c>
      <c r="S75" t="s">
        <v>165</v>
      </c>
      <c r="T75">
        <v>1.26</v>
      </c>
      <c r="U75">
        <v>0.12</v>
      </c>
      <c r="V75">
        <v>0.02</v>
      </c>
      <c r="W75">
        <v>34</v>
      </c>
      <c r="X75" t="s">
        <v>165</v>
      </c>
      <c r="Y75" t="s">
        <v>208</v>
      </c>
      <c r="Z75" t="s">
        <v>211</v>
      </c>
    </row>
    <row r="76" spans="1:26" x14ac:dyDescent="0.25">
      <c r="A76" t="s">
        <v>161</v>
      </c>
      <c r="C76" t="s">
        <v>100</v>
      </c>
      <c r="D76" t="s">
        <v>105</v>
      </c>
      <c r="E76" t="s">
        <v>26</v>
      </c>
      <c r="F76" t="s">
        <v>27</v>
      </c>
      <c r="G76">
        <v>2</v>
      </c>
      <c r="H76" t="s">
        <v>28</v>
      </c>
      <c r="I76" t="s">
        <v>55</v>
      </c>
      <c r="J76" t="s">
        <v>30</v>
      </c>
      <c r="K76" t="s">
        <v>31</v>
      </c>
      <c r="L76">
        <v>21</v>
      </c>
      <c r="M76" t="s">
        <v>60</v>
      </c>
      <c r="N76" t="s">
        <v>162</v>
      </c>
      <c r="O76">
        <v>10.31</v>
      </c>
      <c r="P76">
        <v>0.86232244499999999</v>
      </c>
      <c r="Q76">
        <v>0.26</v>
      </c>
      <c r="R76">
        <v>11</v>
      </c>
      <c r="S76" t="s">
        <v>165</v>
      </c>
      <c r="T76">
        <v>9.9700000000000006</v>
      </c>
      <c r="U76">
        <v>1.23</v>
      </c>
      <c r="V76">
        <v>0.39</v>
      </c>
      <c r="W76">
        <v>10</v>
      </c>
      <c r="X76" t="s">
        <v>165</v>
      </c>
      <c r="Y76" t="s">
        <v>208</v>
      </c>
      <c r="Z76" t="s">
        <v>211</v>
      </c>
    </row>
    <row r="77" spans="1:26" x14ac:dyDescent="0.25">
      <c r="A77" t="s">
        <v>161</v>
      </c>
      <c r="C77" t="s">
        <v>100</v>
      </c>
      <c r="D77" t="s">
        <v>105</v>
      </c>
      <c r="E77" t="s">
        <v>26</v>
      </c>
      <c r="F77" t="s">
        <v>27</v>
      </c>
      <c r="G77">
        <v>3</v>
      </c>
      <c r="H77" t="s">
        <v>28</v>
      </c>
      <c r="I77" t="s">
        <v>55</v>
      </c>
      <c r="J77" t="s">
        <v>30</v>
      </c>
      <c r="K77" t="s">
        <v>31</v>
      </c>
      <c r="L77">
        <v>180</v>
      </c>
      <c r="M77" t="s">
        <v>60</v>
      </c>
      <c r="N77" t="s">
        <v>162</v>
      </c>
      <c r="O77">
        <v>34.76</v>
      </c>
      <c r="P77">
        <v>2.089473618</v>
      </c>
      <c r="Q77">
        <v>0.63</v>
      </c>
      <c r="R77">
        <v>11</v>
      </c>
      <c r="S77" t="s">
        <v>165</v>
      </c>
      <c r="T77">
        <v>35.32</v>
      </c>
      <c r="U77">
        <v>3</v>
      </c>
      <c r="V77">
        <v>0.95</v>
      </c>
      <c r="W77">
        <v>10</v>
      </c>
      <c r="X77" t="s">
        <v>165</v>
      </c>
      <c r="Y77" t="s">
        <v>208</v>
      </c>
      <c r="Z77" t="s">
        <v>211</v>
      </c>
    </row>
    <row r="78" spans="1:26" x14ac:dyDescent="0.25">
      <c r="A78" t="s">
        <v>161</v>
      </c>
      <c r="C78" t="s">
        <v>100</v>
      </c>
      <c r="D78" t="s">
        <v>106</v>
      </c>
      <c r="E78" t="s">
        <v>26</v>
      </c>
      <c r="F78" t="s">
        <v>27</v>
      </c>
      <c r="G78">
        <v>4</v>
      </c>
      <c r="H78" t="s">
        <v>28</v>
      </c>
      <c r="I78" t="s">
        <v>57</v>
      </c>
      <c r="J78" t="s">
        <v>30</v>
      </c>
      <c r="K78" t="s">
        <v>31</v>
      </c>
      <c r="L78">
        <v>0</v>
      </c>
      <c r="M78" t="s">
        <v>28</v>
      </c>
      <c r="N78" t="s">
        <v>162</v>
      </c>
      <c r="O78">
        <v>1.31</v>
      </c>
      <c r="P78">
        <v>0.12961481399999999</v>
      </c>
      <c r="Q78">
        <v>0.02</v>
      </c>
      <c r="R78">
        <v>42</v>
      </c>
      <c r="S78" t="s">
        <v>165</v>
      </c>
      <c r="T78">
        <v>1.23</v>
      </c>
      <c r="U78">
        <v>0.11</v>
      </c>
      <c r="V78">
        <v>0.02</v>
      </c>
      <c r="W78">
        <v>28</v>
      </c>
      <c r="X78" t="s">
        <v>165</v>
      </c>
      <c r="Y78" t="s">
        <v>208</v>
      </c>
      <c r="Z78" t="s">
        <v>211</v>
      </c>
    </row>
    <row r="79" spans="1:26" x14ac:dyDescent="0.25">
      <c r="A79" t="s">
        <v>161</v>
      </c>
      <c r="C79" t="s">
        <v>100</v>
      </c>
      <c r="D79" t="s">
        <v>106</v>
      </c>
      <c r="E79" t="s">
        <v>26</v>
      </c>
      <c r="F79" t="s">
        <v>27</v>
      </c>
      <c r="G79">
        <v>5</v>
      </c>
      <c r="H79" t="s">
        <v>28</v>
      </c>
      <c r="I79" t="s">
        <v>57</v>
      </c>
      <c r="J79" t="s">
        <v>30</v>
      </c>
      <c r="K79" t="s">
        <v>31</v>
      </c>
      <c r="L79">
        <v>21</v>
      </c>
      <c r="M79" t="s">
        <v>28</v>
      </c>
      <c r="N79" t="s">
        <v>162</v>
      </c>
      <c r="O79">
        <v>9.9700000000000006</v>
      </c>
      <c r="P79">
        <v>1.0435516279999999</v>
      </c>
      <c r="Q79">
        <v>0.33</v>
      </c>
      <c r="R79">
        <v>10</v>
      </c>
      <c r="S79" t="s">
        <v>165</v>
      </c>
      <c r="T79">
        <v>10.18</v>
      </c>
      <c r="U79">
        <v>0.06</v>
      </c>
      <c r="V79">
        <v>0.02</v>
      </c>
      <c r="W79">
        <v>9</v>
      </c>
      <c r="X79" t="s">
        <v>165</v>
      </c>
      <c r="Y79" t="s">
        <v>208</v>
      </c>
      <c r="Z79" t="s">
        <v>211</v>
      </c>
    </row>
    <row r="80" spans="1:26" x14ac:dyDescent="0.25">
      <c r="A80" t="s">
        <v>161</v>
      </c>
      <c r="C80" t="s">
        <v>100</v>
      </c>
      <c r="D80" t="s">
        <v>106</v>
      </c>
      <c r="E80" t="s">
        <v>26</v>
      </c>
      <c r="F80" t="s">
        <v>27</v>
      </c>
      <c r="G80">
        <v>6</v>
      </c>
      <c r="H80" t="s">
        <v>28</v>
      </c>
      <c r="I80" t="s">
        <v>57</v>
      </c>
      <c r="J80" t="s">
        <v>30</v>
      </c>
      <c r="K80" t="s">
        <v>31</v>
      </c>
      <c r="L80">
        <v>180</v>
      </c>
      <c r="M80" t="s">
        <v>28</v>
      </c>
      <c r="N80" t="s">
        <v>162</v>
      </c>
      <c r="O80">
        <v>27.1</v>
      </c>
      <c r="P80">
        <v>2.9725410010000002</v>
      </c>
      <c r="Q80">
        <v>0.94</v>
      </c>
      <c r="R80">
        <v>10</v>
      </c>
      <c r="S80" t="s">
        <v>165</v>
      </c>
      <c r="T80">
        <v>27.08</v>
      </c>
      <c r="U80">
        <v>2.4</v>
      </c>
      <c r="V80">
        <v>0.8</v>
      </c>
      <c r="W80">
        <v>9</v>
      </c>
      <c r="X80" t="s">
        <v>165</v>
      </c>
      <c r="Y80" t="s">
        <v>208</v>
      </c>
      <c r="Z80" t="s">
        <v>211</v>
      </c>
    </row>
    <row r="81" spans="1:26" x14ac:dyDescent="0.25">
      <c r="A81" t="s">
        <v>161</v>
      </c>
      <c r="C81" t="s">
        <v>107</v>
      </c>
      <c r="D81" t="s">
        <v>107</v>
      </c>
      <c r="E81" t="s">
        <v>26</v>
      </c>
      <c r="F81" t="s">
        <v>27</v>
      </c>
      <c r="G81">
        <v>1</v>
      </c>
      <c r="H81" t="s">
        <v>28</v>
      </c>
      <c r="I81" t="s">
        <v>47</v>
      </c>
      <c r="J81" t="s">
        <v>30</v>
      </c>
      <c r="K81" t="s">
        <v>31</v>
      </c>
      <c r="L81">
        <v>90</v>
      </c>
      <c r="M81" t="s">
        <v>60</v>
      </c>
      <c r="N81" t="s">
        <v>162</v>
      </c>
      <c r="O81">
        <v>24.65</v>
      </c>
      <c r="P81">
        <v>0.89442719100000001</v>
      </c>
      <c r="Q81">
        <v>0.4</v>
      </c>
      <c r="R81">
        <v>5</v>
      </c>
      <c r="S81" t="s">
        <v>165</v>
      </c>
      <c r="T81">
        <v>26.01</v>
      </c>
      <c r="U81">
        <v>1.0509519490000001</v>
      </c>
      <c r="V81">
        <v>0.47</v>
      </c>
      <c r="W81">
        <v>5</v>
      </c>
      <c r="X81" t="s">
        <v>165</v>
      </c>
      <c r="Y81" t="s">
        <v>208</v>
      </c>
      <c r="Z81" t="s">
        <v>212</v>
      </c>
    </row>
    <row r="82" spans="1:26" x14ac:dyDescent="0.25">
      <c r="A82" t="s">
        <v>161</v>
      </c>
      <c r="C82" t="s">
        <v>108</v>
      </c>
      <c r="D82" t="s">
        <v>108</v>
      </c>
      <c r="E82" t="s">
        <v>26</v>
      </c>
      <c r="F82" t="s">
        <v>27</v>
      </c>
      <c r="G82">
        <v>1</v>
      </c>
      <c r="H82" t="s">
        <v>28</v>
      </c>
      <c r="I82" t="s">
        <v>51</v>
      </c>
      <c r="J82" t="s">
        <v>48</v>
      </c>
      <c r="K82" t="s">
        <v>49</v>
      </c>
      <c r="L82">
        <v>90</v>
      </c>
      <c r="M82" t="s">
        <v>28</v>
      </c>
      <c r="N82" t="s">
        <v>163</v>
      </c>
      <c r="O82">
        <v>20.377359999999999</v>
      </c>
      <c r="P82">
        <v>0.69325189300000001</v>
      </c>
      <c r="Q82">
        <v>0.28301890000000002</v>
      </c>
      <c r="R82">
        <v>6</v>
      </c>
      <c r="S82" t="s">
        <v>166</v>
      </c>
      <c r="T82">
        <v>22.08</v>
      </c>
      <c r="U82">
        <v>2.773007325</v>
      </c>
      <c r="V82">
        <v>1.1299999999999999</v>
      </c>
      <c r="W82">
        <v>6</v>
      </c>
      <c r="X82" t="s">
        <v>166</v>
      </c>
      <c r="Y82" t="s">
        <v>213</v>
      </c>
      <c r="Z82" t="s">
        <v>214</v>
      </c>
    </row>
    <row r="83" spans="1:26" x14ac:dyDescent="0.25">
      <c r="A83" t="s">
        <v>161</v>
      </c>
      <c r="C83" t="s">
        <v>108</v>
      </c>
      <c r="D83" t="s">
        <v>108</v>
      </c>
      <c r="E83" t="s">
        <v>26</v>
      </c>
      <c r="F83" t="s">
        <v>27</v>
      </c>
      <c r="G83">
        <v>2</v>
      </c>
      <c r="H83" t="s">
        <v>28</v>
      </c>
      <c r="I83" t="s">
        <v>51</v>
      </c>
      <c r="J83" t="s">
        <v>48</v>
      </c>
      <c r="K83" t="s">
        <v>49</v>
      </c>
      <c r="L83">
        <v>456</v>
      </c>
      <c r="M83" t="s">
        <v>28</v>
      </c>
      <c r="N83" t="s">
        <v>163</v>
      </c>
      <c r="O83">
        <v>28.584910000000001</v>
      </c>
      <c r="P83">
        <v>2.0797554329999999</v>
      </c>
      <c r="Q83">
        <v>0.84905660000000005</v>
      </c>
      <c r="R83">
        <v>6</v>
      </c>
      <c r="S83" t="s">
        <v>166</v>
      </c>
      <c r="T83">
        <v>32.26</v>
      </c>
      <c r="U83">
        <v>2.773007325</v>
      </c>
      <c r="V83">
        <v>1.1299999999999999</v>
      </c>
      <c r="W83">
        <v>6</v>
      </c>
      <c r="X83" t="s">
        <v>166</v>
      </c>
      <c r="Y83" t="s">
        <v>213</v>
      </c>
      <c r="Z83" t="s">
        <v>215</v>
      </c>
    </row>
    <row r="84" spans="1:26" x14ac:dyDescent="0.25">
      <c r="A84" t="s">
        <v>161</v>
      </c>
      <c r="C84" t="s">
        <v>109</v>
      </c>
      <c r="D84" t="s">
        <v>110</v>
      </c>
      <c r="E84" t="s">
        <v>26</v>
      </c>
      <c r="F84" t="s">
        <v>27</v>
      </c>
      <c r="G84">
        <v>1</v>
      </c>
      <c r="H84" t="s">
        <v>28</v>
      </c>
      <c r="I84" t="s">
        <v>51</v>
      </c>
      <c r="J84" t="s">
        <v>48</v>
      </c>
      <c r="K84" t="s">
        <v>49</v>
      </c>
      <c r="L84">
        <v>270</v>
      </c>
      <c r="M84" t="s">
        <v>28</v>
      </c>
      <c r="N84" t="s">
        <v>162</v>
      </c>
      <c r="O84">
        <v>25.3</v>
      </c>
      <c r="P84">
        <v>1.8</v>
      </c>
      <c r="Q84">
        <v>0.9</v>
      </c>
      <c r="R84">
        <v>4</v>
      </c>
      <c r="S84" t="s">
        <v>166</v>
      </c>
      <c r="T84">
        <v>65.38</v>
      </c>
      <c r="U84">
        <v>7.6415100000000002</v>
      </c>
      <c r="V84">
        <v>2.5499999999999998</v>
      </c>
      <c r="W84">
        <v>9</v>
      </c>
      <c r="X84" t="s">
        <v>166</v>
      </c>
      <c r="Y84" t="s">
        <v>216</v>
      </c>
      <c r="Z84" t="s">
        <v>207</v>
      </c>
    </row>
    <row r="85" spans="1:26" x14ac:dyDescent="0.25">
      <c r="A85" t="s">
        <v>161</v>
      </c>
      <c r="C85" t="s">
        <v>109</v>
      </c>
      <c r="D85" t="s">
        <v>110</v>
      </c>
      <c r="E85" t="s">
        <v>26</v>
      </c>
      <c r="F85" t="s">
        <v>27</v>
      </c>
      <c r="G85">
        <v>2</v>
      </c>
      <c r="H85" t="s">
        <v>28</v>
      </c>
      <c r="I85" t="s">
        <v>51</v>
      </c>
      <c r="J85" t="s">
        <v>48</v>
      </c>
      <c r="K85" t="s">
        <v>49</v>
      </c>
      <c r="L85">
        <v>19</v>
      </c>
      <c r="M85" t="s">
        <v>28</v>
      </c>
      <c r="N85" t="s">
        <v>162</v>
      </c>
      <c r="O85">
        <v>6.5454549999999996</v>
      </c>
      <c r="P85">
        <v>2.0606059999999999</v>
      </c>
      <c r="Q85">
        <v>1.030303</v>
      </c>
      <c r="R85">
        <v>4</v>
      </c>
      <c r="S85" t="s">
        <v>166</v>
      </c>
      <c r="T85">
        <v>7.88</v>
      </c>
      <c r="U85">
        <v>4.1818169999999997</v>
      </c>
      <c r="V85">
        <v>1.39</v>
      </c>
      <c r="W85">
        <v>9</v>
      </c>
      <c r="X85" t="s">
        <v>166</v>
      </c>
      <c r="Y85" t="s">
        <v>217</v>
      </c>
      <c r="Z85" t="s">
        <v>207</v>
      </c>
    </row>
    <row r="86" spans="1:26" x14ac:dyDescent="0.25">
      <c r="A86" t="s">
        <v>161</v>
      </c>
      <c r="C86" t="s">
        <v>111</v>
      </c>
      <c r="D86" t="s">
        <v>112</v>
      </c>
      <c r="E86" t="s">
        <v>26</v>
      </c>
      <c r="F86" t="s">
        <v>27</v>
      </c>
      <c r="G86">
        <v>1</v>
      </c>
      <c r="H86" t="s">
        <v>60</v>
      </c>
      <c r="I86" t="s">
        <v>113</v>
      </c>
      <c r="J86" t="s">
        <v>30</v>
      </c>
      <c r="K86" t="s">
        <v>31</v>
      </c>
      <c r="L86">
        <v>189</v>
      </c>
      <c r="M86" t="s">
        <v>28</v>
      </c>
      <c r="N86" t="s">
        <v>162</v>
      </c>
      <c r="O86">
        <v>28.909089999999999</v>
      </c>
      <c r="P86">
        <v>3.0855568889999998</v>
      </c>
      <c r="Q86">
        <v>1.0909091</v>
      </c>
      <c r="R86">
        <v>8</v>
      </c>
      <c r="S86" t="s">
        <v>166</v>
      </c>
      <c r="T86">
        <v>27.55</v>
      </c>
      <c r="U86">
        <v>1.93</v>
      </c>
      <c r="V86">
        <v>0.68</v>
      </c>
      <c r="W86">
        <v>8</v>
      </c>
      <c r="X86" t="s">
        <v>166</v>
      </c>
      <c r="Y86" t="s">
        <v>218</v>
      </c>
      <c r="Z86" t="s">
        <v>219</v>
      </c>
    </row>
    <row r="87" spans="1:26" x14ac:dyDescent="0.25">
      <c r="A87" t="s">
        <v>161</v>
      </c>
      <c r="C87" t="s">
        <v>111</v>
      </c>
      <c r="D87" t="s">
        <v>114</v>
      </c>
      <c r="E87" t="s">
        <v>26</v>
      </c>
      <c r="F87" t="s">
        <v>27</v>
      </c>
      <c r="G87">
        <v>2</v>
      </c>
      <c r="H87" t="s">
        <v>60</v>
      </c>
      <c r="I87" t="s">
        <v>115</v>
      </c>
      <c r="J87" t="s">
        <v>30</v>
      </c>
      <c r="K87" t="s">
        <v>31</v>
      </c>
      <c r="L87">
        <v>189</v>
      </c>
      <c r="M87" t="s">
        <v>60</v>
      </c>
      <c r="N87" t="s">
        <v>162</v>
      </c>
      <c r="O87">
        <v>39.527560000000001</v>
      </c>
      <c r="P87">
        <v>4.4542158040000004</v>
      </c>
      <c r="Q87">
        <v>1.5748031</v>
      </c>
      <c r="R87">
        <v>8</v>
      </c>
      <c r="S87" t="s">
        <v>166</v>
      </c>
      <c r="T87">
        <v>38.270000000000003</v>
      </c>
      <c r="U87">
        <v>1.78</v>
      </c>
      <c r="V87">
        <v>0.63</v>
      </c>
      <c r="W87">
        <v>8</v>
      </c>
      <c r="X87" t="s">
        <v>166</v>
      </c>
      <c r="Y87" t="s">
        <v>220</v>
      </c>
      <c r="Z87" t="s">
        <v>221</v>
      </c>
    </row>
    <row r="88" spans="1:26" x14ac:dyDescent="0.25">
      <c r="A88" t="s">
        <v>161</v>
      </c>
      <c r="C88" t="s">
        <v>111</v>
      </c>
      <c r="D88" t="s">
        <v>112</v>
      </c>
      <c r="E88" t="s">
        <v>26</v>
      </c>
      <c r="F88" t="s">
        <v>27</v>
      </c>
      <c r="G88">
        <v>1</v>
      </c>
      <c r="H88" t="s">
        <v>60</v>
      </c>
      <c r="I88" t="s">
        <v>113</v>
      </c>
      <c r="J88" t="s">
        <v>30</v>
      </c>
      <c r="K88" t="s">
        <v>31</v>
      </c>
      <c r="L88">
        <v>35</v>
      </c>
      <c r="M88" t="s">
        <v>28</v>
      </c>
      <c r="N88" t="s">
        <v>162</v>
      </c>
      <c r="O88">
        <v>16.326432530000002</v>
      </c>
      <c r="P88">
        <v>1.317492857</v>
      </c>
      <c r="Q88">
        <v>0.46580406699999999</v>
      </c>
      <c r="R88">
        <v>8</v>
      </c>
      <c r="S88" t="s">
        <v>166</v>
      </c>
      <c r="T88">
        <v>17.260000000000002</v>
      </c>
      <c r="U88">
        <v>1.65</v>
      </c>
      <c r="V88">
        <v>0.57999999999999996</v>
      </c>
      <c r="W88">
        <v>8</v>
      </c>
      <c r="X88" t="s">
        <v>166</v>
      </c>
      <c r="Y88" t="s">
        <v>218</v>
      </c>
      <c r="Z88" t="s">
        <v>219</v>
      </c>
    </row>
    <row r="89" spans="1:26" x14ac:dyDescent="0.25">
      <c r="A89" t="s">
        <v>161</v>
      </c>
      <c r="C89" t="s">
        <v>111</v>
      </c>
      <c r="D89" t="s">
        <v>114</v>
      </c>
      <c r="E89" t="s">
        <v>26</v>
      </c>
      <c r="F89" t="s">
        <v>27</v>
      </c>
      <c r="G89">
        <v>2</v>
      </c>
      <c r="H89" t="s">
        <v>60</v>
      </c>
      <c r="I89" t="s">
        <v>115</v>
      </c>
      <c r="J89" t="s">
        <v>30</v>
      </c>
      <c r="K89" t="s">
        <v>31</v>
      </c>
      <c r="L89">
        <v>35</v>
      </c>
      <c r="M89" t="s">
        <v>60</v>
      </c>
      <c r="N89" t="s">
        <v>162</v>
      </c>
      <c r="O89">
        <v>20.222510079999999</v>
      </c>
      <c r="P89">
        <v>2.2822710900000001</v>
      </c>
      <c r="Q89">
        <v>0.80690468199999998</v>
      </c>
      <c r="R89">
        <v>8</v>
      </c>
      <c r="S89" t="s">
        <v>166</v>
      </c>
      <c r="T89">
        <v>20.36</v>
      </c>
      <c r="U89">
        <v>3.04</v>
      </c>
      <c r="V89">
        <v>1.08</v>
      </c>
      <c r="W89">
        <v>8</v>
      </c>
      <c r="X89" t="s">
        <v>166</v>
      </c>
      <c r="Y89" t="s">
        <v>220</v>
      </c>
      <c r="Z89" t="s">
        <v>221</v>
      </c>
    </row>
    <row r="90" spans="1:26" x14ac:dyDescent="0.25">
      <c r="A90" t="s">
        <v>161</v>
      </c>
      <c r="C90" t="s">
        <v>116</v>
      </c>
      <c r="D90" t="s">
        <v>117</v>
      </c>
      <c r="E90" t="s">
        <v>26</v>
      </c>
      <c r="F90" t="s">
        <v>27</v>
      </c>
      <c r="G90">
        <v>1</v>
      </c>
      <c r="H90" t="s">
        <v>28</v>
      </c>
      <c r="I90" t="s">
        <v>71</v>
      </c>
      <c r="J90" t="s">
        <v>48</v>
      </c>
      <c r="K90" t="s">
        <v>49</v>
      </c>
      <c r="L90">
        <v>21</v>
      </c>
      <c r="M90" t="s">
        <v>90</v>
      </c>
      <c r="N90" t="s">
        <v>162</v>
      </c>
      <c r="O90">
        <v>13.082352999999999</v>
      </c>
      <c r="P90">
        <v>0.97809931000000006</v>
      </c>
      <c r="Q90">
        <v>0.18823529999999999</v>
      </c>
      <c r="R90">
        <v>27</v>
      </c>
      <c r="S90" t="s">
        <v>166</v>
      </c>
      <c r="T90">
        <v>9.9499999999999993</v>
      </c>
      <c r="U90">
        <v>1.4718158800000001</v>
      </c>
      <c r="V90">
        <v>0.21</v>
      </c>
      <c r="W90">
        <v>50</v>
      </c>
      <c r="X90" t="s">
        <v>166</v>
      </c>
      <c r="Y90" t="s">
        <v>222</v>
      </c>
      <c r="Z90" t="s">
        <v>223</v>
      </c>
    </row>
    <row r="91" spans="1:26" x14ac:dyDescent="0.25">
      <c r="A91" t="s">
        <v>161</v>
      </c>
      <c r="C91" t="s">
        <v>116</v>
      </c>
      <c r="D91" t="s">
        <v>118</v>
      </c>
      <c r="E91" t="s">
        <v>26</v>
      </c>
      <c r="F91" t="s">
        <v>27</v>
      </c>
      <c r="G91">
        <v>2</v>
      </c>
      <c r="H91" t="s">
        <v>28</v>
      </c>
      <c r="I91" t="s">
        <v>119</v>
      </c>
      <c r="J91" t="s">
        <v>48</v>
      </c>
      <c r="K91" t="s">
        <v>49</v>
      </c>
      <c r="L91">
        <v>21</v>
      </c>
      <c r="M91" t="s">
        <v>90</v>
      </c>
      <c r="N91" t="s">
        <v>163</v>
      </c>
      <c r="O91">
        <v>12.047059000000001</v>
      </c>
      <c r="P91">
        <v>2.0748618419999998</v>
      </c>
      <c r="Q91">
        <v>0.4235294</v>
      </c>
      <c r="R91">
        <v>24</v>
      </c>
      <c r="S91" t="s">
        <v>166</v>
      </c>
      <c r="T91">
        <v>11.44</v>
      </c>
      <c r="U91">
        <v>1.717118527</v>
      </c>
      <c r="V91">
        <v>0.24</v>
      </c>
      <c r="W91">
        <v>50</v>
      </c>
      <c r="X91" t="s">
        <v>166</v>
      </c>
      <c r="Y91" t="s">
        <v>222</v>
      </c>
      <c r="Z91" t="s">
        <v>224</v>
      </c>
    </row>
    <row r="92" spans="1:26" x14ac:dyDescent="0.25">
      <c r="A92" t="s">
        <v>161</v>
      </c>
      <c r="C92" t="s">
        <v>116</v>
      </c>
      <c r="D92" t="s">
        <v>117</v>
      </c>
      <c r="E92" t="s">
        <v>26</v>
      </c>
      <c r="F92" t="s">
        <v>27</v>
      </c>
      <c r="G92">
        <v>1</v>
      </c>
      <c r="H92" t="s">
        <v>28</v>
      </c>
      <c r="I92" t="s">
        <v>71</v>
      </c>
      <c r="J92" t="s">
        <v>48</v>
      </c>
      <c r="K92" t="s">
        <v>49</v>
      </c>
      <c r="L92">
        <v>77</v>
      </c>
      <c r="M92" t="s">
        <v>90</v>
      </c>
      <c r="N92" t="s">
        <v>162</v>
      </c>
      <c r="O92">
        <v>23.417085</v>
      </c>
      <c r="P92">
        <v>3.1333583730000001</v>
      </c>
      <c r="Q92">
        <v>0.60301510000000003</v>
      </c>
      <c r="R92">
        <v>27</v>
      </c>
      <c r="S92" t="s">
        <v>166</v>
      </c>
      <c r="T92">
        <v>23.32</v>
      </c>
      <c r="U92">
        <v>4.2639606639999998</v>
      </c>
      <c r="V92">
        <v>0.6</v>
      </c>
      <c r="W92">
        <v>50</v>
      </c>
      <c r="X92" t="s">
        <v>166</v>
      </c>
      <c r="Y92" t="s">
        <v>222</v>
      </c>
      <c r="Z92" t="s">
        <v>223</v>
      </c>
    </row>
    <row r="93" spans="1:26" x14ac:dyDescent="0.25">
      <c r="A93" t="s">
        <v>161</v>
      </c>
      <c r="C93" t="s">
        <v>116</v>
      </c>
      <c r="D93" t="s">
        <v>118</v>
      </c>
      <c r="E93" t="s">
        <v>26</v>
      </c>
      <c r="F93" t="s">
        <v>27</v>
      </c>
      <c r="G93">
        <v>2</v>
      </c>
      <c r="H93" t="s">
        <v>28</v>
      </c>
      <c r="I93" t="s">
        <v>119</v>
      </c>
      <c r="J93" t="s">
        <v>48</v>
      </c>
      <c r="K93" t="s">
        <v>49</v>
      </c>
      <c r="L93">
        <v>77</v>
      </c>
      <c r="M93" t="s">
        <v>90</v>
      </c>
      <c r="N93" t="s">
        <v>163</v>
      </c>
      <c r="O93">
        <v>22.41206</v>
      </c>
      <c r="P93">
        <v>1.4770790570000001</v>
      </c>
      <c r="Q93">
        <v>0.30150749999999998</v>
      </c>
      <c r="R93">
        <v>24</v>
      </c>
      <c r="S93" t="s">
        <v>166</v>
      </c>
      <c r="T93">
        <v>24.62</v>
      </c>
      <c r="U93">
        <v>3.5533006710000001</v>
      </c>
      <c r="V93">
        <v>0.5</v>
      </c>
      <c r="W93">
        <v>50</v>
      </c>
      <c r="X93" t="s">
        <v>166</v>
      </c>
      <c r="Y93" t="s">
        <v>222</v>
      </c>
      <c r="Z93" t="s">
        <v>224</v>
      </c>
    </row>
    <row r="94" spans="1:26" x14ac:dyDescent="0.25">
      <c r="A94" t="s">
        <v>161</v>
      </c>
      <c r="C94" t="s">
        <v>120</v>
      </c>
      <c r="D94" t="s">
        <v>120</v>
      </c>
      <c r="E94" t="s">
        <v>26</v>
      </c>
      <c r="F94" t="s">
        <v>27</v>
      </c>
      <c r="G94">
        <v>1</v>
      </c>
      <c r="H94" t="s">
        <v>28</v>
      </c>
      <c r="I94" t="s">
        <v>47</v>
      </c>
      <c r="J94" t="s">
        <v>30</v>
      </c>
      <c r="K94" t="s">
        <v>31</v>
      </c>
      <c r="L94">
        <v>90</v>
      </c>
      <c r="M94" t="s">
        <v>60</v>
      </c>
      <c r="N94" t="s">
        <v>162</v>
      </c>
      <c r="O94">
        <v>25.9</v>
      </c>
      <c r="P94">
        <v>0.402492236</v>
      </c>
      <c r="Q94">
        <v>0.18</v>
      </c>
      <c r="R94">
        <v>5</v>
      </c>
      <c r="S94" t="s">
        <v>165</v>
      </c>
      <c r="T94">
        <v>24.8</v>
      </c>
      <c r="U94">
        <v>1.72</v>
      </c>
      <c r="V94">
        <v>0.77</v>
      </c>
      <c r="W94">
        <v>5</v>
      </c>
      <c r="X94" t="s">
        <v>165</v>
      </c>
      <c r="Y94" t="s">
        <v>184</v>
      </c>
      <c r="Z94" t="s">
        <v>225</v>
      </c>
    </row>
    <row r="95" spans="1:26" x14ac:dyDescent="0.25">
      <c r="A95" t="s">
        <v>161</v>
      </c>
      <c r="C95" t="s">
        <v>121</v>
      </c>
      <c r="D95" t="s">
        <v>122</v>
      </c>
      <c r="E95" t="s">
        <v>26</v>
      </c>
      <c r="F95" t="s">
        <v>27</v>
      </c>
      <c r="G95">
        <v>1</v>
      </c>
      <c r="H95" t="s">
        <v>28</v>
      </c>
      <c r="I95" t="s">
        <v>123</v>
      </c>
      <c r="J95" t="s">
        <v>30</v>
      </c>
      <c r="K95" t="s">
        <v>31</v>
      </c>
      <c r="L95">
        <v>140</v>
      </c>
      <c r="M95" t="s">
        <v>60</v>
      </c>
      <c r="N95" t="s">
        <v>162</v>
      </c>
      <c r="O95">
        <v>27.763159999999999</v>
      </c>
      <c r="P95">
        <v>2.2368420000000002</v>
      </c>
      <c r="Q95">
        <v>1.000346</v>
      </c>
      <c r="R95">
        <v>5</v>
      </c>
      <c r="S95" t="s">
        <v>165</v>
      </c>
      <c r="T95">
        <v>29.473680000000002</v>
      </c>
      <c r="U95">
        <v>5.5263159999999996</v>
      </c>
      <c r="V95">
        <v>2.471444</v>
      </c>
      <c r="W95">
        <v>5</v>
      </c>
      <c r="X95" t="s">
        <v>165</v>
      </c>
      <c r="Z95" t="s">
        <v>226</v>
      </c>
    </row>
    <row r="96" spans="1:26" x14ac:dyDescent="0.25">
      <c r="A96" t="s">
        <v>161</v>
      </c>
      <c r="C96" t="s">
        <v>121</v>
      </c>
      <c r="D96" t="s">
        <v>124</v>
      </c>
      <c r="E96" t="s">
        <v>26</v>
      </c>
      <c r="F96" t="s">
        <v>27</v>
      </c>
      <c r="G96">
        <v>2</v>
      </c>
      <c r="H96" t="s">
        <v>28</v>
      </c>
      <c r="I96" t="s">
        <v>125</v>
      </c>
      <c r="J96" t="s">
        <v>30</v>
      </c>
      <c r="K96" t="s">
        <v>31</v>
      </c>
      <c r="L96">
        <v>140</v>
      </c>
      <c r="M96" t="s">
        <v>60</v>
      </c>
      <c r="N96" t="s">
        <v>163</v>
      </c>
      <c r="O96">
        <v>27.948720000000002</v>
      </c>
      <c r="P96">
        <v>2.6923080000000001</v>
      </c>
      <c r="Q96">
        <v>1.204037</v>
      </c>
      <c r="R96">
        <v>5</v>
      </c>
      <c r="S96" t="s">
        <v>165</v>
      </c>
      <c r="T96">
        <v>26.282050000000002</v>
      </c>
      <c r="U96">
        <v>2.5641029999999998</v>
      </c>
      <c r="V96">
        <v>1.1467020000000001</v>
      </c>
      <c r="W96">
        <v>5</v>
      </c>
      <c r="X96" t="s">
        <v>165</v>
      </c>
      <c r="Z96" t="s">
        <v>226</v>
      </c>
    </row>
    <row r="97" spans="1:26" x14ac:dyDescent="0.25">
      <c r="A97" t="s">
        <v>161</v>
      </c>
      <c r="C97" t="s">
        <v>121</v>
      </c>
      <c r="D97" t="s">
        <v>122</v>
      </c>
      <c r="E97" t="s">
        <v>26</v>
      </c>
      <c r="F97" t="s">
        <v>27</v>
      </c>
      <c r="G97">
        <v>1</v>
      </c>
      <c r="H97" t="s">
        <v>28</v>
      </c>
      <c r="I97" t="s">
        <v>123</v>
      </c>
      <c r="J97" t="s">
        <v>30</v>
      </c>
      <c r="K97" t="s">
        <v>31</v>
      </c>
      <c r="L97">
        <v>35</v>
      </c>
      <c r="M97" t="s">
        <v>60</v>
      </c>
      <c r="N97" t="s">
        <v>162</v>
      </c>
      <c r="O97">
        <v>20.582959639999999</v>
      </c>
      <c r="P97">
        <v>1.6143497760000001</v>
      </c>
      <c r="Q97">
        <v>0.72195916800000004</v>
      </c>
      <c r="R97">
        <v>5</v>
      </c>
      <c r="S97" t="s">
        <v>165</v>
      </c>
      <c r="T97">
        <v>20.85201794</v>
      </c>
      <c r="U97">
        <v>1.0762331839999999</v>
      </c>
      <c r="V97">
        <v>0.48130611200000001</v>
      </c>
      <c r="W97">
        <v>5</v>
      </c>
      <c r="X97" t="s">
        <v>165</v>
      </c>
      <c r="Z97" t="s">
        <v>226</v>
      </c>
    </row>
    <row r="98" spans="1:26" x14ac:dyDescent="0.25">
      <c r="A98" t="s">
        <v>161</v>
      </c>
      <c r="C98" t="s">
        <v>121</v>
      </c>
      <c r="D98" t="s">
        <v>124</v>
      </c>
      <c r="E98" t="s">
        <v>26</v>
      </c>
      <c r="F98" t="s">
        <v>27</v>
      </c>
      <c r="G98">
        <v>2</v>
      </c>
      <c r="H98" t="s">
        <v>28</v>
      </c>
      <c r="I98" t="s">
        <v>125</v>
      </c>
      <c r="J98" t="s">
        <v>30</v>
      </c>
      <c r="K98" t="s">
        <v>31</v>
      </c>
      <c r="L98">
        <v>35</v>
      </c>
      <c r="M98" t="s">
        <v>60</v>
      </c>
      <c r="N98" t="s">
        <v>163</v>
      </c>
      <c r="O98">
        <v>20.59602649</v>
      </c>
      <c r="P98">
        <v>2.251655629</v>
      </c>
      <c r="Q98">
        <v>1.00697101</v>
      </c>
      <c r="R98">
        <v>5</v>
      </c>
      <c r="S98" t="s">
        <v>165</v>
      </c>
      <c r="T98">
        <v>19.933774830000001</v>
      </c>
      <c r="U98">
        <v>1.7218543049999999</v>
      </c>
      <c r="V98">
        <v>0.77003665499999996</v>
      </c>
      <c r="W98">
        <v>5</v>
      </c>
      <c r="X98" t="s">
        <v>165</v>
      </c>
      <c r="Z98" t="s">
        <v>226</v>
      </c>
    </row>
    <row r="99" spans="1:26" x14ac:dyDescent="0.25">
      <c r="A99" t="s">
        <v>161</v>
      </c>
      <c r="C99" t="s">
        <v>126</v>
      </c>
      <c r="D99" t="s">
        <v>127</v>
      </c>
      <c r="E99" t="s">
        <v>128</v>
      </c>
      <c r="F99" t="s">
        <v>129</v>
      </c>
      <c r="G99">
        <v>1</v>
      </c>
      <c r="H99" t="s">
        <v>28</v>
      </c>
      <c r="I99" t="s">
        <v>47</v>
      </c>
      <c r="J99" t="s">
        <v>30</v>
      </c>
      <c r="K99" t="s">
        <v>31</v>
      </c>
      <c r="L99">
        <v>196</v>
      </c>
      <c r="M99" t="s">
        <v>60</v>
      </c>
      <c r="N99" t="s">
        <v>162</v>
      </c>
      <c r="O99">
        <v>525.70000000000005</v>
      </c>
      <c r="P99">
        <v>120.3</v>
      </c>
      <c r="Q99">
        <v>40.1</v>
      </c>
      <c r="R99">
        <v>9</v>
      </c>
      <c r="S99" t="s">
        <v>166</v>
      </c>
      <c r="T99">
        <v>490.7</v>
      </c>
      <c r="U99">
        <v>112.2</v>
      </c>
      <c r="V99">
        <v>37.4</v>
      </c>
      <c r="W99">
        <v>9</v>
      </c>
      <c r="X99" t="s">
        <v>166</v>
      </c>
      <c r="Y99" t="s">
        <v>208</v>
      </c>
      <c r="Z99" t="s">
        <v>227</v>
      </c>
    </row>
    <row r="100" spans="1:26" x14ac:dyDescent="0.25">
      <c r="A100" t="s">
        <v>161</v>
      </c>
      <c r="C100" t="s">
        <v>126</v>
      </c>
      <c r="D100" t="s">
        <v>130</v>
      </c>
      <c r="E100" t="s">
        <v>128</v>
      </c>
      <c r="F100" t="s">
        <v>129</v>
      </c>
      <c r="G100">
        <v>2</v>
      </c>
      <c r="H100" t="s">
        <v>28</v>
      </c>
      <c r="I100" t="s">
        <v>51</v>
      </c>
      <c r="J100" t="s">
        <v>30</v>
      </c>
      <c r="K100" t="s">
        <v>31</v>
      </c>
      <c r="L100">
        <v>196</v>
      </c>
      <c r="M100" t="s">
        <v>28</v>
      </c>
      <c r="N100" t="s">
        <v>162</v>
      </c>
      <c r="O100">
        <v>295.89999999999998</v>
      </c>
      <c r="P100">
        <v>48.9</v>
      </c>
      <c r="Q100">
        <v>16.3</v>
      </c>
      <c r="R100">
        <v>9</v>
      </c>
      <c r="S100" t="s">
        <v>166</v>
      </c>
      <c r="T100">
        <v>289.5</v>
      </c>
      <c r="U100">
        <v>45</v>
      </c>
      <c r="V100">
        <v>15</v>
      </c>
      <c r="W100">
        <v>9</v>
      </c>
      <c r="X100" t="s">
        <v>166</v>
      </c>
      <c r="Y100" t="s">
        <v>208</v>
      </c>
      <c r="Z100" t="s">
        <v>227</v>
      </c>
    </row>
    <row r="101" spans="1:26" x14ac:dyDescent="0.25">
      <c r="A101" t="s">
        <v>161</v>
      </c>
      <c r="C101" t="s">
        <v>126</v>
      </c>
      <c r="D101" t="s">
        <v>127</v>
      </c>
      <c r="E101" t="s">
        <v>128</v>
      </c>
      <c r="F101" t="s">
        <v>129</v>
      </c>
      <c r="G101">
        <v>1</v>
      </c>
      <c r="H101" t="s">
        <v>28</v>
      </c>
      <c r="I101" t="s">
        <v>47</v>
      </c>
      <c r="J101" t="s">
        <v>30</v>
      </c>
      <c r="K101" t="s">
        <v>31</v>
      </c>
      <c r="L101">
        <v>98</v>
      </c>
      <c r="M101" t="s">
        <v>60</v>
      </c>
      <c r="N101" t="s">
        <v>162</v>
      </c>
      <c r="O101">
        <v>426.1</v>
      </c>
      <c r="P101">
        <v>137.1</v>
      </c>
      <c r="Q101">
        <v>45.7</v>
      </c>
      <c r="R101">
        <v>9</v>
      </c>
      <c r="S101" t="s">
        <v>166</v>
      </c>
      <c r="T101">
        <v>398.2</v>
      </c>
      <c r="U101">
        <v>89.7</v>
      </c>
      <c r="V101">
        <v>29.9</v>
      </c>
      <c r="W101">
        <v>9</v>
      </c>
      <c r="X101" t="s">
        <v>166</v>
      </c>
      <c r="Y101" t="s">
        <v>208</v>
      </c>
      <c r="Z101" t="s">
        <v>227</v>
      </c>
    </row>
    <row r="102" spans="1:26" x14ac:dyDescent="0.25">
      <c r="A102" t="s">
        <v>161</v>
      </c>
      <c r="C102" t="s">
        <v>126</v>
      </c>
      <c r="D102" t="s">
        <v>130</v>
      </c>
      <c r="E102" t="s">
        <v>128</v>
      </c>
      <c r="F102" t="s">
        <v>129</v>
      </c>
      <c r="G102">
        <v>2</v>
      </c>
      <c r="H102" t="s">
        <v>28</v>
      </c>
      <c r="I102" t="s">
        <v>51</v>
      </c>
      <c r="J102" t="s">
        <v>30</v>
      </c>
      <c r="K102" t="s">
        <v>31</v>
      </c>
      <c r="L102">
        <v>98</v>
      </c>
      <c r="M102" t="s">
        <v>28</v>
      </c>
      <c r="N102" t="s">
        <v>162</v>
      </c>
      <c r="O102">
        <v>241</v>
      </c>
      <c r="P102">
        <v>36.9</v>
      </c>
      <c r="Q102">
        <v>12.3</v>
      </c>
      <c r="R102">
        <v>9</v>
      </c>
      <c r="S102" t="s">
        <v>166</v>
      </c>
      <c r="T102">
        <v>246.1</v>
      </c>
      <c r="U102">
        <v>53.4</v>
      </c>
      <c r="V102">
        <v>17.8</v>
      </c>
      <c r="W102">
        <v>9</v>
      </c>
      <c r="X102" t="s">
        <v>166</v>
      </c>
      <c r="Y102" t="s">
        <v>208</v>
      </c>
      <c r="Z102" t="s">
        <v>227</v>
      </c>
    </row>
    <row r="103" spans="1:26" x14ac:dyDescent="0.25">
      <c r="A103" t="s">
        <v>161</v>
      </c>
      <c r="C103" t="s">
        <v>131</v>
      </c>
      <c r="D103" t="s">
        <v>131</v>
      </c>
      <c r="E103" t="s">
        <v>128</v>
      </c>
      <c r="F103" t="s">
        <v>129</v>
      </c>
      <c r="G103">
        <v>1</v>
      </c>
      <c r="H103" t="s">
        <v>28</v>
      </c>
      <c r="I103" t="s">
        <v>71</v>
      </c>
      <c r="J103" t="s">
        <v>48</v>
      </c>
      <c r="K103" t="s">
        <v>31</v>
      </c>
      <c r="L103">
        <v>1</v>
      </c>
      <c r="M103" t="s">
        <v>90</v>
      </c>
      <c r="N103" t="s">
        <v>162</v>
      </c>
      <c r="O103">
        <v>5.8</v>
      </c>
      <c r="P103">
        <v>0.489897949</v>
      </c>
      <c r="Q103">
        <v>0.2</v>
      </c>
      <c r="R103">
        <v>6</v>
      </c>
      <c r="S103" t="s">
        <v>165</v>
      </c>
      <c r="T103">
        <v>6.2</v>
      </c>
      <c r="U103">
        <v>0.49</v>
      </c>
      <c r="V103">
        <v>0.2</v>
      </c>
      <c r="W103">
        <v>6</v>
      </c>
      <c r="X103" t="s">
        <v>165</v>
      </c>
      <c r="Y103" t="s">
        <v>228</v>
      </c>
      <c r="Z103" t="s">
        <v>229</v>
      </c>
    </row>
    <row r="104" spans="1:26" x14ac:dyDescent="0.25">
      <c r="A104" t="s">
        <v>161</v>
      </c>
      <c r="C104" t="s">
        <v>131</v>
      </c>
      <c r="D104" t="s">
        <v>131</v>
      </c>
      <c r="E104" t="s">
        <v>128</v>
      </c>
      <c r="F104" t="s">
        <v>129</v>
      </c>
      <c r="G104">
        <v>2</v>
      </c>
      <c r="H104" t="s">
        <v>28</v>
      </c>
      <c r="I104" t="s">
        <v>71</v>
      </c>
      <c r="J104" t="s">
        <v>48</v>
      </c>
      <c r="K104" t="s">
        <v>31</v>
      </c>
      <c r="L104">
        <v>21</v>
      </c>
      <c r="M104" t="s">
        <v>90</v>
      </c>
      <c r="N104" t="s">
        <v>162</v>
      </c>
      <c r="O104">
        <v>43.9</v>
      </c>
      <c r="P104">
        <v>12.98229564</v>
      </c>
      <c r="Q104">
        <v>5.3</v>
      </c>
      <c r="R104">
        <v>6</v>
      </c>
      <c r="S104" t="s">
        <v>165</v>
      </c>
      <c r="T104">
        <v>55.7</v>
      </c>
      <c r="U104">
        <v>22.78</v>
      </c>
      <c r="V104">
        <v>9.3000000000000007</v>
      </c>
      <c r="W104">
        <v>6</v>
      </c>
      <c r="X104" t="s">
        <v>165</v>
      </c>
      <c r="Y104" t="s">
        <v>228</v>
      </c>
      <c r="Z104" t="s">
        <v>229</v>
      </c>
    </row>
    <row r="105" spans="1:26" x14ac:dyDescent="0.25">
      <c r="A105" t="s">
        <v>161</v>
      </c>
      <c r="C105" t="s">
        <v>131</v>
      </c>
      <c r="D105" t="s">
        <v>131</v>
      </c>
      <c r="E105" t="s">
        <v>128</v>
      </c>
      <c r="F105" t="s">
        <v>129</v>
      </c>
      <c r="G105">
        <v>3</v>
      </c>
      <c r="H105" t="s">
        <v>28</v>
      </c>
      <c r="I105" t="s">
        <v>71</v>
      </c>
      <c r="J105" t="s">
        <v>48</v>
      </c>
      <c r="K105" t="s">
        <v>31</v>
      </c>
      <c r="L105">
        <v>84</v>
      </c>
      <c r="M105" t="s">
        <v>90</v>
      </c>
      <c r="N105" t="s">
        <v>162</v>
      </c>
      <c r="O105">
        <v>328.8</v>
      </c>
      <c r="P105">
        <v>117.3305587</v>
      </c>
      <c r="Q105">
        <v>47.9</v>
      </c>
      <c r="R105">
        <v>6</v>
      </c>
      <c r="S105" t="s">
        <v>165</v>
      </c>
      <c r="T105">
        <v>391.6</v>
      </c>
      <c r="U105">
        <v>84.26</v>
      </c>
      <c r="V105">
        <v>34.4</v>
      </c>
      <c r="W105">
        <v>6</v>
      </c>
      <c r="X105" t="s">
        <v>165</v>
      </c>
      <c r="Y105" t="s">
        <v>228</v>
      </c>
      <c r="Z105" t="s">
        <v>229</v>
      </c>
    </row>
    <row r="106" spans="1:26" x14ac:dyDescent="0.25">
      <c r="A106" t="s">
        <v>161</v>
      </c>
      <c r="C106" t="s">
        <v>132</v>
      </c>
      <c r="D106" t="s">
        <v>133</v>
      </c>
      <c r="E106" t="s">
        <v>128</v>
      </c>
      <c r="F106" t="s">
        <v>134</v>
      </c>
      <c r="G106">
        <v>1</v>
      </c>
      <c r="H106" t="s">
        <v>28</v>
      </c>
      <c r="I106" t="s">
        <v>29</v>
      </c>
      <c r="J106" t="s">
        <v>30</v>
      </c>
      <c r="K106" t="s">
        <v>31</v>
      </c>
      <c r="L106">
        <v>210</v>
      </c>
      <c r="M106" t="s">
        <v>60</v>
      </c>
      <c r="N106" t="s">
        <v>162</v>
      </c>
      <c r="O106">
        <v>433.33333329999999</v>
      </c>
      <c r="P106">
        <v>168.3587574</v>
      </c>
      <c r="Q106">
        <v>23.809523810000002</v>
      </c>
      <c r="R106">
        <v>50</v>
      </c>
      <c r="S106" t="s">
        <v>165</v>
      </c>
      <c r="T106">
        <v>441.35</v>
      </c>
      <c r="U106">
        <v>251.57</v>
      </c>
      <c r="V106">
        <v>35.58</v>
      </c>
      <c r="W106">
        <v>50</v>
      </c>
      <c r="X106" t="s">
        <v>165</v>
      </c>
      <c r="Y106" t="s">
        <v>167</v>
      </c>
      <c r="Z106" t="s">
        <v>230</v>
      </c>
    </row>
    <row r="107" spans="1:26" x14ac:dyDescent="0.25">
      <c r="A107" t="s">
        <v>161</v>
      </c>
      <c r="C107" t="s">
        <v>132</v>
      </c>
      <c r="D107" t="s">
        <v>135</v>
      </c>
      <c r="E107" t="s">
        <v>128</v>
      </c>
      <c r="F107" t="s">
        <v>134</v>
      </c>
      <c r="G107">
        <v>1</v>
      </c>
      <c r="H107" t="s">
        <v>28</v>
      </c>
      <c r="I107" t="s">
        <v>123</v>
      </c>
      <c r="J107" t="s">
        <v>30</v>
      </c>
      <c r="K107" t="s">
        <v>31</v>
      </c>
      <c r="L107">
        <v>210</v>
      </c>
      <c r="M107" t="s">
        <v>60</v>
      </c>
      <c r="N107" t="s">
        <v>162</v>
      </c>
      <c r="O107">
        <v>433.33333329999999</v>
      </c>
      <c r="P107">
        <v>168.3587574</v>
      </c>
      <c r="Q107">
        <v>23.809523810000002</v>
      </c>
      <c r="R107">
        <v>50</v>
      </c>
      <c r="S107" t="s">
        <v>165</v>
      </c>
      <c r="T107">
        <v>428.57</v>
      </c>
      <c r="U107">
        <v>291.82</v>
      </c>
      <c r="V107">
        <v>41.27</v>
      </c>
      <c r="W107">
        <v>50</v>
      </c>
      <c r="X107" t="s">
        <v>165</v>
      </c>
      <c r="Y107" t="s">
        <v>167</v>
      </c>
      <c r="Z107" t="s">
        <v>231</v>
      </c>
    </row>
    <row r="108" spans="1:26" x14ac:dyDescent="0.25">
      <c r="A108" t="s">
        <v>161</v>
      </c>
      <c r="C108" t="s">
        <v>132</v>
      </c>
      <c r="D108" t="s">
        <v>136</v>
      </c>
      <c r="E108" t="s">
        <v>128</v>
      </c>
      <c r="F108" t="s">
        <v>134</v>
      </c>
      <c r="G108">
        <v>2</v>
      </c>
      <c r="H108" t="s">
        <v>28</v>
      </c>
      <c r="I108" t="s">
        <v>35</v>
      </c>
      <c r="J108" t="s">
        <v>30</v>
      </c>
      <c r="K108" t="s">
        <v>31</v>
      </c>
      <c r="L108">
        <v>210</v>
      </c>
      <c r="M108" t="s">
        <v>28</v>
      </c>
      <c r="N108" t="s">
        <v>162</v>
      </c>
      <c r="O108">
        <v>257.14285710000001</v>
      </c>
      <c r="P108">
        <v>235.7022604</v>
      </c>
      <c r="Q108">
        <v>33.333333330000002</v>
      </c>
      <c r="R108">
        <v>50</v>
      </c>
      <c r="S108" t="s">
        <v>165</v>
      </c>
      <c r="T108">
        <v>244.23</v>
      </c>
      <c r="U108">
        <v>251.57</v>
      </c>
      <c r="V108">
        <v>35.58</v>
      </c>
      <c r="W108">
        <v>50</v>
      </c>
      <c r="X108" t="s">
        <v>165</v>
      </c>
      <c r="Y108" t="s">
        <v>167</v>
      </c>
      <c r="Z108" t="s">
        <v>230</v>
      </c>
    </row>
    <row r="109" spans="1:26" x14ac:dyDescent="0.25">
      <c r="A109" t="s">
        <v>161</v>
      </c>
      <c r="C109" t="s">
        <v>132</v>
      </c>
      <c r="D109" t="s">
        <v>137</v>
      </c>
      <c r="E109" t="s">
        <v>128</v>
      </c>
      <c r="F109" t="s">
        <v>134</v>
      </c>
      <c r="G109">
        <v>2</v>
      </c>
      <c r="H109" t="s">
        <v>28</v>
      </c>
      <c r="I109" t="s">
        <v>51</v>
      </c>
      <c r="J109" t="s">
        <v>30</v>
      </c>
      <c r="K109" t="s">
        <v>31</v>
      </c>
      <c r="L109">
        <v>210</v>
      </c>
      <c r="M109" t="s">
        <v>28</v>
      </c>
      <c r="N109" t="s">
        <v>162</v>
      </c>
      <c r="O109">
        <v>257.14285710000001</v>
      </c>
      <c r="P109">
        <v>235.7022604</v>
      </c>
      <c r="Q109">
        <v>33.333333330000002</v>
      </c>
      <c r="R109">
        <v>50</v>
      </c>
      <c r="S109" t="s">
        <v>165</v>
      </c>
      <c r="T109">
        <v>265.08</v>
      </c>
      <c r="U109">
        <v>246.93</v>
      </c>
      <c r="V109">
        <v>34.92</v>
      </c>
      <c r="W109">
        <v>50</v>
      </c>
      <c r="X109" t="s">
        <v>165</v>
      </c>
      <c r="Y109" t="s">
        <v>167</v>
      </c>
      <c r="Z109" t="s">
        <v>231</v>
      </c>
    </row>
    <row r="110" spans="1:26" x14ac:dyDescent="0.25">
      <c r="A110" t="s">
        <v>161</v>
      </c>
      <c r="C110" t="s">
        <v>132</v>
      </c>
      <c r="D110" t="s">
        <v>133</v>
      </c>
      <c r="E110" t="s">
        <v>128</v>
      </c>
      <c r="F110" t="s">
        <v>134</v>
      </c>
      <c r="G110">
        <v>1</v>
      </c>
      <c r="H110" t="s">
        <v>28</v>
      </c>
      <c r="I110" t="s">
        <v>29</v>
      </c>
      <c r="J110" t="s">
        <v>30</v>
      </c>
      <c r="K110" t="s">
        <v>31</v>
      </c>
      <c r="L110">
        <v>70</v>
      </c>
      <c r="M110" t="s">
        <v>60</v>
      </c>
      <c r="N110" t="s">
        <v>162</v>
      </c>
      <c r="O110">
        <v>261.66666670000001</v>
      </c>
      <c r="P110">
        <v>129.6362432</v>
      </c>
      <c r="Q110">
        <v>18.333333329999999</v>
      </c>
      <c r="R110">
        <v>50</v>
      </c>
      <c r="S110" t="s">
        <v>165</v>
      </c>
      <c r="T110">
        <v>279.10000000000002</v>
      </c>
      <c r="U110">
        <v>168.86</v>
      </c>
      <c r="V110">
        <v>23.88</v>
      </c>
      <c r="W110">
        <v>50</v>
      </c>
      <c r="X110" t="s">
        <v>165</v>
      </c>
      <c r="Y110" t="s">
        <v>167</v>
      </c>
      <c r="Z110" t="s">
        <v>230</v>
      </c>
    </row>
    <row r="111" spans="1:26" x14ac:dyDescent="0.25">
      <c r="A111" t="s">
        <v>161</v>
      </c>
      <c r="C111" t="s">
        <v>132</v>
      </c>
      <c r="D111" t="s">
        <v>135</v>
      </c>
      <c r="E111" t="s">
        <v>128</v>
      </c>
      <c r="F111" t="s">
        <v>134</v>
      </c>
      <c r="G111">
        <v>1</v>
      </c>
      <c r="H111" t="s">
        <v>28</v>
      </c>
      <c r="I111" t="s">
        <v>123</v>
      </c>
      <c r="J111" t="s">
        <v>30</v>
      </c>
      <c r="K111" t="s">
        <v>31</v>
      </c>
      <c r="L111">
        <v>70</v>
      </c>
      <c r="M111" t="s">
        <v>60</v>
      </c>
      <c r="N111" t="s">
        <v>162</v>
      </c>
      <c r="O111">
        <v>261.66666670000001</v>
      </c>
      <c r="P111">
        <v>129.6362432</v>
      </c>
      <c r="Q111">
        <v>18.333333329999999</v>
      </c>
      <c r="R111">
        <v>50</v>
      </c>
      <c r="S111" t="s">
        <v>165</v>
      </c>
      <c r="T111">
        <v>254.1</v>
      </c>
      <c r="U111">
        <v>197.06</v>
      </c>
      <c r="V111">
        <v>27.87</v>
      </c>
      <c r="W111">
        <v>50</v>
      </c>
      <c r="X111" t="s">
        <v>165</v>
      </c>
      <c r="Y111" t="s">
        <v>167</v>
      </c>
      <c r="Z111" t="s">
        <v>231</v>
      </c>
    </row>
    <row r="112" spans="1:26" x14ac:dyDescent="0.25">
      <c r="A112" t="s">
        <v>161</v>
      </c>
      <c r="C112" t="s">
        <v>132</v>
      </c>
      <c r="D112" t="s">
        <v>136</v>
      </c>
      <c r="E112" t="s">
        <v>128</v>
      </c>
      <c r="F112" t="s">
        <v>134</v>
      </c>
      <c r="G112">
        <v>2</v>
      </c>
      <c r="H112" t="s">
        <v>28</v>
      </c>
      <c r="I112" t="s">
        <v>35</v>
      </c>
      <c r="J112" t="s">
        <v>30</v>
      </c>
      <c r="K112" t="s">
        <v>31</v>
      </c>
      <c r="L112">
        <v>70</v>
      </c>
      <c r="M112" t="s">
        <v>28</v>
      </c>
      <c r="N112" t="s">
        <v>162</v>
      </c>
      <c r="O112">
        <v>175</v>
      </c>
      <c r="P112">
        <v>164.9915823</v>
      </c>
      <c r="Q112">
        <v>23.333333329999999</v>
      </c>
      <c r="R112">
        <v>50</v>
      </c>
      <c r="S112" t="s">
        <v>165</v>
      </c>
      <c r="T112">
        <v>164.68</v>
      </c>
      <c r="U112">
        <v>175.9</v>
      </c>
      <c r="V112">
        <v>24.88</v>
      </c>
      <c r="W112">
        <v>50</v>
      </c>
      <c r="X112" t="s">
        <v>165</v>
      </c>
      <c r="Y112" t="s">
        <v>167</v>
      </c>
      <c r="Z112" t="s">
        <v>230</v>
      </c>
    </row>
    <row r="113" spans="1:26" x14ac:dyDescent="0.25">
      <c r="A113" t="s">
        <v>161</v>
      </c>
      <c r="C113" t="s">
        <v>132</v>
      </c>
      <c r="D113" t="s">
        <v>137</v>
      </c>
      <c r="E113" t="s">
        <v>128</v>
      </c>
      <c r="F113" t="s">
        <v>134</v>
      </c>
      <c r="G113">
        <v>2</v>
      </c>
      <c r="H113" t="s">
        <v>28</v>
      </c>
      <c r="I113" t="s">
        <v>51</v>
      </c>
      <c r="J113" t="s">
        <v>30</v>
      </c>
      <c r="K113" t="s">
        <v>31</v>
      </c>
      <c r="L113">
        <v>70</v>
      </c>
      <c r="M113" t="s">
        <v>28</v>
      </c>
      <c r="N113" t="s">
        <v>162</v>
      </c>
      <c r="O113">
        <v>175</v>
      </c>
      <c r="P113">
        <v>164.9915823</v>
      </c>
      <c r="Q113">
        <v>23.333333329999999</v>
      </c>
      <c r="R113">
        <v>50</v>
      </c>
      <c r="S113" t="s">
        <v>165</v>
      </c>
      <c r="T113">
        <v>177.05</v>
      </c>
      <c r="U113">
        <v>162.29</v>
      </c>
      <c r="V113">
        <v>22.95</v>
      </c>
      <c r="W113">
        <v>50</v>
      </c>
      <c r="X113" t="s">
        <v>165</v>
      </c>
      <c r="Y113" t="s">
        <v>167</v>
      </c>
      <c r="Z113" t="s">
        <v>231</v>
      </c>
    </row>
    <row r="114" spans="1:26" x14ac:dyDescent="0.25">
      <c r="A114" t="s">
        <v>161</v>
      </c>
      <c r="C114" t="s">
        <v>132</v>
      </c>
      <c r="D114" t="s">
        <v>133</v>
      </c>
      <c r="E114" t="s">
        <v>128</v>
      </c>
      <c r="F114" t="s">
        <v>134</v>
      </c>
      <c r="G114">
        <v>1</v>
      </c>
      <c r="H114" t="s">
        <v>28</v>
      </c>
      <c r="I114" t="s">
        <v>29</v>
      </c>
      <c r="J114" t="s">
        <v>30</v>
      </c>
      <c r="K114" t="s">
        <v>31</v>
      </c>
      <c r="L114">
        <v>105</v>
      </c>
      <c r="M114" t="s">
        <v>60</v>
      </c>
      <c r="N114" t="s">
        <v>162</v>
      </c>
      <c r="O114">
        <v>316.66666670000001</v>
      </c>
      <c r="P114">
        <v>176.7766953</v>
      </c>
      <c r="Q114">
        <v>25</v>
      </c>
      <c r="R114">
        <v>50</v>
      </c>
      <c r="S114" t="s">
        <v>165</v>
      </c>
      <c r="T114">
        <v>327.86</v>
      </c>
      <c r="U114">
        <v>147.75</v>
      </c>
      <c r="V114">
        <v>20.9</v>
      </c>
      <c r="W114">
        <v>50</v>
      </c>
      <c r="X114" t="s">
        <v>165</v>
      </c>
      <c r="Y114" t="s">
        <v>167</v>
      </c>
      <c r="Z114" t="s">
        <v>230</v>
      </c>
    </row>
    <row r="115" spans="1:26" x14ac:dyDescent="0.25">
      <c r="A115" t="s">
        <v>161</v>
      </c>
      <c r="C115" t="s">
        <v>132</v>
      </c>
      <c r="D115" t="s">
        <v>135</v>
      </c>
      <c r="E115" t="s">
        <v>128</v>
      </c>
      <c r="F115" t="s">
        <v>134</v>
      </c>
      <c r="G115">
        <v>1</v>
      </c>
      <c r="H115" t="s">
        <v>28</v>
      </c>
      <c r="I115" t="s">
        <v>123</v>
      </c>
      <c r="J115" t="s">
        <v>30</v>
      </c>
      <c r="K115" t="s">
        <v>31</v>
      </c>
      <c r="L115">
        <v>105</v>
      </c>
      <c r="M115" t="s">
        <v>60</v>
      </c>
      <c r="N115" t="s">
        <v>162</v>
      </c>
      <c r="O115">
        <v>316.66666670000001</v>
      </c>
      <c r="P115">
        <v>176.7766953</v>
      </c>
      <c r="Q115">
        <v>25</v>
      </c>
      <c r="R115">
        <v>50</v>
      </c>
      <c r="S115" t="s">
        <v>165</v>
      </c>
      <c r="T115">
        <v>321.31</v>
      </c>
      <c r="U115">
        <v>255.02</v>
      </c>
      <c r="V115">
        <v>36.07</v>
      </c>
      <c r="W115">
        <v>50</v>
      </c>
      <c r="X115" t="s">
        <v>165</v>
      </c>
      <c r="Y115" t="s">
        <v>167</v>
      </c>
      <c r="Z115" t="s">
        <v>231</v>
      </c>
    </row>
    <row r="116" spans="1:26" x14ac:dyDescent="0.25">
      <c r="A116" t="s">
        <v>161</v>
      </c>
      <c r="C116" t="s">
        <v>132</v>
      </c>
      <c r="D116" t="s">
        <v>136</v>
      </c>
      <c r="E116" t="s">
        <v>128</v>
      </c>
      <c r="F116" t="s">
        <v>134</v>
      </c>
      <c r="G116">
        <v>2</v>
      </c>
      <c r="H116" t="s">
        <v>28</v>
      </c>
      <c r="I116" t="s">
        <v>35</v>
      </c>
      <c r="J116" t="s">
        <v>30</v>
      </c>
      <c r="K116" t="s">
        <v>31</v>
      </c>
      <c r="L116">
        <v>105</v>
      </c>
      <c r="M116" t="s">
        <v>28</v>
      </c>
      <c r="N116" t="s">
        <v>162</v>
      </c>
      <c r="O116">
        <v>193.33333329999999</v>
      </c>
      <c r="P116">
        <v>212.13203440000001</v>
      </c>
      <c r="Q116">
        <v>30</v>
      </c>
      <c r="R116">
        <v>50</v>
      </c>
      <c r="S116" t="s">
        <v>165</v>
      </c>
      <c r="T116">
        <v>186.57</v>
      </c>
      <c r="U116">
        <v>232.18</v>
      </c>
      <c r="V116">
        <v>32.840000000000003</v>
      </c>
      <c r="W116">
        <v>50</v>
      </c>
      <c r="X116" t="s">
        <v>165</v>
      </c>
      <c r="Y116" t="s">
        <v>167</v>
      </c>
      <c r="Z116" t="s">
        <v>230</v>
      </c>
    </row>
    <row r="117" spans="1:26" x14ac:dyDescent="0.25">
      <c r="A117" t="s">
        <v>161</v>
      </c>
      <c r="C117" t="s">
        <v>132</v>
      </c>
      <c r="D117" t="s">
        <v>137</v>
      </c>
      <c r="E117" t="s">
        <v>128</v>
      </c>
      <c r="F117" t="s">
        <v>134</v>
      </c>
      <c r="G117">
        <v>2</v>
      </c>
      <c r="H117" t="s">
        <v>28</v>
      </c>
      <c r="I117" t="s">
        <v>51</v>
      </c>
      <c r="J117" t="s">
        <v>30</v>
      </c>
      <c r="K117" t="s">
        <v>31</v>
      </c>
      <c r="L117">
        <v>105</v>
      </c>
      <c r="M117" t="s">
        <v>28</v>
      </c>
      <c r="N117" t="s">
        <v>162</v>
      </c>
      <c r="O117">
        <v>193.33333329999999</v>
      </c>
      <c r="P117">
        <v>212.13203440000001</v>
      </c>
      <c r="Q117">
        <v>30</v>
      </c>
      <c r="R117">
        <v>50</v>
      </c>
      <c r="S117" t="s">
        <v>165</v>
      </c>
      <c r="T117">
        <v>191.8</v>
      </c>
      <c r="U117">
        <v>220.25</v>
      </c>
      <c r="V117">
        <v>31.15</v>
      </c>
      <c r="W117">
        <v>50</v>
      </c>
      <c r="X117" t="s">
        <v>165</v>
      </c>
      <c r="Y117" t="s">
        <v>167</v>
      </c>
      <c r="Z117" t="s">
        <v>231</v>
      </c>
    </row>
    <row r="118" spans="1:26" x14ac:dyDescent="0.25">
      <c r="A118" t="s">
        <v>161</v>
      </c>
      <c r="C118" t="s">
        <v>132</v>
      </c>
      <c r="D118" t="s">
        <v>133</v>
      </c>
      <c r="E118" t="s">
        <v>128</v>
      </c>
      <c r="F118" t="s">
        <v>134</v>
      </c>
      <c r="G118">
        <v>1</v>
      </c>
      <c r="H118" t="s">
        <v>28</v>
      </c>
      <c r="I118" t="s">
        <v>29</v>
      </c>
      <c r="J118" t="s">
        <v>30</v>
      </c>
      <c r="K118" t="s">
        <v>31</v>
      </c>
      <c r="L118">
        <v>35</v>
      </c>
      <c r="M118" t="s">
        <v>60</v>
      </c>
      <c r="N118" t="s">
        <v>162</v>
      </c>
      <c r="O118">
        <v>113.5133044</v>
      </c>
      <c r="P118">
        <v>105.3228301</v>
      </c>
      <c r="Q118">
        <v>14.894897479999999</v>
      </c>
      <c r="R118">
        <v>50</v>
      </c>
      <c r="S118" t="s">
        <v>165</v>
      </c>
      <c r="T118">
        <v>111.67</v>
      </c>
      <c r="U118">
        <v>166.58</v>
      </c>
      <c r="V118">
        <v>23.56</v>
      </c>
      <c r="W118">
        <v>50</v>
      </c>
      <c r="X118" t="s">
        <v>165</v>
      </c>
      <c r="Y118" t="s">
        <v>167</v>
      </c>
      <c r="Z118" t="s">
        <v>230</v>
      </c>
    </row>
    <row r="119" spans="1:26" x14ac:dyDescent="0.25">
      <c r="A119" t="s">
        <v>161</v>
      </c>
      <c r="C119" t="s">
        <v>132</v>
      </c>
      <c r="D119" t="s">
        <v>135</v>
      </c>
      <c r="E119" t="s">
        <v>128</v>
      </c>
      <c r="F119" t="s">
        <v>134</v>
      </c>
      <c r="G119">
        <v>1</v>
      </c>
      <c r="H119" t="s">
        <v>28</v>
      </c>
      <c r="I119" t="s">
        <v>123</v>
      </c>
      <c r="J119" t="s">
        <v>30</v>
      </c>
      <c r="K119" t="s">
        <v>31</v>
      </c>
      <c r="L119">
        <v>35</v>
      </c>
      <c r="M119" t="s">
        <v>60</v>
      </c>
      <c r="N119" t="s">
        <v>162</v>
      </c>
      <c r="O119">
        <v>113.5133044</v>
      </c>
      <c r="P119">
        <v>105.3228301</v>
      </c>
      <c r="Q119">
        <v>14.894897479999999</v>
      </c>
      <c r="R119">
        <v>50</v>
      </c>
      <c r="S119" t="s">
        <v>165</v>
      </c>
      <c r="T119">
        <v>134.37</v>
      </c>
      <c r="U119">
        <v>63.19</v>
      </c>
      <c r="V119">
        <v>8.94</v>
      </c>
      <c r="W119">
        <v>50</v>
      </c>
      <c r="X119" t="s">
        <v>165</v>
      </c>
      <c r="Y119" t="s">
        <v>167</v>
      </c>
      <c r="Z119" t="s">
        <v>231</v>
      </c>
    </row>
    <row r="120" spans="1:26" x14ac:dyDescent="0.25">
      <c r="A120" t="s">
        <v>161</v>
      </c>
      <c r="C120" t="s">
        <v>132</v>
      </c>
      <c r="D120" t="s">
        <v>136</v>
      </c>
      <c r="E120" t="s">
        <v>128</v>
      </c>
      <c r="F120" t="s">
        <v>134</v>
      </c>
      <c r="G120">
        <v>2</v>
      </c>
      <c r="H120" t="s">
        <v>28</v>
      </c>
      <c r="I120" t="s">
        <v>35</v>
      </c>
      <c r="J120" t="s">
        <v>30</v>
      </c>
      <c r="K120" t="s">
        <v>31</v>
      </c>
      <c r="L120">
        <v>35</v>
      </c>
      <c r="M120" t="s">
        <v>28</v>
      </c>
      <c r="N120" t="s">
        <v>162</v>
      </c>
      <c r="O120">
        <v>92.660447919999996</v>
      </c>
      <c r="P120">
        <v>84.258264089999997</v>
      </c>
      <c r="Q120">
        <v>11.91591798</v>
      </c>
      <c r="R120">
        <v>50</v>
      </c>
      <c r="S120" t="s">
        <v>165</v>
      </c>
      <c r="T120">
        <v>101.6</v>
      </c>
      <c r="U120">
        <v>168.52</v>
      </c>
      <c r="V120">
        <v>23.83</v>
      </c>
      <c r="W120">
        <v>50</v>
      </c>
      <c r="X120" t="s">
        <v>165</v>
      </c>
      <c r="Y120" t="s">
        <v>167</v>
      </c>
      <c r="Z120" t="s">
        <v>230</v>
      </c>
    </row>
    <row r="121" spans="1:26" x14ac:dyDescent="0.25">
      <c r="A121" t="s">
        <v>161</v>
      </c>
      <c r="C121" t="s">
        <v>132</v>
      </c>
      <c r="D121" t="s">
        <v>137</v>
      </c>
      <c r="E121" t="s">
        <v>128</v>
      </c>
      <c r="F121" t="s">
        <v>134</v>
      </c>
      <c r="G121">
        <v>2</v>
      </c>
      <c r="H121" t="s">
        <v>28</v>
      </c>
      <c r="I121" t="s">
        <v>51</v>
      </c>
      <c r="J121" t="s">
        <v>30</v>
      </c>
      <c r="K121" t="s">
        <v>31</v>
      </c>
      <c r="L121">
        <v>35</v>
      </c>
      <c r="M121" t="s">
        <v>28</v>
      </c>
      <c r="N121" t="s">
        <v>162</v>
      </c>
      <c r="O121">
        <v>92.660447919999996</v>
      </c>
      <c r="P121">
        <v>84.258264089999997</v>
      </c>
      <c r="Q121">
        <v>11.91591798</v>
      </c>
      <c r="R121">
        <v>50</v>
      </c>
      <c r="S121" t="s">
        <v>165</v>
      </c>
      <c r="T121">
        <v>99.89</v>
      </c>
      <c r="U121">
        <v>104.11</v>
      </c>
      <c r="V121">
        <v>14.72</v>
      </c>
      <c r="W121">
        <v>50</v>
      </c>
      <c r="X121" t="s">
        <v>165</v>
      </c>
      <c r="Y121" t="s">
        <v>167</v>
      </c>
      <c r="Z121" t="s">
        <v>231</v>
      </c>
    </row>
    <row r="122" spans="1:26" x14ac:dyDescent="0.25">
      <c r="A122" t="s">
        <v>161</v>
      </c>
      <c r="C122" t="s">
        <v>138</v>
      </c>
      <c r="D122" t="s">
        <v>139</v>
      </c>
      <c r="E122" t="s">
        <v>128</v>
      </c>
      <c r="F122" t="s">
        <v>129</v>
      </c>
      <c r="G122">
        <v>1</v>
      </c>
      <c r="H122" t="s">
        <v>60</v>
      </c>
      <c r="I122" t="s">
        <v>113</v>
      </c>
      <c r="J122" t="s">
        <v>48</v>
      </c>
      <c r="K122" t="s">
        <v>49</v>
      </c>
      <c r="L122">
        <v>154</v>
      </c>
      <c r="M122" t="s">
        <v>28</v>
      </c>
      <c r="N122" t="s">
        <v>162</v>
      </c>
      <c r="O122">
        <v>348.5</v>
      </c>
      <c r="P122">
        <v>28.522973199999999</v>
      </c>
      <c r="Q122">
        <v>8.6</v>
      </c>
      <c r="R122">
        <v>11</v>
      </c>
      <c r="S122" t="s">
        <v>166</v>
      </c>
      <c r="T122">
        <v>374.1</v>
      </c>
      <c r="U122">
        <v>31.51</v>
      </c>
      <c r="V122">
        <v>9.5</v>
      </c>
      <c r="W122">
        <v>11</v>
      </c>
      <c r="X122" t="s">
        <v>166</v>
      </c>
      <c r="Y122" t="s">
        <v>232</v>
      </c>
      <c r="Z122" t="s">
        <v>233</v>
      </c>
    </row>
    <row r="123" spans="1:26" x14ac:dyDescent="0.25">
      <c r="A123" t="s">
        <v>161</v>
      </c>
      <c r="C123" t="s">
        <v>138</v>
      </c>
      <c r="D123" t="s">
        <v>140</v>
      </c>
      <c r="E123" t="s">
        <v>128</v>
      </c>
      <c r="F123" t="s">
        <v>129</v>
      </c>
      <c r="G123">
        <v>1</v>
      </c>
      <c r="H123" t="s">
        <v>60</v>
      </c>
      <c r="I123" t="s">
        <v>63</v>
      </c>
      <c r="J123" t="s">
        <v>30</v>
      </c>
      <c r="K123" t="s">
        <v>31</v>
      </c>
      <c r="L123">
        <v>154</v>
      </c>
      <c r="M123" t="s">
        <v>28</v>
      </c>
      <c r="N123" t="s">
        <v>162</v>
      </c>
      <c r="O123">
        <v>348.5</v>
      </c>
      <c r="P123">
        <v>28.522973199999999</v>
      </c>
      <c r="Q123">
        <v>8.6</v>
      </c>
      <c r="R123">
        <v>11</v>
      </c>
      <c r="S123" t="s">
        <v>166</v>
      </c>
      <c r="T123">
        <v>339</v>
      </c>
      <c r="U123">
        <v>31.18</v>
      </c>
      <c r="V123">
        <v>9.4</v>
      </c>
      <c r="W123">
        <v>11</v>
      </c>
      <c r="X123" t="s">
        <v>166</v>
      </c>
      <c r="Y123" t="s">
        <v>232</v>
      </c>
      <c r="Z123" t="s">
        <v>234</v>
      </c>
    </row>
    <row r="124" spans="1:26" x14ac:dyDescent="0.25">
      <c r="A124" t="s">
        <v>161</v>
      </c>
      <c r="C124" t="s">
        <v>138</v>
      </c>
      <c r="D124" t="s">
        <v>141</v>
      </c>
      <c r="E124" t="s">
        <v>128</v>
      </c>
      <c r="F124" t="s">
        <v>129</v>
      </c>
      <c r="G124">
        <v>2</v>
      </c>
      <c r="H124" t="s">
        <v>60</v>
      </c>
      <c r="I124" t="s">
        <v>142</v>
      </c>
      <c r="J124" t="s">
        <v>48</v>
      </c>
      <c r="K124" t="s">
        <v>49</v>
      </c>
      <c r="L124">
        <v>154</v>
      </c>
      <c r="M124" t="s">
        <v>60</v>
      </c>
      <c r="N124" t="s">
        <v>162</v>
      </c>
      <c r="O124">
        <v>619.6</v>
      </c>
      <c r="P124">
        <v>61.406514309999999</v>
      </c>
      <c r="Q124">
        <v>13.4</v>
      </c>
      <c r="R124">
        <v>21</v>
      </c>
      <c r="S124" t="s">
        <v>166</v>
      </c>
      <c r="T124">
        <v>736.9</v>
      </c>
      <c r="U124">
        <v>64.61</v>
      </c>
      <c r="V124">
        <v>14.1</v>
      </c>
      <c r="W124">
        <v>21</v>
      </c>
      <c r="X124" t="s">
        <v>166</v>
      </c>
      <c r="Y124" t="s">
        <v>235</v>
      </c>
      <c r="Z124" t="s">
        <v>233</v>
      </c>
    </row>
    <row r="125" spans="1:26" x14ac:dyDescent="0.25">
      <c r="A125" t="s">
        <v>161</v>
      </c>
      <c r="C125" t="s">
        <v>138</v>
      </c>
      <c r="D125" t="s">
        <v>143</v>
      </c>
      <c r="E125" t="s">
        <v>128</v>
      </c>
      <c r="F125" t="s">
        <v>129</v>
      </c>
      <c r="G125">
        <v>2</v>
      </c>
      <c r="H125" t="s">
        <v>60</v>
      </c>
      <c r="I125" t="s">
        <v>61</v>
      </c>
      <c r="J125" t="s">
        <v>30</v>
      </c>
      <c r="K125" t="s">
        <v>31</v>
      </c>
      <c r="L125">
        <v>154</v>
      </c>
      <c r="M125" t="s">
        <v>60</v>
      </c>
      <c r="N125" t="s">
        <v>162</v>
      </c>
      <c r="O125">
        <v>619.6</v>
      </c>
      <c r="P125">
        <v>61.406514309999999</v>
      </c>
      <c r="Q125">
        <v>13.4</v>
      </c>
      <c r="R125">
        <v>21</v>
      </c>
      <c r="S125" t="s">
        <v>166</v>
      </c>
      <c r="T125">
        <v>619</v>
      </c>
      <c r="U125">
        <v>59.57</v>
      </c>
      <c r="V125">
        <v>13</v>
      </c>
      <c r="W125">
        <v>21</v>
      </c>
      <c r="X125" t="s">
        <v>166</v>
      </c>
      <c r="Y125" t="s">
        <v>235</v>
      </c>
      <c r="Z125" t="s">
        <v>234</v>
      </c>
    </row>
    <row r="126" spans="1:26" x14ac:dyDescent="0.25">
      <c r="A126" t="s">
        <v>161</v>
      </c>
      <c r="C126" t="s">
        <v>138</v>
      </c>
      <c r="D126" t="s">
        <v>139</v>
      </c>
      <c r="E126" t="s">
        <v>128</v>
      </c>
      <c r="F126" t="s">
        <v>129</v>
      </c>
      <c r="G126">
        <v>1</v>
      </c>
      <c r="H126" t="s">
        <v>60</v>
      </c>
      <c r="I126" t="s">
        <v>113</v>
      </c>
      <c r="J126" t="s">
        <v>48</v>
      </c>
      <c r="K126" t="s">
        <v>49</v>
      </c>
      <c r="L126">
        <v>77</v>
      </c>
      <c r="M126" t="s">
        <v>28</v>
      </c>
      <c r="N126" t="s">
        <v>162</v>
      </c>
      <c r="O126">
        <v>269.0625</v>
      </c>
      <c r="P126">
        <v>14.92481156</v>
      </c>
      <c r="Q126">
        <v>4.5</v>
      </c>
      <c r="R126">
        <v>11</v>
      </c>
      <c r="S126" t="s">
        <v>166</v>
      </c>
      <c r="T126">
        <v>267.38</v>
      </c>
      <c r="U126">
        <v>22.39</v>
      </c>
      <c r="V126">
        <v>6.75</v>
      </c>
      <c r="W126">
        <v>11</v>
      </c>
      <c r="X126" t="s">
        <v>166</v>
      </c>
      <c r="Y126" t="s">
        <v>236</v>
      </c>
      <c r="Z126" t="s">
        <v>233</v>
      </c>
    </row>
    <row r="127" spans="1:26" x14ac:dyDescent="0.25">
      <c r="A127" t="s">
        <v>161</v>
      </c>
      <c r="C127" t="s">
        <v>138</v>
      </c>
      <c r="D127" t="s">
        <v>140</v>
      </c>
      <c r="E127" t="s">
        <v>128</v>
      </c>
      <c r="F127" t="s">
        <v>129</v>
      </c>
      <c r="G127">
        <v>1</v>
      </c>
      <c r="H127" t="s">
        <v>60</v>
      </c>
      <c r="I127" t="s">
        <v>63</v>
      </c>
      <c r="J127" t="s">
        <v>30</v>
      </c>
      <c r="K127" t="s">
        <v>31</v>
      </c>
      <c r="L127">
        <v>77</v>
      </c>
      <c r="M127" t="s">
        <v>28</v>
      </c>
      <c r="N127" t="s">
        <v>162</v>
      </c>
      <c r="O127">
        <v>269.0625</v>
      </c>
      <c r="P127">
        <v>14.92481156</v>
      </c>
      <c r="Q127">
        <v>4.5</v>
      </c>
      <c r="R127">
        <v>11</v>
      </c>
      <c r="S127" t="s">
        <v>166</v>
      </c>
      <c r="T127">
        <v>263.44</v>
      </c>
      <c r="U127">
        <v>16.79</v>
      </c>
      <c r="V127">
        <v>5.0599999999999996</v>
      </c>
      <c r="W127">
        <v>11</v>
      </c>
      <c r="X127" t="s">
        <v>166</v>
      </c>
      <c r="Y127" t="s">
        <v>236</v>
      </c>
      <c r="Z127" t="s">
        <v>234</v>
      </c>
    </row>
    <row r="128" spans="1:26" x14ac:dyDescent="0.25">
      <c r="A128" t="s">
        <v>161</v>
      </c>
      <c r="C128" t="s">
        <v>144</v>
      </c>
      <c r="D128" t="s">
        <v>145</v>
      </c>
      <c r="E128" t="s">
        <v>128</v>
      </c>
      <c r="F128" t="s">
        <v>129</v>
      </c>
      <c r="G128">
        <v>2</v>
      </c>
      <c r="H128" t="s">
        <v>28</v>
      </c>
      <c r="I128" t="s">
        <v>51</v>
      </c>
      <c r="J128" t="s">
        <v>30</v>
      </c>
      <c r="K128" t="s">
        <v>31</v>
      </c>
      <c r="L128">
        <v>180</v>
      </c>
      <c r="M128" t="s">
        <v>28</v>
      </c>
      <c r="N128" t="s">
        <v>162</v>
      </c>
      <c r="O128">
        <v>274.39999999999998</v>
      </c>
      <c r="P128">
        <v>24.870062319999999</v>
      </c>
      <c r="Q128">
        <v>9.4</v>
      </c>
      <c r="R128">
        <v>7</v>
      </c>
      <c r="S128" t="s">
        <v>165</v>
      </c>
      <c r="T128">
        <v>284.7</v>
      </c>
      <c r="U128">
        <v>20.09</v>
      </c>
      <c r="V128">
        <v>8.1999999999999993</v>
      </c>
      <c r="W128">
        <v>6</v>
      </c>
      <c r="X128" t="s">
        <v>165</v>
      </c>
      <c r="Y128" t="s">
        <v>208</v>
      </c>
      <c r="Z128" t="s">
        <v>237</v>
      </c>
    </row>
    <row r="129" spans="1:26" x14ac:dyDescent="0.25">
      <c r="A129" t="s">
        <v>161</v>
      </c>
      <c r="C129" t="s">
        <v>146</v>
      </c>
      <c r="D129" t="s">
        <v>147</v>
      </c>
      <c r="E129" t="s">
        <v>128</v>
      </c>
      <c r="F129" t="s">
        <v>134</v>
      </c>
      <c r="G129">
        <v>1</v>
      </c>
      <c r="H129" t="s">
        <v>28</v>
      </c>
      <c r="I129" t="s">
        <v>47</v>
      </c>
      <c r="J129" t="s">
        <v>48</v>
      </c>
      <c r="K129" t="s">
        <v>49</v>
      </c>
      <c r="L129">
        <v>0</v>
      </c>
      <c r="M129" t="s">
        <v>60</v>
      </c>
      <c r="N129" t="s">
        <v>162</v>
      </c>
      <c r="O129">
        <v>6.2957200000000002</v>
      </c>
      <c r="P129">
        <v>1.254633025</v>
      </c>
      <c r="Q129">
        <v>0.22178987999999999</v>
      </c>
      <c r="R129">
        <v>32</v>
      </c>
      <c r="S129" t="s">
        <v>166</v>
      </c>
      <c r="T129">
        <v>6.14</v>
      </c>
      <c r="U129">
        <v>0.37171246899999999</v>
      </c>
      <c r="V129">
        <v>0.08</v>
      </c>
      <c r="W129">
        <v>24</v>
      </c>
      <c r="X129" t="s">
        <v>166</v>
      </c>
      <c r="Y129" t="s">
        <v>238</v>
      </c>
      <c r="Z129" t="s">
        <v>239</v>
      </c>
    </row>
    <row r="130" spans="1:26" x14ac:dyDescent="0.25">
      <c r="A130" t="s">
        <v>161</v>
      </c>
      <c r="C130" t="s">
        <v>146</v>
      </c>
      <c r="D130" t="s">
        <v>148</v>
      </c>
      <c r="E130" t="s">
        <v>128</v>
      </c>
      <c r="F130" t="s">
        <v>134</v>
      </c>
      <c r="G130">
        <v>2</v>
      </c>
      <c r="H130" t="s">
        <v>28</v>
      </c>
      <c r="I130" t="s">
        <v>47</v>
      </c>
      <c r="J130" t="s">
        <v>48</v>
      </c>
      <c r="K130" t="s">
        <v>49</v>
      </c>
      <c r="L130">
        <v>0</v>
      </c>
      <c r="M130" t="s">
        <v>60</v>
      </c>
      <c r="N130" t="s">
        <v>163</v>
      </c>
      <c r="O130">
        <v>5.8287940000000003</v>
      </c>
      <c r="P130">
        <v>0.31517508</v>
      </c>
      <c r="Q130">
        <v>5.2529180000000002E-2</v>
      </c>
      <c r="R130">
        <v>36</v>
      </c>
      <c r="S130" t="s">
        <v>166</v>
      </c>
      <c r="T130">
        <v>5.69</v>
      </c>
      <c r="U130">
        <v>0.40605118800000001</v>
      </c>
      <c r="V130">
        <v>0.06</v>
      </c>
      <c r="W130">
        <v>40</v>
      </c>
      <c r="X130" t="s">
        <v>166</v>
      </c>
      <c r="Y130" t="s">
        <v>238</v>
      </c>
      <c r="Z130" t="s">
        <v>240</v>
      </c>
    </row>
    <row r="131" spans="1:26" x14ac:dyDescent="0.25">
      <c r="A131" t="s">
        <v>161</v>
      </c>
      <c r="C131" t="s">
        <v>146</v>
      </c>
      <c r="D131" t="s">
        <v>149</v>
      </c>
      <c r="E131" t="s">
        <v>128</v>
      </c>
      <c r="F131" t="s">
        <v>134</v>
      </c>
      <c r="G131">
        <v>3</v>
      </c>
      <c r="H131" t="s">
        <v>28</v>
      </c>
      <c r="I131" t="s">
        <v>51</v>
      </c>
      <c r="J131" t="s">
        <v>48</v>
      </c>
      <c r="K131" t="s">
        <v>49</v>
      </c>
      <c r="L131">
        <v>0</v>
      </c>
      <c r="M131" t="s">
        <v>28</v>
      </c>
      <c r="N131" t="s">
        <v>162</v>
      </c>
      <c r="O131">
        <v>5.9416339999999996</v>
      </c>
      <c r="P131">
        <v>1.023516418</v>
      </c>
      <c r="Q131">
        <v>0.18093385000000001</v>
      </c>
      <c r="R131">
        <v>32</v>
      </c>
      <c r="S131" t="s">
        <v>166</v>
      </c>
      <c r="T131">
        <v>6.01</v>
      </c>
      <c r="U131">
        <v>0.486085514</v>
      </c>
      <c r="V131">
        <v>0.1</v>
      </c>
      <c r="W131">
        <v>24</v>
      </c>
      <c r="X131" t="s">
        <v>166</v>
      </c>
      <c r="Y131" t="s">
        <v>238</v>
      </c>
      <c r="Z131" t="s">
        <v>239</v>
      </c>
    </row>
    <row r="132" spans="1:26" x14ac:dyDescent="0.25">
      <c r="A132" t="s">
        <v>161</v>
      </c>
      <c r="C132" t="s">
        <v>146</v>
      </c>
      <c r="D132" t="s">
        <v>150</v>
      </c>
      <c r="E132" t="s">
        <v>128</v>
      </c>
      <c r="F132" t="s">
        <v>134</v>
      </c>
      <c r="G132">
        <v>4</v>
      </c>
      <c r="H132" t="s">
        <v>28</v>
      </c>
      <c r="I132" t="s">
        <v>51</v>
      </c>
      <c r="J132" t="s">
        <v>48</v>
      </c>
      <c r="K132" t="s">
        <v>49</v>
      </c>
      <c r="L132">
        <v>0</v>
      </c>
      <c r="M132" t="s">
        <v>28</v>
      </c>
      <c r="N132" t="s">
        <v>163</v>
      </c>
      <c r="O132">
        <v>5.6264589999999997</v>
      </c>
      <c r="P132">
        <v>0.52529183999999995</v>
      </c>
      <c r="Q132">
        <v>8.7548639999999997E-2</v>
      </c>
      <c r="R132">
        <v>36</v>
      </c>
      <c r="S132" t="s">
        <v>166</v>
      </c>
      <c r="T132">
        <v>5.5</v>
      </c>
      <c r="U132">
        <v>0.66444747299999996</v>
      </c>
      <c r="V132">
        <v>0.11</v>
      </c>
      <c r="W132">
        <v>40</v>
      </c>
      <c r="X132" t="s">
        <v>166</v>
      </c>
      <c r="Y132" t="s">
        <v>238</v>
      </c>
      <c r="Z132" t="s">
        <v>240</v>
      </c>
    </row>
    <row r="133" spans="1:26" x14ac:dyDescent="0.25">
      <c r="A133" t="s">
        <v>161</v>
      </c>
      <c r="C133" t="s">
        <v>146</v>
      </c>
      <c r="D133" t="s">
        <v>147</v>
      </c>
      <c r="E133" t="s">
        <v>128</v>
      </c>
      <c r="F133" t="s">
        <v>134</v>
      </c>
      <c r="G133">
        <v>5</v>
      </c>
      <c r="H133" t="s">
        <v>28</v>
      </c>
      <c r="I133" t="s">
        <v>47</v>
      </c>
      <c r="J133" t="s">
        <v>48</v>
      </c>
      <c r="K133" t="s">
        <v>49</v>
      </c>
      <c r="L133">
        <v>21</v>
      </c>
      <c r="M133" t="s">
        <v>60</v>
      </c>
      <c r="N133" t="s">
        <v>162</v>
      </c>
      <c r="O133">
        <v>50.212766000000002</v>
      </c>
      <c r="P133">
        <v>8.8445147639999995</v>
      </c>
      <c r="Q133">
        <v>2.5531914900000001</v>
      </c>
      <c r="R133">
        <v>12</v>
      </c>
      <c r="S133" t="s">
        <v>165</v>
      </c>
      <c r="T133">
        <v>53.4</v>
      </c>
      <c r="U133">
        <v>13.239446109999999</v>
      </c>
      <c r="V133">
        <v>4.68</v>
      </c>
      <c r="W133">
        <v>8</v>
      </c>
      <c r="X133" t="s">
        <v>165</v>
      </c>
      <c r="Y133" t="s">
        <v>238</v>
      </c>
      <c r="Z133" t="s">
        <v>239</v>
      </c>
    </row>
    <row r="134" spans="1:26" x14ac:dyDescent="0.25">
      <c r="A134" t="s">
        <v>161</v>
      </c>
      <c r="C134" t="s">
        <v>146</v>
      </c>
      <c r="D134" t="s">
        <v>148</v>
      </c>
      <c r="E134" t="s">
        <v>128</v>
      </c>
      <c r="F134" t="s">
        <v>134</v>
      </c>
      <c r="G134">
        <v>6</v>
      </c>
      <c r="H134" t="s">
        <v>28</v>
      </c>
      <c r="I134" t="s">
        <v>47</v>
      </c>
      <c r="J134" t="s">
        <v>48</v>
      </c>
      <c r="K134" t="s">
        <v>49</v>
      </c>
      <c r="L134">
        <v>21</v>
      </c>
      <c r="M134" t="s">
        <v>60</v>
      </c>
      <c r="N134" t="s">
        <v>163</v>
      </c>
      <c r="O134">
        <v>53.404254999999999</v>
      </c>
      <c r="P134">
        <v>6.9857255900000004</v>
      </c>
      <c r="Q134">
        <v>1.4893616999999999</v>
      </c>
      <c r="R134">
        <v>22</v>
      </c>
      <c r="S134" t="s">
        <v>165</v>
      </c>
      <c r="T134">
        <v>62.13</v>
      </c>
      <c r="U134">
        <v>6.7282503269999996</v>
      </c>
      <c r="V134">
        <v>2.13</v>
      </c>
      <c r="W134">
        <v>10</v>
      </c>
      <c r="X134" t="s">
        <v>165</v>
      </c>
      <c r="Y134" t="s">
        <v>238</v>
      </c>
      <c r="Z134" t="s">
        <v>240</v>
      </c>
    </row>
    <row r="135" spans="1:26" x14ac:dyDescent="0.25">
      <c r="A135" t="s">
        <v>161</v>
      </c>
      <c r="C135" t="s">
        <v>146</v>
      </c>
      <c r="D135" t="s">
        <v>149</v>
      </c>
      <c r="E135" t="s">
        <v>128</v>
      </c>
      <c r="F135" t="s">
        <v>134</v>
      </c>
      <c r="G135">
        <v>7</v>
      </c>
      <c r="H135" t="s">
        <v>28</v>
      </c>
      <c r="I135" t="s">
        <v>51</v>
      </c>
      <c r="J135" t="s">
        <v>48</v>
      </c>
      <c r="K135" t="s">
        <v>49</v>
      </c>
      <c r="L135">
        <v>21</v>
      </c>
      <c r="M135" t="s">
        <v>28</v>
      </c>
      <c r="N135" t="s">
        <v>162</v>
      </c>
      <c r="O135">
        <v>49.574468000000003</v>
      </c>
      <c r="P135">
        <v>6.6606280089999998</v>
      </c>
      <c r="Q135">
        <v>1.4893616999999999</v>
      </c>
      <c r="R135">
        <v>20</v>
      </c>
      <c r="S135" t="s">
        <v>165</v>
      </c>
      <c r="T135">
        <v>54.04</v>
      </c>
      <c r="U135">
        <v>16.214943720000001</v>
      </c>
      <c r="V135">
        <v>4.68</v>
      </c>
      <c r="W135">
        <v>12</v>
      </c>
      <c r="X135" t="s">
        <v>165</v>
      </c>
      <c r="Y135" t="s">
        <v>238</v>
      </c>
      <c r="Z135" t="s">
        <v>239</v>
      </c>
    </row>
    <row r="136" spans="1:26" x14ac:dyDescent="0.25">
      <c r="A136" t="s">
        <v>161</v>
      </c>
      <c r="C136" t="s">
        <v>146</v>
      </c>
      <c r="D136" t="s">
        <v>150</v>
      </c>
      <c r="E136" t="s">
        <v>128</v>
      </c>
      <c r="F136" t="s">
        <v>134</v>
      </c>
      <c r="G136">
        <v>8</v>
      </c>
      <c r="H136" t="s">
        <v>28</v>
      </c>
      <c r="I136" t="s">
        <v>51</v>
      </c>
      <c r="J136" t="s">
        <v>48</v>
      </c>
      <c r="K136" t="s">
        <v>49</v>
      </c>
      <c r="L136">
        <v>21</v>
      </c>
      <c r="M136" t="s">
        <v>28</v>
      </c>
      <c r="N136" t="s">
        <v>163</v>
      </c>
      <c r="O136">
        <v>51.489362</v>
      </c>
      <c r="P136">
        <v>8.3386884880000007</v>
      </c>
      <c r="Q136">
        <v>1.7021276599999999</v>
      </c>
      <c r="R136">
        <v>24</v>
      </c>
      <c r="S136" t="s">
        <v>165</v>
      </c>
      <c r="T136">
        <v>60</v>
      </c>
      <c r="U136">
        <v>13.018773230000001</v>
      </c>
      <c r="V136">
        <v>2.5499999999999998</v>
      </c>
      <c r="W136">
        <v>26</v>
      </c>
      <c r="X136" t="s">
        <v>165</v>
      </c>
      <c r="Y136" t="s">
        <v>238</v>
      </c>
      <c r="Z136" t="s">
        <v>240</v>
      </c>
    </row>
    <row r="137" spans="1:26" x14ac:dyDescent="0.25">
      <c r="A137" t="s">
        <v>161</v>
      </c>
      <c r="C137" t="s">
        <v>146</v>
      </c>
      <c r="D137" t="s">
        <v>147</v>
      </c>
      <c r="E137" t="s">
        <v>128</v>
      </c>
      <c r="F137" t="s">
        <v>134</v>
      </c>
      <c r="G137">
        <v>9</v>
      </c>
      <c r="H137" t="s">
        <v>28</v>
      </c>
      <c r="I137" t="s">
        <v>47</v>
      </c>
      <c r="J137" t="s">
        <v>48</v>
      </c>
      <c r="K137" t="s">
        <v>49</v>
      </c>
      <c r="L137">
        <v>112</v>
      </c>
      <c r="M137" t="s">
        <v>60</v>
      </c>
      <c r="N137" t="s">
        <v>162</v>
      </c>
      <c r="O137">
        <v>462.5</v>
      </c>
      <c r="P137">
        <v>59.539246509999998</v>
      </c>
      <c r="Q137">
        <v>17.1875</v>
      </c>
      <c r="R137">
        <v>12</v>
      </c>
      <c r="S137" t="s">
        <v>165</v>
      </c>
      <c r="T137">
        <v>574.22</v>
      </c>
      <c r="U137">
        <v>86.178638960000001</v>
      </c>
      <c r="V137">
        <v>30.47</v>
      </c>
      <c r="W137">
        <v>8</v>
      </c>
      <c r="X137" t="s">
        <v>165</v>
      </c>
      <c r="Y137" t="s">
        <v>238</v>
      </c>
      <c r="Z137" t="s">
        <v>239</v>
      </c>
    </row>
    <row r="138" spans="1:26" x14ac:dyDescent="0.25">
      <c r="A138" t="s">
        <v>161</v>
      </c>
      <c r="C138" t="s">
        <v>146</v>
      </c>
      <c r="D138" t="s">
        <v>148</v>
      </c>
      <c r="E138" t="s">
        <v>128</v>
      </c>
      <c r="F138" t="s">
        <v>134</v>
      </c>
      <c r="G138">
        <v>10</v>
      </c>
      <c r="H138" t="s">
        <v>28</v>
      </c>
      <c r="I138" t="s">
        <v>47</v>
      </c>
      <c r="J138" t="s">
        <v>48</v>
      </c>
      <c r="K138" t="s">
        <v>49</v>
      </c>
      <c r="L138">
        <v>112</v>
      </c>
      <c r="M138" t="s">
        <v>60</v>
      </c>
      <c r="N138" t="s">
        <v>163</v>
      </c>
      <c r="O138">
        <v>493.75</v>
      </c>
      <c r="P138">
        <v>36.643873120000002</v>
      </c>
      <c r="Q138">
        <v>7.8125</v>
      </c>
      <c r="R138">
        <v>22</v>
      </c>
      <c r="S138" t="s">
        <v>165</v>
      </c>
      <c r="T138">
        <v>596.09</v>
      </c>
      <c r="U138">
        <v>46.94005902</v>
      </c>
      <c r="V138">
        <v>14.84</v>
      </c>
      <c r="W138">
        <v>10</v>
      </c>
      <c r="X138" t="s">
        <v>165</v>
      </c>
      <c r="Y138" t="s">
        <v>238</v>
      </c>
      <c r="Z138" t="s">
        <v>240</v>
      </c>
    </row>
    <row r="139" spans="1:26" x14ac:dyDescent="0.25">
      <c r="A139" t="s">
        <v>161</v>
      </c>
      <c r="C139" t="s">
        <v>146</v>
      </c>
      <c r="D139" t="s">
        <v>149</v>
      </c>
      <c r="E139" t="s">
        <v>128</v>
      </c>
      <c r="F139" t="s">
        <v>134</v>
      </c>
      <c r="G139">
        <v>11</v>
      </c>
      <c r="H139" t="s">
        <v>28</v>
      </c>
      <c r="I139" t="s">
        <v>51</v>
      </c>
      <c r="J139" t="s">
        <v>48</v>
      </c>
      <c r="K139" t="s">
        <v>49</v>
      </c>
      <c r="L139">
        <v>112</v>
      </c>
      <c r="M139" t="s">
        <v>28</v>
      </c>
      <c r="N139" t="s">
        <v>162</v>
      </c>
      <c r="O139">
        <v>457.8125</v>
      </c>
      <c r="P139">
        <v>45.420130790000002</v>
      </c>
      <c r="Q139">
        <v>10.15625</v>
      </c>
      <c r="R139">
        <v>20</v>
      </c>
      <c r="S139" t="s">
        <v>165</v>
      </c>
      <c r="T139">
        <v>601.55999999999995</v>
      </c>
      <c r="U139">
        <v>92.015199150000001</v>
      </c>
      <c r="V139">
        <v>26.56</v>
      </c>
      <c r="W139">
        <v>12</v>
      </c>
      <c r="X139" t="s">
        <v>165</v>
      </c>
      <c r="Y139" t="s">
        <v>238</v>
      </c>
      <c r="Z139" t="s">
        <v>239</v>
      </c>
    </row>
    <row r="140" spans="1:26" x14ac:dyDescent="0.25">
      <c r="A140" t="s">
        <v>161</v>
      </c>
      <c r="C140" t="s">
        <v>146</v>
      </c>
      <c r="D140" t="s">
        <v>150</v>
      </c>
      <c r="E140" t="s">
        <v>128</v>
      </c>
      <c r="F140" t="s">
        <v>134</v>
      </c>
      <c r="G140">
        <v>12</v>
      </c>
      <c r="H140" t="s">
        <v>28</v>
      </c>
      <c r="I140" t="s">
        <v>51</v>
      </c>
      <c r="J140" t="s">
        <v>48</v>
      </c>
      <c r="K140" t="s">
        <v>49</v>
      </c>
      <c r="L140">
        <v>112</v>
      </c>
      <c r="M140" t="s">
        <v>28</v>
      </c>
      <c r="N140" t="s">
        <v>163</v>
      </c>
      <c r="O140">
        <v>483.59375</v>
      </c>
      <c r="P140">
        <v>61.237243569999997</v>
      </c>
      <c r="Q140">
        <v>12.5</v>
      </c>
      <c r="R140">
        <v>24</v>
      </c>
      <c r="S140" t="s">
        <v>165</v>
      </c>
      <c r="T140">
        <v>582.80999999999995</v>
      </c>
      <c r="U140">
        <v>91.623006880000005</v>
      </c>
      <c r="V140">
        <v>17.97</v>
      </c>
      <c r="W140">
        <v>26</v>
      </c>
      <c r="X140" t="s">
        <v>165</v>
      </c>
      <c r="Y140" t="s">
        <v>238</v>
      </c>
      <c r="Z140" t="s">
        <v>240</v>
      </c>
    </row>
    <row r="141" spans="1:26" x14ac:dyDescent="0.25">
      <c r="A141" t="s">
        <v>161</v>
      </c>
      <c r="C141" t="s">
        <v>151</v>
      </c>
      <c r="D141" t="s">
        <v>151</v>
      </c>
      <c r="E141" t="s">
        <v>128</v>
      </c>
      <c r="F141" t="s">
        <v>134</v>
      </c>
      <c r="G141">
        <v>1</v>
      </c>
      <c r="H141" t="s">
        <v>28</v>
      </c>
      <c r="I141" t="s">
        <v>71</v>
      </c>
      <c r="J141" t="s">
        <v>48</v>
      </c>
      <c r="K141" t="s">
        <v>49</v>
      </c>
      <c r="L141">
        <v>0</v>
      </c>
      <c r="M141" t="s">
        <v>90</v>
      </c>
      <c r="N141" t="s">
        <v>162</v>
      </c>
      <c r="O141">
        <v>5.4</v>
      </c>
      <c r="P141">
        <v>0.4</v>
      </c>
      <c r="Q141">
        <v>6.172134E-2</v>
      </c>
      <c r="R141">
        <v>42</v>
      </c>
      <c r="S141" t="s">
        <v>165</v>
      </c>
      <c r="T141">
        <v>5</v>
      </c>
      <c r="U141">
        <v>0.4</v>
      </c>
      <c r="V141">
        <v>0.05</v>
      </c>
      <c r="W141">
        <v>64</v>
      </c>
      <c r="X141" t="s">
        <v>165</v>
      </c>
      <c r="Y141" t="s">
        <v>228</v>
      </c>
      <c r="Z141" t="s">
        <v>241</v>
      </c>
    </row>
    <row r="142" spans="1:26" x14ac:dyDescent="0.25">
      <c r="A142" t="s">
        <v>161</v>
      </c>
      <c r="C142" t="s">
        <v>152</v>
      </c>
      <c r="D142" t="s">
        <v>152</v>
      </c>
      <c r="E142" t="s">
        <v>128</v>
      </c>
      <c r="F142" t="s">
        <v>134</v>
      </c>
      <c r="G142">
        <v>1</v>
      </c>
      <c r="H142" t="s">
        <v>28</v>
      </c>
      <c r="I142" t="s">
        <v>55</v>
      </c>
      <c r="J142" t="s">
        <v>48</v>
      </c>
      <c r="K142" t="s">
        <v>49</v>
      </c>
      <c r="L142">
        <v>84</v>
      </c>
      <c r="M142" t="s">
        <v>60</v>
      </c>
      <c r="N142" t="s">
        <v>162</v>
      </c>
      <c r="O142">
        <v>205.5</v>
      </c>
      <c r="P142">
        <v>3.7947331919999998</v>
      </c>
      <c r="Q142">
        <v>1.2</v>
      </c>
      <c r="R142">
        <v>10</v>
      </c>
      <c r="S142" t="s">
        <v>165</v>
      </c>
      <c r="T142">
        <v>320.7</v>
      </c>
      <c r="U142">
        <v>7.27</v>
      </c>
      <c r="V142">
        <v>2.2999999999999998</v>
      </c>
      <c r="W142">
        <v>10</v>
      </c>
      <c r="X142" t="s">
        <v>165</v>
      </c>
      <c r="Y142" t="s">
        <v>184</v>
      </c>
      <c r="Z142" t="s">
        <v>242</v>
      </c>
    </row>
    <row r="143" spans="1:26" x14ac:dyDescent="0.25">
      <c r="A143" t="s">
        <v>161</v>
      </c>
      <c r="C143" t="s">
        <v>153</v>
      </c>
      <c r="D143" t="s">
        <v>154</v>
      </c>
      <c r="E143" t="s">
        <v>155</v>
      </c>
      <c r="F143" t="s">
        <v>129</v>
      </c>
      <c r="G143">
        <v>1</v>
      </c>
      <c r="H143" t="s">
        <v>28</v>
      </c>
      <c r="I143" t="s">
        <v>95</v>
      </c>
      <c r="J143" t="s">
        <v>30</v>
      </c>
      <c r="K143" t="s">
        <v>31</v>
      </c>
      <c r="L143">
        <v>2</v>
      </c>
      <c r="M143" t="s">
        <v>60</v>
      </c>
      <c r="N143" t="s">
        <v>162</v>
      </c>
      <c r="O143">
        <v>8.969697</v>
      </c>
      <c r="P143">
        <v>2.4120910000000002</v>
      </c>
      <c r="Q143">
        <v>0.72727269999999999</v>
      </c>
      <c r="R143">
        <v>12</v>
      </c>
      <c r="S143" t="s">
        <v>165</v>
      </c>
      <c r="T143">
        <v>9.94</v>
      </c>
      <c r="U143">
        <v>4.7300000000000004</v>
      </c>
      <c r="V143">
        <v>1.58</v>
      </c>
      <c r="W143">
        <v>5</v>
      </c>
      <c r="X143" t="s">
        <v>165</v>
      </c>
      <c r="Y143" t="s">
        <v>243</v>
      </c>
      <c r="Z143" t="s">
        <v>244</v>
      </c>
    </row>
    <row r="144" spans="1:26" x14ac:dyDescent="0.25">
      <c r="A144" t="s">
        <v>161</v>
      </c>
      <c r="C144" t="s">
        <v>153</v>
      </c>
      <c r="D144" t="s">
        <v>156</v>
      </c>
      <c r="E144" t="s">
        <v>155</v>
      </c>
      <c r="F144" t="s">
        <v>129</v>
      </c>
      <c r="G144">
        <v>2</v>
      </c>
      <c r="H144" t="s">
        <v>28</v>
      </c>
      <c r="I144" t="s">
        <v>95</v>
      </c>
      <c r="J144" t="s">
        <v>30</v>
      </c>
      <c r="K144" t="s">
        <v>31</v>
      </c>
      <c r="L144">
        <v>2</v>
      </c>
      <c r="M144" t="s">
        <v>60</v>
      </c>
      <c r="N144" t="s">
        <v>163</v>
      </c>
      <c r="O144">
        <v>8.3636359999999996</v>
      </c>
      <c r="P144">
        <v>3.449757</v>
      </c>
      <c r="Q144">
        <v>1.0909091</v>
      </c>
      <c r="R144">
        <v>8</v>
      </c>
      <c r="S144" t="s">
        <v>165</v>
      </c>
      <c r="T144">
        <v>9.58</v>
      </c>
      <c r="U144">
        <v>3.45</v>
      </c>
      <c r="V144">
        <v>1.0900000000000001</v>
      </c>
      <c r="W144">
        <v>10</v>
      </c>
      <c r="X144" t="s">
        <v>165</v>
      </c>
      <c r="Y144" t="s">
        <v>243</v>
      </c>
      <c r="Z144" t="s">
        <v>245</v>
      </c>
    </row>
    <row r="145" spans="1:26" x14ac:dyDescent="0.25">
      <c r="A145" t="s">
        <v>161</v>
      </c>
      <c r="C145" t="s">
        <v>153</v>
      </c>
      <c r="D145" t="s">
        <v>157</v>
      </c>
      <c r="E145" t="s">
        <v>155</v>
      </c>
      <c r="F145" t="s">
        <v>129</v>
      </c>
      <c r="G145">
        <v>3</v>
      </c>
      <c r="H145" t="s">
        <v>28</v>
      </c>
      <c r="I145" t="s">
        <v>88</v>
      </c>
      <c r="J145" t="s">
        <v>30</v>
      </c>
      <c r="K145" t="s">
        <v>31</v>
      </c>
      <c r="L145">
        <v>2</v>
      </c>
      <c r="M145" t="s">
        <v>28</v>
      </c>
      <c r="N145" t="s">
        <v>162</v>
      </c>
      <c r="O145">
        <v>8.8484850000000002</v>
      </c>
      <c r="P145">
        <v>1.206045</v>
      </c>
      <c r="Q145">
        <v>0.36363640000000003</v>
      </c>
      <c r="R145">
        <v>12</v>
      </c>
      <c r="S145" t="s">
        <v>165</v>
      </c>
      <c r="T145">
        <v>9.2100000000000009</v>
      </c>
      <c r="U145">
        <v>4.7300000000000004</v>
      </c>
      <c r="V145">
        <v>1.58</v>
      </c>
      <c r="W145">
        <v>5</v>
      </c>
      <c r="X145" t="s">
        <v>165</v>
      </c>
      <c r="Y145" t="s">
        <v>243</v>
      </c>
      <c r="Z145" t="s">
        <v>244</v>
      </c>
    </row>
    <row r="146" spans="1:26" x14ac:dyDescent="0.25">
      <c r="A146" t="s">
        <v>161</v>
      </c>
      <c r="C146" t="s">
        <v>153</v>
      </c>
      <c r="D146" t="s">
        <v>158</v>
      </c>
      <c r="E146" t="s">
        <v>155</v>
      </c>
      <c r="F146" t="s">
        <v>129</v>
      </c>
      <c r="G146">
        <v>4</v>
      </c>
      <c r="H146" t="s">
        <v>28</v>
      </c>
      <c r="I146" t="s">
        <v>88</v>
      </c>
      <c r="J146" t="s">
        <v>30</v>
      </c>
      <c r="K146" t="s">
        <v>31</v>
      </c>
      <c r="L146">
        <v>2</v>
      </c>
      <c r="M146" t="s">
        <v>28</v>
      </c>
      <c r="N146" t="s">
        <v>163</v>
      </c>
      <c r="O146">
        <v>7.7575760000000002</v>
      </c>
      <c r="P146">
        <v>2.2998379999999998</v>
      </c>
      <c r="Q146">
        <v>0.72727269999999999</v>
      </c>
      <c r="R146">
        <v>8</v>
      </c>
      <c r="S146" t="s">
        <v>165</v>
      </c>
      <c r="T146">
        <v>8.85</v>
      </c>
      <c r="U146">
        <v>2.68</v>
      </c>
      <c r="V146">
        <v>0.85</v>
      </c>
      <c r="W146">
        <v>10</v>
      </c>
      <c r="X146" t="s">
        <v>165</v>
      </c>
      <c r="Y146" t="s">
        <v>243</v>
      </c>
      <c r="Z146" t="s">
        <v>245</v>
      </c>
    </row>
    <row r="147" spans="1:26" x14ac:dyDescent="0.25">
      <c r="A147" t="s">
        <v>161</v>
      </c>
      <c r="C147" t="s">
        <v>144</v>
      </c>
      <c r="D147" t="s">
        <v>159</v>
      </c>
      <c r="E147" t="s">
        <v>155</v>
      </c>
      <c r="F147" t="s">
        <v>129</v>
      </c>
      <c r="G147">
        <v>1</v>
      </c>
      <c r="H147" t="s">
        <v>28</v>
      </c>
      <c r="I147" t="s">
        <v>47</v>
      </c>
      <c r="J147" t="s">
        <v>30</v>
      </c>
      <c r="K147" t="s">
        <v>31</v>
      </c>
      <c r="L147">
        <v>180</v>
      </c>
      <c r="M147" t="s">
        <v>60</v>
      </c>
      <c r="N147" t="s">
        <v>162</v>
      </c>
      <c r="O147">
        <v>469.7</v>
      </c>
      <c r="P147">
        <v>39.157119399999999</v>
      </c>
      <c r="Q147">
        <v>14.8</v>
      </c>
      <c r="R147">
        <v>7</v>
      </c>
      <c r="S147" t="s">
        <v>165</v>
      </c>
      <c r="T147">
        <v>500.1</v>
      </c>
      <c r="U147">
        <v>64.91</v>
      </c>
      <c r="V147">
        <v>26.5</v>
      </c>
      <c r="W147">
        <v>6</v>
      </c>
      <c r="X147" t="s">
        <v>165</v>
      </c>
      <c r="Y147" t="s">
        <v>208</v>
      </c>
      <c r="Z147" t="s">
        <v>237</v>
      </c>
    </row>
    <row r="148" spans="1:26" x14ac:dyDescent="0.25">
      <c r="A148" t="s">
        <v>249</v>
      </c>
      <c r="B148" t="s">
        <v>266</v>
      </c>
      <c r="C148" t="s">
        <v>138</v>
      </c>
      <c r="D148" t="s">
        <v>139</v>
      </c>
      <c r="E148" t="s">
        <v>128</v>
      </c>
      <c r="F148" t="s">
        <v>129</v>
      </c>
      <c r="G148">
        <v>1</v>
      </c>
      <c r="H148" t="s">
        <v>60</v>
      </c>
      <c r="I148" t="s">
        <v>113</v>
      </c>
      <c r="J148" t="s">
        <v>48</v>
      </c>
      <c r="K148" t="s">
        <v>49</v>
      </c>
      <c r="L148">
        <v>84</v>
      </c>
      <c r="M148" t="s">
        <v>28</v>
      </c>
      <c r="N148" t="s">
        <v>162</v>
      </c>
      <c r="O148">
        <v>1294.9367123734173</v>
      </c>
      <c r="P148">
        <v>318.42740203478081</v>
      </c>
      <c r="Q148">
        <v>142.40506336968494</v>
      </c>
      <c r="R148">
        <v>5</v>
      </c>
      <c r="S148" t="s">
        <v>165</v>
      </c>
      <c r="T148">
        <v>2294.8093220338983</v>
      </c>
      <c r="U148">
        <v>503.1152949374536</v>
      </c>
      <c r="V148">
        <v>225.0000000000004</v>
      </c>
      <c r="W148">
        <v>5</v>
      </c>
      <c r="X148" t="s">
        <v>165</v>
      </c>
      <c r="Y148" t="s">
        <v>252</v>
      </c>
      <c r="Z148" t="s">
        <v>233</v>
      </c>
    </row>
    <row r="149" spans="1:26" x14ac:dyDescent="0.25">
      <c r="A149" t="s">
        <v>249</v>
      </c>
      <c r="B149" t="s">
        <v>266</v>
      </c>
      <c r="C149" t="s">
        <v>138</v>
      </c>
      <c r="D149" t="s">
        <v>140</v>
      </c>
      <c r="E149" t="s">
        <v>128</v>
      </c>
      <c r="F149" t="s">
        <v>129</v>
      </c>
      <c r="G149">
        <v>1</v>
      </c>
      <c r="H149" t="s">
        <v>60</v>
      </c>
      <c r="I149" t="s">
        <v>63</v>
      </c>
      <c r="J149" t="s">
        <v>30</v>
      </c>
      <c r="K149" t="s">
        <v>31</v>
      </c>
      <c r="L149">
        <v>84</v>
      </c>
      <c r="M149" t="s">
        <v>28</v>
      </c>
      <c r="N149" t="s">
        <v>162</v>
      </c>
      <c r="O149">
        <v>1294.9367123734173</v>
      </c>
      <c r="P149">
        <v>318.42740203478081</v>
      </c>
      <c r="Q149">
        <v>142.40506336968494</v>
      </c>
      <c r="R149">
        <v>5</v>
      </c>
      <c r="S149" t="s">
        <v>165</v>
      </c>
      <c r="T149">
        <v>1568.3544303797451</v>
      </c>
      <c r="U149">
        <v>367.25293681088351</v>
      </c>
      <c r="V149">
        <v>164.24050632911406</v>
      </c>
      <c r="W149">
        <v>5</v>
      </c>
      <c r="X149" t="s">
        <v>165</v>
      </c>
      <c r="Y149" t="s">
        <v>252</v>
      </c>
      <c r="Z149" t="s">
        <v>234</v>
      </c>
    </row>
    <row r="150" spans="1:26" x14ac:dyDescent="0.25">
      <c r="A150" t="s">
        <v>249</v>
      </c>
      <c r="B150" t="s">
        <v>266</v>
      </c>
      <c r="C150" t="s">
        <v>45</v>
      </c>
      <c r="D150" t="s">
        <v>46</v>
      </c>
      <c r="E150" t="s">
        <v>26</v>
      </c>
      <c r="F150" t="s">
        <v>27</v>
      </c>
      <c r="G150">
        <v>1</v>
      </c>
      <c r="H150" t="s">
        <v>28</v>
      </c>
      <c r="I150" t="s">
        <v>47</v>
      </c>
      <c r="J150" t="s">
        <v>48</v>
      </c>
      <c r="K150" t="s">
        <v>49</v>
      </c>
      <c r="L150">
        <v>126</v>
      </c>
      <c r="M150" t="s">
        <v>60</v>
      </c>
      <c r="N150" t="s">
        <v>162</v>
      </c>
      <c r="O150">
        <v>27220.588235294115</v>
      </c>
      <c r="P150">
        <v>3063.0252100840303</v>
      </c>
      <c r="Q150">
        <v>1531.5126050420151</v>
      </c>
      <c r="R150">
        <v>4</v>
      </c>
      <c r="S150" t="s">
        <v>165</v>
      </c>
      <c r="T150">
        <v>27277.310924369758</v>
      </c>
      <c r="U150">
        <v>7203.5581914699778</v>
      </c>
      <c r="V150">
        <v>2722.6890756302519</v>
      </c>
      <c r="W150">
        <v>7</v>
      </c>
      <c r="X150" t="s">
        <v>165</v>
      </c>
      <c r="Y150" t="s">
        <v>253</v>
      </c>
      <c r="Z150" t="s">
        <v>176</v>
      </c>
    </row>
    <row r="151" spans="1:26" x14ac:dyDescent="0.25">
      <c r="A151" t="s">
        <v>249</v>
      </c>
      <c r="B151" t="s">
        <v>266</v>
      </c>
      <c r="C151" t="s">
        <v>45</v>
      </c>
      <c r="D151" t="s">
        <v>50</v>
      </c>
      <c r="E151" t="s">
        <v>26</v>
      </c>
      <c r="F151" t="s">
        <v>27</v>
      </c>
      <c r="G151">
        <v>2</v>
      </c>
      <c r="H151" t="s">
        <v>28</v>
      </c>
      <c r="I151" t="s">
        <v>51</v>
      </c>
      <c r="J151" t="s">
        <v>48</v>
      </c>
      <c r="K151" t="s">
        <v>49</v>
      </c>
      <c r="L151">
        <v>126</v>
      </c>
      <c r="M151" t="s">
        <v>28</v>
      </c>
      <c r="N151" t="s">
        <v>162</v>
      </c>
      <c r="O151">
        <v>17621.287128712869</v>
      </c>
      <c r="P151">
        <v>2075.5581474317341</v>
      </c>
      <c r="Q151">
        <v>928.21782178217757</v>
      </c>
      <c r="R151">
        <v>5</v>
      </c>
      <c r="S151" t="s">
        <v>165</v>
      </c>
      <c r="T151">
        <v>18623.762376237592</v>
      </c>
      <c r="U151">
        <v>2455.5528362059154</v>
      </c>
      <c r="V151">
        <v>1002.4752475247552</v>
      </c>
      <c r="W151">
        <v>6</v>
      </c>
      <c r="X151" t="s">
        <v>165</v>
      </c>
      <c r="Y151" t="s">
        <v>253</v>
      </c>
      <c r="Z151" t="s">
        <v>176</v>
      </c>
    </row>
    <row r="152" spans="1:26" x14ac:dyDescent="0.25">
      <c r="A152" t="s">
        <v>249</v>
      </c>
      <c r="B152" t="s">
        <v>266</v>
      </c>
      <c r="C152" t="s">
        <v>45</v>
      </c>
      <c r="D152" t="s">
        <v>52</v>
      </c>
      <c r="E152" t="s">
        <v>26</v>
      </c>
      <c r="F152" t="s">
        <v>27</v>
      </c>
      <c r="G152">
        <v>1</v>
      </c>
      <c r="H152" t="s">
        <v>28</v>
      </c>
      <c r="I152" t="s">
        <v>29</v>
      </c>
      <c r="J152" t="s">
        <v>48</v>
      </c>
      <c r="K152" t="s">
        <v>49</v>
      </c>
      <c r="L152">
        <v>126</v>
      </c>
      <c r="M152" t="s">
        <v>60</v>
      </c>
      <c r="N152" t="s">
        <v>162</v>
      </c>
      <c r="O152">
        <v>27220.588235294115</v>
      </c>
      <c r="P152">
        <v>3063.0252100840303</v>
      </c>
      <c r="Q152">
        <v>1531.5126050420151</v>
      </c>
      <c r="R152">
        <v>4</v>
      </c>
      <c r="S152" t="s">
        <v>165</v>
      </c>
      <c r="T152">
        <v>24781.512741176492</v>
      </c>
      <c r="U152">
        <v>2268.9075620168105</v>
      </c>
      <c r="V152">
        <v>1134.4537810084053</v>
      </c>
      <c r="W152">
        <v>4</v>
      </c>
      <c r="X152" t="s">
        <v>165</v>
      </c>
      <c r="Y152" t="s">
        <v>253</v>
      </c>
      <c r="Z152" t="s">
        <v>178</v>
      </c>
    </row>
    <row r="153" spans="1:26" x14ac:dyDescent="0.25">
      <c r="A153" t="s">
        <v>249</v>
      </c>
      <c r="B153" t="s">
        <v>266</v>
      </c>
      <c r="C153" t="s">
        <v>45</v>
      </c>
      <c r="D153" t="s">
        <v>53</v>
      </c>
      <c r="E153" t="s">
        <v>26</v>
      </c>
      <c r="F153" t="s">
        <v>27</v>
      </c>
      <c r="G153">
        <v>2</v>
      </c>
      <c r="H153" t="s">
        <v>28</v>
      </c>
      <c r="I153" t="s">
        <v>35</v>
      </c>
      <c r="J153" t="s">
        <v>48</v>
      </c>
      <c r="K153" t="s">
        <v>49</v>
      </c>
      <c r="L153">
        <v>126</v>
      </c>
      <c r="M153" t="s">
        <v>28</v>
      </c>
      <c r="N153" t="s">
        <v>162</v>
      </c>
      <c r="O153">
        <v>17621.287128712869</v>
      </c>
      <c r="P153">
        <v>2075.5581474317341</v>
      </c>
      <c r="Q153">
        <v>928.21782178217757</v>
      </c>
      <c r="R153">
        <v>5</v>
      </c>
      <c r="S153" t="s">
        <v>165</v>
      </c>
      <c r="T153">
        <v>19310.643564356429</v>
      </c>
      <c r="U153">
        <v>3118.8118811881182</v>
      </c>
      <c r="V153">
        <v>1559.4059405940591</v>
      </c>
      <c r="W153">
        <v>4</v>
      </c>
      <c r="X153" t="s">
        <v>165</v>
      </c>
      <c r="Y153" t="s">
        <v>253</v>
      </c>
      <c r="Z153" t="s">
        <v>178</v>
      </c>
    </row>
    <row r="154" spans="1:26" x14ac:dyDescent="0.25">
      <c r="A154" t="s">
        <v>249</v>
      </c>
      <c r="B154" t="s">
        <v>266</v>
      </c>
      <c r="C154" t="s">
        <v>45</v>
      </c>
      <c r="D154" t="s">
        <v>54</v>
      </c>
      <c r="E154" t="s">
        <v>26</v>
      </c>
      <c r="F154" t="s">
        <v>27</v>
      </c>
      <c r="G154">
        <v>1</v>
      </c>
      <c r="H154" t="s">
        <v>28</v>
      </c>
      <c r="I154" t="s">
        <v>55</v>
      </c>
      <c r="J154" t="s">
        <v>48</v>
      </c>
      <c r="K154" t="s">
        <v>49</v>
      </c>
      <c r="L154">
        <v>126</v>
      </c>
      <c r="M154" t="s">
        <v>60</v>
      </c>
      <c r="N154" t="s">
        <v>162</v>
      </c>
      <c r="O154">
        <v>27220.588235294115</v>
      </c>
      <c r="P154">
        <v>3063.0252100840303</v>
      </c>
      <c r="Q154">
        <v>1531.5126050420151</v>
      </c>
      <c r="R154">
        <v>4</v>
      </c>
      <c r="S154" t="s">
        <v>165</v>
      </c>
      <c r="T154">
        <v>25518.907563025215</v>
      </c>
      <c r="U154">
        <v>2663.5515614335663</v>
      </c>
      <c r="V154">
        <v>1191.1764705882322</v>
      </c>
      <c r="W154">
        <v>5</v>
      </c>
      <c r="X154" t="s">
        <v>165</v>
      </c>
      <c r="Y154" t="s">
        <v>253</v>
      </c>
      <c r="Z154" t="s">
        <v>179</v>
      </c>
    </row>
    <row r="155" spans="1:26" x14ac:dyDescent="0.25">
      <c r="A155" t="s">
        <v>249</v>
      </c>
      <c r="B155" t="s">
        <v>266</v>
      </c>
      <c r="C155" t="s">
        <v>45</v>
      </c>
      <c r="D155" t="s">
        <v>56</v>
      </c>
      <c r="E155" t="s">
        <v>26</v>
      </c>
      <c r="F155" t="s">
        <v>27</v>
      </c>
      <c r="G155">
        <v>2</v>
      </c>
      <c r="H155" t="s">
        <v>28</v>
      </c>
      <c r="I155" t="s">
        <v>57</v>
      </c>
      <c r="J155" t="s">
        <v>48</v>
      </c>
      <c r="K155" t="s">
        <v>49</v>
      </c>
      <c r="L155">
        <v>126</v>
      </c>
      <c r="M155" t="s">
        <v>28</v>
      </c>
      <c r="N155" t="s">
        <v>162</v>
      </c>
      <c r="O155">
        <v>17621.287128712869</v>
      </c>
      <c r="P155">
        <v>2075.5581474317341</v>
      </c>
      <c r="Q155">
        <v>928.21782178217757</v>
      </c>
      <c r="R155">
        <v>5</v>
      </c>
      <c r="S155" t="s">
        <v>165</v>
      </c>
      <c r="T155">
        <v>20554.45544554455</v>
      </c>
      <c r="U155">
        <v>2864.811642240219</v>
      </c>
      <c r="V155">
        <v>1169.5544554455414</v>
      </c>
      <c r="W155">
        <v>6</v>
      </c>
      <c r="X155" t="s">
        <v>165</v>
      </c>
      <c r="Y155" t="s">
        <v>253</v>
      </c>
      <c r="Z155" t="s">
        <v>179</v>
      </c>
    </row>
    <row r="156" spans="1:26" x14ac:dyDescent="0.25">
      <c r="A156" t="s">
        <v>249</v>
      </c>
      <c r="B156" t="s">
        <v>266</v>
      </c>
      <c r="C156" t="s">
        <v>38</v>
      </c>
      <c r="D156" t="s">
        <v>39</v>
      </c>
      <c r="E156" t="s">
        <v>26</v>
      </c>
      <c r="F156" t="s">
        <v>27</v>
      </c>
      <c r="G156">
        <v>1</v>
      </c>
      <c r="H156" t="s">
        <v>28</v>
      </c>
      <c r="I156" t="s">
        <v>40</v>
      </c>
      <c r="J156" t="s">
        <v>30</v>
      </c>
      <c r="K156" t="s">
        <v>31</v>
      </c>
      <c r="L156">
        <v>140</v>
      </c>
      <c r="M156" t="s">
        <v>60</v>
      </c>
      <c r="N156" t="s">
        <v>163</v>
      </c>
      <c r="O156">
        <v>24363.764044943819</v>
      </c>
      <c r="P156">
        <v>4773.6282665725885</v>
      </c>
      <c r="Q156">
        <v>2134.8314606741587</v>
      </c>
      <c r="R156">
        <v>5</v>
      </c>
      <c r="S156" t="s">
        <v>166</v>
      </c>
      <c r="T156">
        <v>19061.797752808994</v>
      </c>
      <c r="U156">
        <v>3062.0312894133435</v>
      </c>
      <c r="V156">
        <v>1369.3820224719136</v>
      </c>
      <c r="W156">
        <v>5</v>
      </c>
      <c r="X156" t="s">
        <v>166</v>
      </c>
      <c r="Y156" t="s">
        <v>254</v>
      </c>
      <c r="Z156" t="s">
        <v>171</v>
      </c>
    </row>
    <row r="157" spans="1:26" x14ac:dyDescent="0.25">
      <c r="A157" t="s">
        <v>249</v>
      </c>
      <c r="B157" t="s">
        <v>266</v>
      </c>
      <c r="C157" t="s">
        <v>38</v>
      </c>
      <c r="D157" t="s">
        <v>41</v>
      </c>
      <c r="E157" t="s">
        <v>26</v>
      </c>
      <c r="F157" t="s">
        <v>27</v>
      </c>
      <c r="G157">
        <v>1</v>
      </c>
      <c r="H157" t="s">
        <v>28</v>
      </c>
      <c r="I157" t="s">
        <v>33</v>
      </c>
      <c r="J157" t="s">
        <v>30</v>
      </c>
      <c r="K157" t="s">
        <v>31</v>
      </c>
      <c r="L157">
        <v>140</v>
      </c>
      <c r="M157" t="s">
        <v>60</v>
      </c>
      <c r="N157" t="s">
        <v>163</v>
      </c>
      <c r="O157">
        <v>24363.764044943819</v>
      </c>
      <c r="P157">
        <v>4773.6282665725885</v>
      </c>
      <c r="Q157">
        <v>2134.8314606741587</v>
      </c>
      <c r="R157">
        <v>5</v>
      </c>
      <c r="S157" t="s">
        <v>166</v>
      </c>
      <c r="T157">
        <v>19124.999999999993</v>
      </c>
      <c r="U157">
        <v>2622.3550017027046</v>
      </c>
      <c r="V157">
        <v>1172.7528089887649</v>
      </c>
      <c r="W157">
        <v>5</v>
      </c>
      <c r="X157" t="s">
        <v>166</v>
      </c>
      <c r="Y157" t="s">
        <v>254</v>
      </c>
      <c r="Z157" t="s">
        <v>172</v>
      </c>
    </row>
    <row r="158" spans="1:26" x14ac:dyDescent="0.25">
      <c r="A158" t="s">
        <v>249</v>
      </c>
      <c r="B158" t="s">
        <v>266</v>
      </c>
      <c r="C158" t="s">
        <v>38</v>
      </c>
      <c r="D158" t="s">
        <v>42</v>
      </c>
      <c r="E158" t="s">
        <v>26</v>
      </c>
      <c r="F158" t="s">
        <v>27</v>
      </c>
      <c r="G158">
        <v>2</v>
      </c>
      <c r="H158" t="s">
        <v>28</v>
      </c>
      <c r="I158" t="s">
        <v>43</v>
      </c>
      <c r="J158" t="s">
        <v>30</v>
      </c>
      <c r="K158" t="s">
        <v>31</v>
      </c>
      <c r="L158">
        <v>140</v>
      </c>
      <c r="M158" t="s">
        <v>28</v>
      </c>
      <c r="N158" t="s">
        <v>163</v>
      </c>
      <c r="O158">
        <v>19806.629834254163</v>
      </c>
      <c r="P158">
        <v>2890.8282140052515</v>
      </c>
      <c r="Q158">
        <v>1292.8176795580102</v>
      </c>
      <c r="R158">
        <v>5</v>
      </c>
      <c r="S158" t="s">
        <v>166</v>
      </c>
      <c r="T158">
        <v>17129.834254143676</v>
      </c>
      <c r="U158">
        <v>3724.7209680452333</v>
      </c>
      <c r="V158">
        <v>1665.7458563535927</v>
      </c>
      <c r="W158">
        <v>5</v>
      </c>
      <c r="X158" t="s">
        <v>166</v>
      </c>
      <c r="Y158" t="s">
        <v>254</v>
      </c>
      <c r="Z158" t="s">
        <v>173</v>
      </c>
    </row>
    <row r="159" spans="1:26" x14ac:dyDescent="0.25">
      <c r="A159" t="s">
        <v>249</v>
      </c>
      <c r="B159" t="s">
        <v>266</v>
      </c>
      <c r="C159" t="s">
        <v>38</v>
      </c>
      <c r="D159" t="s">
        <v>44</v>
      </c>
      <c r="E159" t="s">
        <v>26</v>
      </c>
      <c r="F159" t="s">
        <v>27</v>
      </c>
      <c r="G159">
        <v>2</v>
      </c>
      <c r="H159" t="s">
        <v>28</v>
      </c>
      <c r="I159" t="s">
        <v>37</v>
      </c>
      <c r="J159" t="s">
        <v>30</v>
      </c>
      <c r="K159" t="s">
        <v>31</v>
      </c>
      <c r="L159">
        <v>140</v>
      </c>
      <c r="M159" t="s">
        <v>28</v>
      </c>
      <c r="N159" t="s">
        <v>163</v>
      </c>
      <c r="O159">
        <v>19806.629834254163</v>
      </c>
      <c r="P159">
        <v>2890.8282140052515</v>
      </c>
      <c r="Q159">
        <v>1292.8176795580102</v>
      </c>
      <c r="R159">
        <v>5</v>
      </c>
      <c r="S159" t="s">
        <v>166</v>
      </c>
      <c r="T159">
        <v>18248.618784530394</v>
      </c>
      <c r="U159">
        <v>2538.7401622994835</v>
      </c>
      <c r="V159">
        <v>1135.3591160220988</v>
      </c>
      <c r="W159">
        <v>5</v>
      </c>
      <c r="X159" t="s">
        <v>166</v>
      </c>
      <c r="Y159" t="s">
        <v>254</v>
      </c>
      <c r="Z159" t="s">
        <v>174</v>
      </c>
    </row>
    <row r="160" spans="1:26" x14ac:dyDescent="0.25">
      <c r="A160" t="s">
        <v>249</v>
      </c>
      <c r="B160" t="s">
        <v>266</v>
      </c>
      <c r="C160" t="s">
        <v>107</v>
      </c>
      <c r="D160" t="s">
        <v>107</v>
      </c>
      <c r="E160" t="s">
        <v>26</v>
      </c>
      <c r="F160" t="s">
        <v>27</v>
      </c>
      <c r="G160">
        <v>1</v>
      </c>
      <c r="H160" t="s">
        <v>28</v>
      </c>
      <c r="I160" t="s">
        <v>47</v>
      </c>
      <c r="J160" t="s">
        <v>30</v>
      </c>
      <c r="K160" t="s">
        <v>31</v>
      </c>
      <c r="L160">
        <v>90</v>
      </c>
      <c r="M160" t="s">
        <v>60</v>
      </c>
      <c r="N160" t="s">
        <v>162</v>
      </c>
      <c r="O160">
        <v>15825.842696629243</v>
      </c>
      <c r="P160">
        <v>1221.0438618706714</v>
      </c>
      <c r="Q160">
        <v>546.06741573033696</v>
      </c>
      <c r="R160">
        <v>5</v>
      </c>
      <c r="S160" t="s">
        <v>165</v>
      </c>
      <c r="T160">
        <v>17548.314606741591</v>
      </c>
      <c r="U160">
        <v>1522.5361734436779</v>
      </c>
      <c r="V160">
        <v>680.89887640449467</v>
      </c>
      <c r="W160">
        <v>5</v>
      </c>
      <c r="X160" t="s">
        <v>165</v>
      </c>
      <c r="Y160" t="s">
        <v>170</v>
      </c>
      <c r="Z160" t="s">
        <v>212</v>
      </c>
    </row>
    <row r="161" spans="1:26" x14ac:dyDescent="0.25">
      <c r="A161" t="s">
        <v>249</v>
      </c>
      <c r="B161" t="s">
        <v>266</v>
      </c>
      <c r="C161" t="s">
        <v>100</v>
      </c>
      <c r="D161" t="s">
        <v>101</v>
      </c>
      <c r="E161" t="s">
        <v>26</v>
      </c>
      <c r="F161" t="s">
        <v>27</v>
      </c>
      <c r="G161">
        <v>1</v>
      </c>
      <c r="H161" t="s">
        <v>28</v>
      </c>
      <c r="I161" t="s">
        <v>29</v>
      </c>
      <c r="J161" t="s">
        <v>30</v>
      </c>
      <c r="K161" t="s">
        <v>31</v>
      </c>
      <c r="L161">
        <v>180</v>
      </c>
      <c r="M161" t="s">
        <v>60</v>
      </c>
      <c r="N161" t="s">
        <v>162</v>
      </c>
      <c r="O161">
        <v>1734.2307692307704</v>
      </c>
      <c r="P161">
        <v>233.65384615384576</v>
      </c>
      <c r="Q161">
        <v>77.884615384615259</v>
      </c>
      <c r="R161">
        <v>9</v>
      </c>
      <c r="S161" t="s">
        <v>166</v>
      </c>
      <c r="T161">
        <v>1848.4615384615374</v>
      </c>
      <c r="U161">
        <v>332.30769230769226</v>
      </c>
      <c r="V161">
        <v>110.76923076923076</v>
      </c>
      <c r="W161">
        <v>9</v>
      </c>
      <c r="X161" t="s">
        <v>166</v>
      </c>
      <c r="Y161" t="s">
        <v>255</v>
      </c>
      <c r="Z161" t="s">
        <v>209</v>
      </c>
    </row>
    <row r="162" spans="1:26" x14ac:dyDescent="0.25">
      <c r="A162" t="s">
        <v>249</v>
      </c>
      <c r="B162" t="s">
        <v>266</v>
      </c>
      <c r="C162" t="s">
        <v>100</v>
      </c>
      <c r="D162" t="s">
        <v>102</v>
      </c>
      <c r="E162" t="s">
        <v>26</v>
      </c>
      <c r="F162" t="s">
        <v>27</v>
      </c>
      <c r="G162">
        <v>2</v>
      </c>
      <c r="H162" t="s">
        <v>28</v>
      </c>
      <c r="I162" t="s">
        <v>35</v>
      </c>
      <c r="J162" t="s">
        <v>30</v>
      </c>
      <c r="K162" t="s">
        <v>31</v>
      </c>
      <c r="L162">
        <v>180</v>
      </c>
      <c r="M162" t="s">
        <v>28</v>
      </c>
      <c r="N162" t="s">
        <v>162</v>
      </c>
      <c r="O162">
        <v>1582.4503311258293</v>
      </c>
      <c r="P162">
        <v>353.14569536423932</v>
      </c>
      <c r="Q162">
        <v>117.71523178807978</v>
      </c>
      <c r="R162">
        <v>9</v>
      </c>
      <c r="S162" t="s">
        <v>166</v>
      </c>
      <c r="T162">
        <v>1369.3708609271528</v>
      </c>
      <c r="U162">
        <v>290.56291390728484</v>
      </c>
      <c r="V162">
        <v>96.854304635761608</v>
      </c>
      <c r="W162">
        <v>9</v>
      </c>
      <c r="X162" t="s">
        <v>166</v>
      </c>
      <c r="Y162" t="s">
        <v>255</v>
      </c>
      <c r="Z162" t="s">
        <v>209</v>
      </c>
    </row>
    <row r="163" spans="1:26" x14ac:dyDescent="0.25">
      <c r="A163" t="s">
        <v>249</v>
      </c>
      <c r="B163" t="s">
        <v>266</v>
      </c>
      <c r="C163" t="s">
        <v>100</v>
      </c>
      <c r="D163" t="s">
        <v>103</v>
      </c>
      <c r="E163" t="s">
        <v>26</v>
      </c>
      <c r="F163" t="s">
        <v>27</v>
      </c>
      <c r="G163">
        <v>3</v>
      </c>
      <c r="H163" t="s">
        <v>28</v>
      </c>
      <c r="I163" t="s">
        <v>47</v>
      </c>
      <c r="J163" t="s">
        <v>30</v>
      </c>
      <c r="K163" t="s">
        <v>31</v>
      </c>
      <c r="L163">
        <v>180</v>
      </c>
      <c r="M163" t="s">
        <v>60</v>
      </c>
      <c r="N163" t="s">
        <v>162</v>
      </c>
      <c r="O163">
        <v>1734.2307692307704</v>
      </c>
      <c r="P163">
        <v>233.65384615384576</v>
      </c>
      <c r="Q163">
        <v>77.884615384615259</v>
      </c>
      <c r="R163">
        <v>9</v>
      </c>
      <c r="S163" t="s">
        <v>166</v>
      </c>
      <c r="T163">
        <v>1734.7328244274784</v>
      </c>
      <c r="U163">
        <v>422.51908396946487</v>
      </c>
      <c r="V163">
        <v>140.83969465648829</v>
      </c>
      <c r="W163">
        <v>9</v>
      </c>
      <c r="X163" t="s">
        <v>166</v>
      </c>
      <c r="Y163" t="s">
        <v>255</v>
      </c>
      <c r="Z163" t="s">
        <v>210</v>
      </c>
    </row>
    <row r="164" spans="1:26" x14ac:dyDescent="0.25">
      <c r="A164" t="s">
        <v>249</v>
      </c>
      <c r="B164" t="s">
        <v>266</v>
      </c>
      <c r="C164" t="s">
        <v>100</v>
      </c>
      <c r="D164" t="s">
        <v>104</v>
      </c>
      <c r="E164" t="s">
        <v>26</v>
      </c>
      <c r="F164" t="s">
        <v>27</v>
      </c>
      <c r="G164">
        <v>4</v>
      </c>
      <c r="H164" t="s">
        <v>28</v>
      </c>
      <c r="I164" t="s">
        <v>51</v>
      </c>
      <c r="J164" t="s">
        <v>30</v>
      </c>
      <c r="K164" t="s">
        <v>31</v>
      </c>
      <c r="L164">
        <v>180</v>
      </c>
      <c r="M164" t="s">
        <v>28</v>
      </c>
      <c r="N164" t="s">
        <v>162</v>
      </c>
      <c r="O164">
        <v>1582.4503311258293</v>
      </c>
      <c r="P164">
        <v>353.14569536423932</v>
      </c>
      <c r="Q164">
        <v>117.71523178807978</v>
      </c>
      <c r="R164">
        <v>9</v>
      </c>
      <c r="S164" t="s">
        <v>166</v>
      </c>
      <c r="T164">
        <v>1411.0927152317886</v>
      </c>
      <c r="U164">
        <v>299.50331125827813</v>
      </c>
      <c r="V164">
        <v>99.834437086092706</v>
      </c>
      <c r="W164">
        <v>9</v>
      </c>
      <c r="X164" t="s">
        <v>166</v>
      </c>
      <c r="Y164" t="s">
        <v>255</v>
      </c>
      <c r="Z164" t="s">
        <v>210</v>
      </c>
    </row>
    <row r="165" spans="1:26" x14ac:dyDescent="0.25">
      <c r="A165" t="s">
        <v>249</v>
      </c>
      <c r="B165" t="s">
        <v>266</v>
      </c>
      <c r="C165" t="s">
        <v>100</v>
      </c>
      <c r="D165" t="s">
        <v>105</v>
      </c>
      <c r="E165" t="s">
        <v>26</v>
      </c>
      <c r="F165" t="s">
        <v>27</v>
      </c>
      <c r="G165">
        <v>5</v>
      </c>
      <c r="H165" t="s">
        <v>28</v>
      </c>
      <c r="I165" t="s">
        <v>55</v>
      </c>
      <c r="J165" t="s">
        <v>30</v>
      </c>
      <c r="K165" t="s">
        <v>31</v>
      </c>
      <c r="L165">
        <v>180</v>
      </c>
      <c r="M165" t="s">
        <v>60</v>
      </c>
      <c r="N165" t="s">
        <v>162</v>
      </c>
      <c r="O165">
        <v>1734.2307692307704</v>
      </c>
      <c r="P165">
        <v>233.65384615384576</v>
      </c>
      <c r="Q165">
        <v>77.884615384615259</v>
      </c>
      <c r="R165">
        <v>9</v>
      </c>
      <c r="S165" t="s">
        <v>166</v>
      </c>
      <c r="T165">
        <v>1870.4198473282443</v>
      </c>
      <c r="U165">
        <v>453.43511450381504</v>
      </c>
      <c r="V165">
        <v>151.14503816793834</v>
      </c>
      <c r="W165">
        <v>9</v>
      </c>
      <c r="X165" t="s">
        <v>166</v>
      </c>
      <c r="Y165" t="s">
        <v>255</v>
      </c>
      <c r="Z165" t="s">
        <v>211</v>
      </c>
    </row>
    <row r="166" spans="1:26" x14ac:dyDescent="0.25">
      <c r="A166" t="s">
        <v>249</v>
      </c>
      <c r="B166" t="s">
        <v>266</v>
      </c>
      <c r="C166" t="s">
        <v>100</v>
      </c>
      <c r="D166" t="s">
        <v>106</v>
      </c>
      <c r="E166" t="s">
        <v>26</v>
      </c>
      <c r="F166" t="s">
        <v>27</v>
      </c>
      <c r="G166">
        <v>6</v>
      </c>
      <c r="H166" t="s">
        <v>28</v>
      </c>
      <c r="I166" t="s">
        <v>57</v>
      </c>
      <c r="J166" t="s">
        <v>30</v>
      </c>
      <c r="K166" t="s">
        <v>31</v>
      </c>
      <c r="L166">
        <v>180</v>
      </c>
      <c r="M166" t="s">
        <v>28</v>
      </c>
      <c r="N166" t="s">
        <v>162</v>
      </c>
      <c r="O166">
        <v>1582.4503311258293</v>
      </c>
      <c r="P166">
        <v>353.14569536423932</v>
      </c>
      <c r="Q166">
        <v>117.71523178807978</v>
      </c>
      <c r="R166">
        <v>9</v>
      </c>
      <c r="S166" t="s">
        <v>166</v>
      </c>
      <c r="T166">
        <v>1490.625</v>
      </c>
      <c r="U166">
        <v>284.21052631578959</v>
      </c>
      <c r="V166">
        <v>94.736842105263193</v>
      </c>
      <c r="W166">
        <v>9</v>
      </c>
      <c r="X166" t="s">
        <v>166</v>
      </c>
      <c r="Y166" t="s">
        <v>255</v>
      </c>
      <c r="Z166" t="s">
        <v>211</v>
      </c>
    </row>
    <row r="167" spans="1:26" x14ac:dyDescent="0.25">
      <c r="A167" t="s">
        <v>249</v>
      </c>
      <c r="B167" t="s">
        <v>266</v>
      </c>
      <c r="C167" t="s">
        <v>120</v>
      </c>
      <c r="D167" t="s">
        <v>120</v>
      </c>
      <c r="E167" t="s">
        <v>26</v>
      </c>
      <c r="F167" t="s">
        <v>27</v>
      </c>
      <c r="G167">
        <v>1</v>
      </c>
      <c r="H167" t="s">
        <v>28</v>
      </c>
      <c r="I167" t="s">
        <v>47</v>
      </c>
      <c r="J167" t="s">
        <v>30</v>
      </c>
      <c r="K167" t="s">
        <v>31</v>
      </c>
      <c r="L167">
        <v>90</v>
      </c>
      <c r="M167" t="s">
        <v>60</v>
      </c>
      <c r="N167" t="s">
        <v>162</v>
      </c>
      <c r="O167">
        <v>778.69565217391278</v>
      </c>
      <c r="P167">
        <v>73.043478260869634</v>
      </c>
      <c r="Q167">
        <v>32.666036540866521</v>
      </c>
      <c r="R167">
        <v>5</v>
      </c>
      <c r="S167" t="s">
        <v>165</v>
      </c>
      <c r="T167">
        <v>719.34782608695627</v>
      </c>
      <c r="U167">
        <v>87.391304347826036</v>
      </c>
      <c r="V167">
        <v>39.082579432822385</v>
      </c>
      <c r="W167">
        <v>5</v>
      </c>
      <c r="X167" t="s">
        <v>165</v>
      </c>
      <c r="Y167" t="s">
        <v>256</v>
      </c>
      <c r="Z167" t="s">
        <v>225</v>
      </c>
    </row>
    <row r="168" spans="1:26" x14ac:dyDescent="0.25">
      <c r="A168" t="s">
        <v>249</v>
      </c>
      <c r="B168" t="s">
        <v>266</v>
      </c>
      <c r="C168" t="s">
        <v>98</v>
      </c>
      <c r="D168" t="s">
        <v>99</v>
      </c>
      <c r="E168" t="s">
        <v>26</v>
      </c>
      <c r="F168" t="s">
        <v>27</v>
      </c>
      <c r="G168">
        <v>1</v>
      </c>
      <c r="H168" t="s">
        <v>28</v>
      </c>
      <c r="I168" t="s">
        <v>71</v>
      </c>
      <c r="J168" t="s">
        <v>48</v>
      </c>
      <c r="K168" t="s">
        <v>49</v>
      </c>
      <c r="L168">
        <v>90</v>
      </c>
      <c r="M168" t="s">
        <v>60</v>
      </c>
      <c r="N168" t="s">
        <v>162</v>
      </c>
      <c r="O168">
        <v>1262.0253164556966</v>
      </c>
      <c r="P168">
        <v>275.9493670886078</v>
      </c>
      <c r="Q168">
        <v>123.40830863163404</v>
      </c>
      <c r="R168">
        <v>5</v>
      </c>
      <c r="S168" t="s">
        <v>166</v>
      </c>
      <c r="T168">
        <v>2431.6455696202529</v>
      </c>
      <c r="U168">
        <v>412.6582278481016</v>
      </c>
      <c r="V168">
        <v>184.54636978859037</v>
      </c>
      <c r="W168">
        <v>5</v>
      </c>
      <c r="X168" t="s">
        <v>166</v>
      </c>
      <c r="Y168" t="s">
        <v>256</v>
      </c>
      <c r="Z168" t="s">
        <v>207</v>
      </c>
    </row>
    <row r="169" spans="1:26" x14ac:dyDescent="0.25">
      <c r="A169" t="s">
        <v>249</v>
      </c>
      <c r="B169" t="s">
        <v>266</v>
      </c>
      <c r="C169" t="s">
        <v>73</v>
      </c>
      <c r="D169" t="s">
        <v>74</v>
      </c>
      <c r="E169" t="s">
        <v>26</v>
      </c>
      <c r="F169" t="s">
        <v>75</v>
      </c>
      <c r="G169">
        <v>1</v>
      </c>
      <c r="H169" t="s">
        <v>28</v>
      </c>
      <c r="I169" t="s">
        <v>51</v>
      </c>
      <c r="J169" t="s">
        <v>48</v>
      </c>
      <c r="K169" t="s">
        <v>31</v>
      </c>
      <c r="L169">
        <v>168</v>
      </c>
      <c r="M169" t="s">
        <v>28</v>
      </c>
      <c r="N169" t="s">
        <v>162</v>
      </c>
      <c r="O169">
        <v>17194.73684210526</v>
      </c>
      <c r="P169">
        <v>4867.9743749567306</v>
      </c>
      <c r="Q169">
        <v>1405.2631578947344</v>
      </c>
      <c r="R169">
        <v>12</v>
      </c>
      <c r="S169" t="s">
        <v>165</v>
      </c>
      <c r="T169">
        <v>28342.105263157875</v>
      </c>
      <c r="U169">
        <v>5852.5085182064167</v>
      </c>
      <c r="V169">
        <v>1689.4736842105262</v>
      </c>
      <c r="W169">
        <v>12</v>
      </c>
      <c r="X169" t="s">
        <v>165</v>
      </c>
      <c r="Y169" t="s">
        <v>253</v>
      </c>
      <c r="Z169" t="s">
        <v>188</v>
      </c>
    </row>
    <row r="170" spans="1:26" x14ac:dyDescent="0.25">
      <c r="A170" t="s">
        <v>249</v>
      </c>
      <c r="B170" t="s">
        <v>266</v>
      </c>
      <c r="C170" t="s">
        <v>73</v>
      </c>
      <c r="D170" t="s">
        <v>76</v>
      </c>
      <c r="E170" t="s">
        <v>26</v>
      </c>
      <c r="F170" t="s">
        <v>75</v>
      </c>
      <c r="G170">
        <v>1</v>
      </c>
      <c r="H170" t="s">
        <v>28</v>
      </c>
      <c r="I170" t="s">
        <v>51</v>
      </c>
      <c r="J170" t="s">
        <v>30</v>
      </c>
      <c r="K170" t="s">
        <v>31</v>
      </c>
      <c r="L170">
        <v>168</v>
      </c>
      <c r="M170" t="s">
        <v>28</v>
      </c>
      <c r="N170" t="s">
        <v>162</v>
      </c>
      <c r="O170">
        <v>17194.73684210526</v>
      </c>
      <c r="P170">
        <v>4867.9743749567306</v>
      </c>
      <c r="Q170">
        <v>1405.2631578947344</v>
      </c>
      <c r="R170">
        <v>12</v>
      </c>
      <c r="S170" t="s">
        <v>165</v>
      </c>
      <c r="T170">
        <v>20368.421052631558</v>
      </c>
      <c r="U170">
        <v>4977.367057540042</v>
      </c>
      <c r="V170">
        <v>1436.8421052631595</v>
      </c>
      <c r="W170">
        <v>12</v>
      </c>
      <c r="X170" t="s">
        <v>165</v>
      </c>
      <c r="Y170" t="s">
        <v>253</v>
      </c>
      <c r="Z170" t="s">
        <v>189</v>
      </c>
    </row>
    <row r="171" spans="1:26" x14ac:dyDescent="0.25">
      <c r="A171" t="s">
        <v>249</v>
      </c>
      <c r="B171" t="s">
        <v>266</v>
      </c>
      <c r="C171" t="s">
        <v>111</v>
      </c>
      <c r="D171" t="s">
        <v>246</v>
      </c>
      <c r="E171" t="s">
        <v>26</v>
      </c>
      <c r="F171" t="s">
        <v>27</v>
      </c>
      <c r="G171">
        <v>1</v>
      </c>
      <c r="H171" t="s">
        <v>60</v>
      </c>
      <c r="I171" t="s">
        <v>51</v>
      </c>
      <c r="J171" t="s">
        <v>30</v>
      </c>
      <c r="K171" t="s">
        <v>31</v>
      </c>
      <c r="L171">
        <v>63</v>
      </c>
      <c r="M171" t="s">
        <v>28</v>
      </c>
      <c r="N171" t="s">
        <v>162</v>
      </c>
      <c r="O171">
        <v>27240.875912408741</v>
      </c>
      <c r="P171">
        <v>5481.3678950373451</v>
      </c>
      <c r="Q171">
        <v>1937.956204379569</v>
      </c>
      <c r="R171">
        <v>8</v>
      </c>
      <c r="S171" t="s">
        <v>166</v>
      </c>
      <c r="T171">
        <v>32693.430656934317</v>
      </c>
      <c r="U171">
        <v>5016.8451920680536</v>
      </c>
      <c r="V171">
        <v>1773.722627737224</v>
      </c>
      <c r="W171">
        <v>8</v>
      </c>
      <c r="X171" t="s">
        <v>166</v>
      </c>
      <c r="Y171" t="s">
        <v>257</v>
      </c>
      <c r="Z171" t="s">
        <v>219</v>
      </c>
    </row>
    <row r="172" spans="1:26" x14ac:dyDescent="0.25">
      <c r="A172" t="s">
        <v>249</v>
      </c>
      <c r="B172" t="s">
        <v>266</v>
      </c>
      <c r="C172" t="s">
        <v>111</v>
      </c>
      <c r="D172" t="s">
        <v>246</v>
      </c>
      <c r="E172" t="s">
        <v>26</v>
      </c>
      <c r="F172" t="s">
        <v>27</v>
      </c>
      <c r="G172">
        <v>3</v>
      </c>
      <c r="H172" t="s">
        <v>60</v>
      </c>
      <c r="I172" t="s">
        <v>51</v>
      </c>
      <c r="J172" t="s">
        <v>30</v>
      </c>
      <c r="K172" t="s">
        <v>31</v>
      </c>
      <c r="L172">
        <v>140</v>
      </c>
      <c r="M172" t="s">
        <v>28</v>
      </c>
      <c r="N172" t="s">
        <v>162</v>
      </c>
      <c r="O172">
        <v>30619.565217391289</v>
      </c>
      <c r="P172">
        <v>5995.0357535381336</v>
      </c>
      <c r="Q172">
        <v>2119.565217391309</v>
      </c>
      <c r="R172">
        <v>8</v>
      </c>
      <c r="S172" t="s">
        <v>166</v>
      </c>
      <c r="T172">
        <v>33815.217391304359</v>
      </c>
      <c r="U172">
        <v>5626.1104763972926</v>
      </c>
      <c r="V172">
        <v>1989.1304347826015</v>
      </c>
      <c r="W172">
        <v>8</v>
      </c>
      <c r="X172" t="s">
        <v>166</v>
      </c>
      <c r="Y172" t="s">
        <v>258</v>
      </c>
      <c r="Z172" t="s">
        <v>219</v>
      </c>
    </row>
    <row r="173" spans="1:26" x14ac:dyDescent="0.25">
      <c r="A173" t="s">
        <v>249</v>
      </c>
      <c r="B173" t="s">
        <v>266</v>
      </c>
      <c r="C173" t="s">
        <v>111</v>
      </c>
      <c r="D173" t="s">
        <v>247</v>
      </c>
      <c r="E173" t="s">
        <v>26</v>
      </c>
      <c r="F173" t="s">
        <v>27</v>
      </c>
      <c r="G173">
        <v>4</v>
      </c>
      <c r="H173" t="s">
        <v>60</v>
      </c>
      <c r="I173" t="s">
        <v>47</v>
      </c>
      <c r="J173" t="s">
        <v>30</v>
      </c>
      <c r="K173" t="s">
        <v>31</v>
      </c>
      <c r="L173">
        <v>140</v>
      </c>
      <c r="M173" t="s">
        <v>60</v>
      </c>
      <c r="N173" t="s">
        <v>162</v>
      </c>
      <c r="O173">
        <v>38054.347826086989</v>
      </c>
      <c r="P173">
        <v>8024.1247778125617</v>
      </c>
      <c r="Q173">
        <v>2836.9565217391305</v>
      </c>
      <c r="R173">
        <v>8</v>
      </c>
      <c r="S173" t="s">
        <v>166</v>
      </c>
      <c r="T173">
        <v>43402.173913043473</v>
      </c>
      <c r="U173">
        <v>9038.6692899497866</v>
      </c>
      <c r="V173">
        <v>3195.6521739130453</v>
      </c>
      <c r="W173">
        <v>8</v>
      </c>
      <c r="X173" t="s">
        <v>166</v>
      </c>
      <c r="Y173" t="s">
        <v>259</v>
      </c>
      <c r="Z173" t="s">
        <v>221</v>
      </c>
    </row>
    <row r="174" spans="1:26" x14ac:dyDescent="0.25">
      <c r="A174" t="s">
        <v>249</v>
      </c>
      <c r="B174" t="s">
        <v>251</v>
      </c>
      <c r="C174" t="s">
        <v>138</v>
      </c>
      <c r="D174" t="s">
        <v>139</v>
      </c>
      <c r="E174" t="s">
        <v>128</v>
      </c>
      <c r="F174" t="s">
        <v>129</v>
      </c>
      <c r="G174">
        <v>2</v>
      </c>
      <c r="H174" t="s">
        <v>60</v>
      </c>
      <c r="I174" t="s">
        <v>113</v>
      </c>
      <c r="J174" t="s">
        <v>48</v>
      </c>
      <c r="K174" t="s">
        <v>49</v>
      </c>
      <c r="L174">
        <v>84</v>
      </c>
      <c r="M174" t="s">
        <v>28</v>
      </c>
      <c r="N174" t="s">
        <v>162</v>
      </c>
      <c r="O174">
        <v>7.1</v>
      </c>
      <c r="P174">
        <v>0.79372539331937719</v>
      </c>
      <c r="Q174">
        <v>0.3</v>
      </c>
      <c r="R174">
        <v>7</v>
      </c>
      <c r="S174" t="s">
        <v>165</v>
      </c>
      <c r="T174">
        <v>7.4</v>
      </c>
      <c r="U174">
        <v>0.52915026221291817</v>
      </c>
      <c r="V174">
        <v>0.2</v>
      </c>
      <c r="W174">
        <v>7</v>
      </c>
      <c r="X174" t="s">
        <v>165</v>
      </c>
      <c r="Y174" t="s">
        <v>252</v>
      </c>
      <c r="Z174" t="s">
        <v>233</v>
      </c>
    </row>
    <row r="175" spans="1:26" x14ac:dyDescent="0.25">
      <c r="A175" t="s">
        <v>249</v>
      </c>
      <c r="B175" t="s">
        <v>251</v>
      </c>
      <c r="C175" t="s">
        <v>138</v>
      </c>
      <c r="D175" t="s">
        <v>139</v>
      </c>
      <c r="E175" t="s">
        <v>128</v>
      </c>
      <c r="F175" t="s">
        <v>129</v>
      </c>
      <c r="G175">
        <v>2</v>
      </c>
      <c r="H175" t="s">
        <v>60</v>
      </c>
      <c r="I175" t="s">
        <v>113</v>
      </c>
      <c r="J175" t="s">
        <v>48</v>
      </c>
      <c r="K175" t="s">
        <v>49</v>
      </c>
      <c r="L175">
        <v>84</v>
      </c>
      <c r="M175" t="s">
        <v>28</v>
      </c>
      <c r="N175" t="s">
        <v>162</v>
      </c>
      <c r="O175">
        <v>7.1</v>
      </c>
      <c r="P175">
        <v>0.79372539331937719</v>
      </c>
      <c r="Q175">
        <v>0.3</v>
      </c>
      <c r="R175">
        <v>7</v>
      </c>
      <c r="S175" t="s">
        <v>165</v>
      </c>
      <c r="T175">
        <v>7</v>
      </c>
      <c r="U175">
        <v>0.52915000000000001</v>
      </c>
      <c r="V175">
        <v>0.2</v>
      </c>
      <c r="W175">
        <v>7</v>
      </c>
      <c r="X175" t="s">
        <v>165</v>
      </c>
      <c r="Y175" t="s">
        <v>252</v>
      </c>
      <c r="Z175" t="s">
        <v>234</v>
      </c>
    </row>
    <row r="176" spans="1:26" x14ac:dyDescent="0.25">
      <c r="A176" t="s">
        <v>249</v>
      </c>
      <c r="B176" t="s">
        <v>251</v>
      </c>
      <c r="C176" t="s">
        <v>138</v>
      </c>
      <c r="D176" t="s">
        <v>141</v>
      </c>
      <c r="E176" t="s">
        <v>128</v>
      </c>
      <c r="F176" t="s">
        <v>129</v>
      </c>
      <c r="G176">
        <v>3</v>
      </c>
      <c r="H176" t="s">
        <v>60</v>
      </c>
      <c r="I176" t="s">
        <v>142</v>
      </c>
      <c r="J176" t="s">
        <v>48</v>
      </c>
      <c r="K176" t="s">
        <v>49</v>
      </c>
      <c r="L176">
        <v>84</v>
      </c>
      <c r="M176" t="s">
        <v>60</v>
      </c>
      <c r="N176" t="s">
        <v>162</v>
      </c>
      <c r="O176">
        <v>6.5</v>
      </c>
      <c r="P176">
        <v>0.91651513899116799</v>
      </c>
      <c r="Q176">
        <v>0.2</v>
      </c>
      <c r="R176">
        <v>21</v>
      </c>
      <c r="S176" t="s">
        <v>165</v>
      </c>
      <c r="T176">
        <v>7.5</v>
      </c>
      <c r="U176">
        <v>0.91651513899116799</v>
      </c>
      <c r="V176">
        <v>0.2</v>
      </c>
      <c r="W176">
        <v>21</v>
      </c>
      <c r="X176" t="s">
        <v>165</v>
      </c>
      <c r="Y176" t="s">
        <v>252</v>
      </c>
      <c r="Z176" t="s">
        <v>233</v>
      </c>
    </row>
    <row r="177" spans="1:26" x14ac:dyDescent="0.25">
      <c r="A177" t="s">
        <v>249</v>
      </c>
      <c r="B177" t="s">
        <v>251</v>
      </c>
      <c r="C177" t="s">
        <v>138</v>
      </c>
      <c r="D177" t="s">
        <v>141</v>
      </c>
      <c r="E177" t="s">
        <v>128</v>
      </c>
      <c r="F177" t="s">
        <v>129</v>
      </c>
      <c r="G177">
        <v>3</v>
      </c>
      <c r="H177" t="s">
        <v>60</v>
      </c>
      <c r="I177" t="s">
        <v>142</v>
      </c>
      <c r="J177" t="s">
        <v>48</v>
      </c>
      <c r="K177" t="s">
        <v>49</v>
      </c>
      <c r="L177">
        <v>84</v>
      </c>
      <c r="M177" t="s">
        <v>60</v>
      </c>
      <c r="N177" t="s">
        <v>162</v>
      </c>
      <c r="O177">
        <v>6.5</v>
      </c>
      <c r="P177">
        <v>0.91651513899116799</v>
      </c>
      <c r="Q177">
        <v>0.2</v>
      </c>
      <c r="R177">
        <v>21</v>
      </c>
      <c r="S177" t="s">
        <v>165</v>
      </c>
      <c r="T177">
        <v>7.3</v>
      </c>
      <c r="U177">
        <v>0.91651499999999997</v>
      </c>
      <c r="V177">
        <v>0.3</v>
      </c>
      <c r="W177">
        <v>21</v>
      </c>
      <c r="X177" t="s">
        <v>165</v>
      </c>
      <c r="Y177" t="s">
        <v>252</v>
      </c>
      <c r="Z177" t="s">
        <v>234</v>
      </c>
    </row>
    <row r="178" spans="1:26" x14ac:dyDescent="0.25">
      <c r="A178" t="s">
        <v>249</v>
      </c>
      <c r="B178" t="s">
        <v>251</v>
      </c>
      <c r="C178" t="s">
        <v>109</v>
      </c>
      <c r="D178" t="s">
        <v>110</v>
      </c>
      <c r="E178" t="s">
        <v>26</v>
      </c>
      <c r="F178" t="s">
        <v>27</v>
      </c>
      <c r="G178">
        <v>1</v>
      </c>
      <c r="H178" t="s">
        <v>28</v>
      </c>
      <c r="I178" t="s">
        <v>51</v>
      </c>
      <c r="J178" t="s">
        <v>48</v>
      </c>
      <c r="L178">
        <v>270</v>
      </c>
      <c r="M178" t="s">
        <v>28</v>
      </c>
      <c r="N178" t="s">
        <v>162</v>
      </c>
      <c r="O178">
        <v>7.1</v>
      </c>
      <c r="P178">
        <v>1.1000000000000001</v>
      </c>
      <c r="Q178">
        <v>0.55000000000000004</v>
      </c>
      <c r="R178">
        <v>4</v>
      </c>
      <c r="S178" t="s">
        <v>166</v>
      </c>
      <c r="T178">
        <v>8.9</v>
      </c>
      <c r="U178">
        <v>0.4</v>
      </c>
      <c r="V178">
        <v>0.13333333333333333</v>
      </c>
      <c r="W178">
        <v>9</v>
      </c>
      <c r="X178" t="s">
        <v>166</v>
      </c>
      <c r="Y178" t="s">
        <v>260</v>
      </c>
      <c r="Z178" t="s">
        <v>261</v>
      </c>
    </row>
    <row r="179" spans="1:26" x14ac:dyDescent="0.25">
      <c r="A179" t="s">
        <v>249</v>
      </c>
      <c r="B179" t="s">
        <v>251</v>
      </c>
      <c r="C179" t="s">
        <v>132</v>
      </c>
      <c r="D179" t="s">
        <v>133</v>
      </c>
      <c r="E179" t="s">
        <v>128</v>
      </c>
      <c r="F179" t="s">
        <v>134</v>
      </c>
      <c r="G179">
        <v>1</v>
      </c>
      <c r="H179" t="s">
        <v>28</v>
      </c>
      <c r="I179" t="s">
        <v>29</v>
      </c>
      <c r="J179" t="s">
        <v>30</v>
      </c>
      <c r="K179" t="s">
        <v>31</v>
      </c>
      <c r="L179">
        <v>210</v>
      </c>
      <c r="M179" t="s">
        <v>60</v>
      </c>
      <c r="N179" t="s">
        <v>162</v>
      </c>
      <c r="O179">
        <v>91</v>
      </c>
      <c r="P179">
        <v>10</v>
      </c>
      <c r="Q179">
        <v>3.1622776601683791</v>
      </c>
      <c r="R179">
        <v>10</v>
      </c>
      <c r="S179" t="s">
        <v>165</v>
      </c>
      <c r="T179">
        <v>93</v>
      </c>
      <c r="U179">
        <v>14</v>
      </c>
      <c r="V179" t="e">
        <f>U179/SQRT(X179)</f>
        <v>#VALUE!</v>
      </c>
      <c r="W179">
        <v>10</v>
      </c>
      <c r="X179" t="s">
        <v>165</v>
      </c>
      <c r="Y179" t="s">
        <v>262</v>
      </c>
      <c r="Z179" t="s">
        <v>230</v>
      </c>
    </row>
    <row r="180" spans="1:26" x14ac:dyDescent="0.25">
      <c r="A180" t="s">
        <v>249</v>
      </c>
      <c r="B180" t="s">
        <v>251</v>
      </c>
      <c r="C180" t="s">
        <v>132</v>
      </c>
      <c r="D180" t="s">
        <v>135</v>
      </c>
      <c r="E180" t="s">
        <v>128</v>
      </c>
      <c r="F180" t="s">
        <v>134</v>
      </c>
      <c r="G180">
        <v>1</v>
      </c>
      <c r="H180" t="s">
        <v>28</v>
      </c>
      <c r="I180" t="s">
        <v>123</v>
      </c>
      <c r="J180" t="s">
        <v>30</v>
      </c>
      <c r="K180" t="s">
        <v>31</v>
      </c>
      <c r="L180">
        <v>210</v>
      </c>
      <c r="M180" t="s">
        <v>60</v>
      </c>
      <c r="N180" t="s">
        <v>162</v>
      </c>
      <c r="O180">
        <v>91</v>
      </c>
      <c r="P180">
        <v>10</v>
      </c>
      <c r="Q180">
        <v>3.1622776601683791</v>
      </c>
      <c r="R180">
        <v>10</v>
      </c>
      <c r="S180" t="s">
        <v>165</v>
      </c>
      <c r="T180">
        <v>102</v>
      </c>
      <c r="U180">
        <v>16</v>
      </c>
      <c r="V180" t="e">
        <f>U180/SQRT(X180)</f>
        <v>#VALUE!</v>
      </c>
      <c r="W180">
        <v>10</v>
      </c>
      <c r="X180" t="s">
        <v>165</v>
      </c>
      <c r="Y180" t="s">
        <v>262</v>
      </c>
      <c r="Z180" t="s">
        <v>231</v>
      </c>
    </row>
    <row r="181" spans="1:26" x14ac:dyDescent="0.25">
      <c r="A181" t="s">
        <v>249</v>
      </c>
      <c r="B181" t="s">
        <v>251</v>
      </c>
      <c r="C181" t="s">
        <v>132</v>
      </c>
      <c r="D181" t="s">
        <v>136</v>
      </c>
      <c r="E181" t="s">
        <v>128</v>
      </c>
      <c r="F181" t="s">
        <v>134</v>
      </c>
      <c r="G181">
        <v>2</v>
      </c>
      <c r="H181" t="s">
        <v>28</v>
      </c>
      <c r="I181" t="s">
        <v>35</v>
      </c>
      <c r="J181" t="s">
        <v>30</v>
      </c>
      <c r="K181" t="s">
        <v>31</v>
      </c>
      <c r="L181">
        <v>210</v>
      </c>
      <c r="M181" t="s">
        <v>28</v>
      </c>
      <c r="N181" t="s">
        <v>162</v>
      </c>
      <c r="O181">
        <v>96</v>
      </c>
      <c r="P181">
        <v>10</v>
      </c>
      <c r="Q181">
        <v>3.1622776601683791</v>
      </c>
      <c r="R181">
        <v>10</v>
      </c>
      <c r="S181" t="s">
        <v>165</v>
      </c>
      <c r="T181">
        <v>93</v>
      </c>
      <c r="U181">
        <v>14</v>
      </c>
      <c r="V181" t="e">
        <f>U181/SQRT(X181)</f>
        <v>#VALUE!</v>
      </c>
      <c r="W181">
        <v>10</v>
      </c>
      <c r="X181" t="s">
        <v>165</v>
      </c>
      <c r="Y181" t="s">
        <v>262</v>
      </c>
      <c r="Z181" t="s">
        <v>230</v>
      </c>
    </row>
    <row r="182" spans="1:26" x14ac:dyDescent="0.25">
      <c r="A182" t="s">
        <v>249</v>
      </c>
      <c r="B182" t="s">
        <v>251</v>
      </c>
      <c r="C182" t="s">
        <v>132</v>
      </c>
      <c r="D182" t="s">
        <v>137</v>
      </c>
      <c r="E182" t="s">
        <v>128</v>
      </c>
      <c r="F182" t="s">
        <v>134</v>
      </c>
      <c r="G182">
        <v>2</v>
      </c>
      <c r="H182" t="s">
        <v>28</v>
      </c>
      <c r="I182" t="s">
        <v>51</v>
      </c>
      <c r="J182" t="s">
        <v>30</v>
      </c>
      <c r="K182" t="s">
        <v>31</v>
      </c>
      <c r="L182">
        <v>210</v>
      </c>
      <c r="M182" t="s">
        <v>28</v>
      </c>
      <c r="N182" t="s">
        <v>162</v>
      </c>
      <c r="O182">
        <v>96</v>
      </c>
      <c r="P182">
        <v>10</v>
      </c>
      <c r="Q182">
        <v>3.1622776601683791</v>
      </c>
      <c r="R182">
        <v>10</v>
      </c>
      <c r="S182" t="s">
        <v>165</v>
      </c>
      <c r="T182">
        <v>106</v>
      </c>
      <c r="U182">
        <v>16</v>
      </c>
      <c r="V182" t="e">
        <f>U182/SQRT(X182)</f>
        <v>#VALUE!</v>
      </c>
      <c r="W182">
        <v>10</v>
      </c>
      <c r="X182" t="s">
        <v>165</v>
      </c>
      <c r="Y182" t="s">
        <v>262</v>
      </c>
      <c r="Z182" t="s">
        <v>231</v>
      </c>
    </row>
    <row r="183" spans="1:26" x14ac:dyDescent="0.25">
      <c r="A183" t="s">
        <v>249</v>
      </c>
      <c r="B183" t="s">
        <v>251</v>
      </c>
      <c r="C183" t="s">
        <v>131</v>
      </c>
      <c r="D183" t="s">
        <v>131</v>
      </c>
      <c r="E183" t="s">
        <v>128</v>
      </c>
      <c r="F183" t="s">
        <v>129</v>
      </c>
      <c r="G183">
        <v>1</v>
      </c>
      <c r="H183" t="s">
        <v>28</v>
      </c>
      <c r="I183" t="s">
        <v>71</v>
      </c>
      <c r="J183" t="s">
        <v>48</v>
      </c>
      <c r="K183" t="s">
        <v>31</v>
      </c>
      <c r="L183">
        <v>21</v>
      </c>
      <c r="M183" t="s">
        <v>90</v>
      </c>
      <c r="N183" t="s">
        <v>162</v>
      </c>
      <c r="O183">
        <v>4.5999999999999996</v>
      </c>
      <c r="P183">
        <v>0.9797958971132712</v>
      </c>
      <c r="Q183">
        <v>0.4</v>
      </c>
      <c r="R183">
        <v>6</v>
      </c>
      <c r="S183" t="s">
        <v>165</v>
      </c>
      <c r="T183">
        <v>6.2</v>
      </c>
      <c r="U183">
        <v>1.2247448713915889</v>
      </c>
      <c r="V183">
        <v>0.5</v>
      </c>
      <c r="W183">
        <v>6</v>
      </c>
      <c r="X183" t="s">
        <v>165</v>
      </c>
      <c r="Y183" t="s">
        <v>262</v>
      </c>
      <c r="Z183" t="s">
        <v>229</v>
      </c>
    </row>
    <row r="184" spans="1:26" x14ac:dyDescent="0.25">
      <c r="A184" t="s">
        <v>249</v>
      </c>
      <c r="B184" t="s">
        <v>251</v>
      </c>
      <c r="C184" t="s">
        <v>131</v>
      </c>
      <c r="D184" t="s">
        <v>131</v>
      </c>
      <c r="E184" t="s">
        <v>128</v>
      </c>
      <c r="F184" t="s">
        <v>129</v>
      </c>
      <c r="G184">
        <v>2</v>
      </c>
      <c r="H184" t="s">
        <v>28</v>
      </c>
      <c r="I184" t="s">
        <v>71</v>
      </c>
      <c r="J184" t="s">
        <v>48</v>
      </c>
      <c r="K184" t="s">
        <v>31</v>
      </c>
      <c r="L184">
        <v>84</v>
      </c>
      <c r="M184" t="s">
        <v>90</v>
      </c>
      <c r="N184" t="s">
        <v>162</v>
      </c>
      <c r="O184">
        <v>5.3</v>
      </c>
      <c r="P184">
        <v>0.93080610225760763</v>
      </c>
      <c r="Q184">
        <v>0.3</v>
      </c>
      <c r="R184">
        <v>6</v>
      </c>
      <c r="S184" t="s">
        <v>165</v>
      </c>
      <c r="T184">
        <v>5.8</v>
      </c>
      <c r="U184">
        <v>0.73484692283495334</v>
      </c>
      <c r="V184">
        <v>0.3</v>
      </c>
      <c r="W184">
        <v>6</v>
      </c>
      <c r="X184" t="s">
        <v>165</v>
      </c>
      <c r="Y184" t="s">
        <v>262</v>
      </c>
      <c r="Z184" t="s">
        <v>229</v>
      </c>
    </row>
    <row r="185" spans="1:26" x14ac:dyDescent="0.25">
      <c r="A185" t="s">
        <v>249</v>
      </c>
      <c r="B185" t="s">
        <v>251</v>
      </c>
      <c r="C185" t="s">
        <v>151</v>
      </c>
      <c r="D185" t="s">
        <v>151</v>
      </c>
      <c r="E185" t="s">
        <v>128</v>
      </c>
      <c r="F185" t="s">
        <v>134</v>
      </c>
      <c r="G185">
        <v>1</v>
      </c>
      <c r="H185" t="s">
        <v>28</v>
      </c>
      <c r="I185" t="s">
        <v>71</v>
      </c>
      <c r="J185" t="s">
        <v>48</v>
      </c>
      <c r="K185" t="s">
        <v>49</v>
      </c>
      <c r="L185">
        <v>14</v>
      </c>
      <c r="M185" t="s">
        <v>248</v>
      </c>
      <c r="N185" t="s">
        <v>162</v>
      </c>
      <c r="O185">
        <v>134.26294820717101</v>
      </c>
      <c r="P185">
        <v>67.131178549244893</v>
      </c>
      <c r="Q185">
        <v>10.3585657370518</v>
      </c>
      <c r="R185">
        <v>42</v>
      </c>
      <c r="S185" t="s">
        <v>165</v>
      </c>
      <c r="T185">
        <v>154.98007968127499</v>
      </c>
      <c r="U185">
        <v>63.745019920318597</v>
      </c>
      <c r="V185">
        <v>7.9681274900398202</v>
      </c>
      <c r="W185">
        <v>64</v>
      </c>
      <c r="X185" t="s">
        <v>165</v>
      </c>
      <c r="Y185" t="s">
        <v>256</v>
      </c>
      <c r="Z185" t="s">
        <v>241</v>
      </c>
    </row>
    <row r="186" spans="1:26" x14ac:dyDescent="0.25">
      <c r="A186" t="s">
        <v>249</v>
      </c>
      <c r="B186" t="s">
        <v>266</v>
      </c>
      <c r="C186" t="s">
        <v>126</v>
      </c>
      <c r="D186" t="s">
        <v>127</v>
      </c>
      <c r="E186" t="s">
        <v>128</v>
      </c>
      <c r="F186" t="s">
        <v>129</v>
      </c>
      <c r="G186">
        <v>1</v>
      </c>
      <c r="H186" t="s">
        <v>28</v>
      </c>
      <c r="I186" t="s">
        <v>47</v>
      </c>
      <c r="J186" t="s">
        <v>30</v>
      </c>
      <c r="K186" t="s">
        <v>31</v>
      </c>
      <c r="L186">
        <v>196</v>
      </c>
      <c r="M186" t="s">
        <v>60</v>
      </c>
      <c r="N186" t="s">
        <v>162</v>
      </c>
      <c r="O186">
        <v>813.44537815126102</v>
      </c>
      <c r="P186">
        <v>53.147523700308497</v>
      </c>
      <c r="Q186">
        <v>16.806722689075499</v>
      </c>
      <c r="R186">
        <v>10</v>
      </c>
      <c r="S186" t="s">
        <v>165</v>
      </c>
      <c r="T186">
        <v>867.22689075630296</v>
      </c>
      <c r="U186">
        <v>106.295047400618</v>
      </c>
      <c r="V186">
        <v>33.613445378151397</v>
      </c>
      <c r="W186">
        <v>10</v>
      </c>
      <c r="X186" t="s">
        <v>165</v>
      </c>
      <c r="Y186" t="s">
        <v>254</v>
      </c>
      <c r="Z186" t="s">
        <v>227</v>
      </c>
    </row>
    <row r="187" spans="1:26" x14ac:dyDescent="0.25">
      <c r="A187" t="s">
        <v>249</v>
      </c>
      <c r="B187" t="s">
        <v>266</v>
      </c>
      <c r="C187" t="s">
        <v>126</v>
      </c>
      <c r="D187" t="s">
        <v>130</v>
      </c>
      <c r="E187" t="s">
        <v>128</v>
      </c>
      <c r="F187" t="s">
        <v>129</v>
      </c>
      <c r="G187">
        <v>2</v>
      </c>
      <c r="H187" t="s">
        <v>28</v>
      </c>
      <c r="I187" t="s">
        <v>51</v>
      </c>
      <c r="J187" t="s">
        <v>30</v>
      </c>
      <c r="K187" t="s">
        <v>31</v>
      </c>
      <c r="L187">
        <v>196</v>
      </c>
      <c r="M187" t="s">
        <v>28</v>
      </c>
      <c r="N187" t="s">
        <v>162</v>
      </c>
      <c r="O187">
        <v>843.697478991597</v>
      </c>
      <c r="P187">
        <v>53.147523700308902</v>
      </c>
      <c r="Q187">
        <v>16.806722689075599</v>
      </c>
      <c r="R187">
        <v>10</v>
      </c>
      <c r="S187" t="s">
        <v>165</v>
      </c>
      <c r="T187">
        <v>826.89075630252103</v>
      </c>
      <c r="U187">
        <v>74.406533180432405</v>
      </c>
      <c r="V187">
        <v>23.529411764705898</v>
      </c>
      <c r="W187">
        <v>10</v>
      </c>
      <c r="X187" t="s">
        <v>165</v>
      </c>
      <c r="Y187" t="s">
        <v>254</v>
      </c>
      <c r="Z187" t="s">
        <v>227</v>
      </c>
    </row>
    <row r="188" spans="1:26" x14ac:dyDescent="0.25">
      <c r="A188" t="s">
        <v>263</v>
      </c>
      <c r="B188" s="20" t="s">
        <v>264</v>
      </c>
      <c r="C188" s="20" t="s">
        <v>138</v>
      </c>
      <c r="D188" s="20" t="s">
        <v>139</v>
      </c>
      <c r="E188" s="20" t="s">
        <v>128</v>
      </c>
      <c r="F188" s="20" t="s">
        <v>129</v>
      </c>
      <c r="G188" s="20">
        <v>1</v>
      </c>
      <c r="H188" s="20" t="s">
        <v>60</v>
      </c>
      <c r="I188" s="20" t="s">
        <v>113</v>
      </c>
      <c r="J188" s="20" t="s">
        <v>48</v>
      </c>
      <c r="K188" s="20" t="s">
        <v>49</v>
      </c>
      <c r="L188" s="20">
        <v>84</v>
      </c>
      <c r="M188" s="20" t="s">
        <v>28</v>
      </c>
      <c r="N188" s="20" t="s">
        <v>162</v>
      </c>
      <c r="O188">
        <v>272.35294119999998</v>
      </c>
      <c r="P188">
        <v>85.496716789999994</v>
      </c>
      <c r="Q188">
        <v>38.235294119999999</v>
      </c>
      <c r="R188" s="20">
        <v>5</v>
      </c>
      <c r="S188" s="20" t="s">
        <v>166</v>
      </c>
      <c r="T188">
        <v>457.64705880000002</v>
      </c>
      <c r="U188">
        <v>165.7320972</v>
      </c>
      <c r="V188">
        <v>74.117647059999996</v>
      </c>
      <c r="W188">
        <v>5</v>
      </c>
      <c r="X188" t="s">
        <v>166</v>
      </c>
      <c r="Y188" t="s">
        <v>267</v>
      </c>
      <c r="Z188" t="s">
        <v>233</v>
      </c>
    </row>
    <row r="189" spans="1:26" x14ac:dyDescent="0.25">
      <c r="A189" t="s">
        <v>263</v>
      </c>
      <c r="B189" s="20" t="s">
        <v>264</v>
      </c>
      <c r="C189" s="20" t="s">
        <v>138</v>
      </c>
      <c r="D189" s="20" t="s">
        <v>140</v>
      </c>
      <c r="E189" s="20" t="s">
        <v>128</v>
      </c>
      <c r="F189" s="20" t="s">
        <v>129</v>
      </c>
      <c r="G189" s="20">
        <v>1</v>
      </c>
      <c r="H189" s="20" t="s">
        <v>60</v>
      </c>
      <c r="I189" s="20" t="s">
        <v>63</v>
      </c>
      <c r="J189" s="20" t="s">
        <v>30</v>
      </c>
      <c r="K189" s="20" t="s">
        <v>31</v>
      </c>
      <c r="L189" s="20">
        <v>84</v>
      </c>
      <c r="M189" s="20" t="s">
        <v>28</v>
      </c>
      <c r="N189" s="20" t="s">
        <v>162</v>
      </c>
      <c r="O189">
        <v>272.35294119999998</v>
      </c>
      <c r="P189">
        <v>85.496716789999994</v>
      </c>
      <c r="Q189">
        <v>38.235294119999999</v>
      </c>
      <c r="R189" s="20">
        <v>5</v>
      </c>
      <c r="S189" s="20" t="s">
        <v>166</v>
      </c>
      <c r="T189">
        <v>156.47058820000001</v>
      </c>
      <c r="U189">
        <v>96.019389619999998</v>
      </c>
      <c r="V189">
        <v>42.941176470000002</v>
      </c>
      <c r="W189">
        <v>5</v>
      </c>
      <c r="X189" t="s">
        <v>166</v>
      </c>
      <c r="Y189" t="s">
        <v>267</v>
      </c>
      <c r="Z189" t="s">
        <v>234</v>
      </c>
    </row>
    <row r="190" spans="1:26" x14ac:dyDescent="0.25">
      <c r="A190" t="s">
        <v>263</v>
      </c>
      <c r="B190" s="4" t="s">
        <v>264</v>
      </c>
      <c r="C190" s="4" t="s">
        <v>45</v>
      </c>
      <c r="D190" s="4" t="s">
        <v>46</v>
      </c>
      <c r="E190" s="4" t="s">
        <v>26</v>
      </c>
      <c r="F190" s="4" t="s">
        <v>27</v>
      </c>
      <c r="G190" s="4">
        <v>1</v>
      </c>
      <c r="H190" s="4" t="s">
        <v>28</v>
      </c>
      <c r="I190" s="4" t="s">
        <v>47</v>
      </c>
      <c r="J190" s="4" t="s">
        <v>48</v>
      </c>
      <c r="K190" s="4" t="s">
        <v>49</v>
      </c>
      <c r="L190" s="4">
        <v>126</v>
      </c>
      <c r="M190" s="4" t="s">
        <v>60</v>
      </c>
      <c r="N190" s="4" t="s">
        <v>162</v>
      </c>
      <c r="O190">
        <v>80.386363639999999</v>
      </c>
      <c r="P190">
        <v>17.87014108</v>
      </c>
      <c r="Q190">
        <v>7.2954545450000001</v>
      </c>
      <c r="R190" s="4">
        <v>6</v>
      </c>
      <c r="S190" s="4" t="s">
        <v>166</v>
      </c>
      <c r="T190">
        <v>103.125</v>
      </c>
      <c r="U190">
        <v>19.289731719999999</v>
      </c>
      <c r="V190">
        <v>7.875</v>
      </c>
      <c r="W190">
        <v>6</v>
      </c>
      <c r="X190" t="s">
        <v>166</v>
      </c>
      <c r="Z190" t="s">
        <v>176</v>
      </c>
    </row>
    <row r="191" spans="1:26" x14ac:dyDescent="0.25">
      <c r="A191" t="s">
        <v>263</v>
      </c>
      <c r="B191" s="4" t="s">
        <v>264</v>
      </c>
      <c r="C191" s="4" t="s">
        <v>45</v>
      </c>
      <c r="D191" s="4" t="s">
        <v>46</v>
      </c>
      <c r="E191" s="4" t="s">
        <v>26</v>
      </c>
      <c r="F191" s="4" t="s">
        <v>27</v>
      </c>
      <c r="G191" s="4">
        <v>1</v>
      </c>
      <c r="H191" s="4" t="s">
        <v>28</v>
      </c>
      <c r="I191" s="4" t="s">
        <v>47</v>
      </c>
      <c r="J191" s="4" t="s">
        <v>48</v>
      </c>
      <c r="K191" s="4" t="s">
        <v>49</v>
      </c>
      <c r="L191" s="4">
        <v>126</v>
      </c>
      <c r="M191" s="4" t="s">
        <v>60</v>
      </c>
      <c r="N191" s="4" t="s">
        <v>162</v>
      </c>
      <c r="O191">
        <v>79.637931030000004</v>
      </c>
      <c r="P191">
        <v>18.497870819999999</v>
      </c>
      <c r="Q191">
        <v>7.551724138</v>
      </c>
      <c r="R191" s="4">
        <v>6</v>
      </c>
      <c r="S191" s="4" t="s">
        <v>166</v>
      </c>
      <c r="T191">
        <v>101.74137930000001</v>
      </c>
      <c r="U191">
        <v>24.579362589999999</v>
      </c>
      <c r="V191">
        <v>10.03448276</v>
      </c>
      <c r="W191">
        <v>6</v>
      </c>
      <c r="X191" t="s">
        <v>166</v>
      </c>
      <c r="Z191" t="s">
        <v>176</v>
      </c>
    </row>
    <row r="192" spans="1:26" x14ac:dyDescent="0.25">
      <c r="A192" t="s">
        <v>263</v>
      </c>
      <c r="B192" s="4" t="s">
        <v>264</v>
      </c>
      <c r="C192" s="4" t="s">
        <v>45</v>
      </c>
      <c r="D192" s="4" t="s">
        <v>46</v>
      </c>
      <c r="E192" s="4" t="s">
        <v>26</v>
      </c>
      <c r="F192" s="4" t="s">
        <v>27</v>
      </c>
      <c r="G192" s="4">
        <v>1</v>
      </c>
      <c r="H192" s="4" t="s">
        <v>28</v>
      </c>
      <c r="I192" s="4" t="s">
        <v>47</v>
      </c>
      <c r="J192" s="4" t="s">
        <v>48</v>
      </c>
      <c r="K192" s="4" t="s">
        <v>49</v>
      </c>
      <c r="L192" s="4">
        <v>126</v>
      </c>
      <c r="M192" s="4" t="s">
        <v>60</v>
      </c>
      <c r="N192" s="4" t="s">
        <v>162</v>
      </c>
      <c r="O192">
        <v>80.386363639999999</v>
      </c>
      <c r="P192">
        <v>17.87014108</v>
      </c>
      <c r="Q192">
        <v>7.2954545450000001</v>
      </c>
      <c r="R192" s="4">
        <v>6</v>
      </c>
      <c r="S192" s="4" t="s">
        <v>166</v>
      </c>
      <c r="T192">
        <v>104.07954549999999</v>
      </c>
      <c r="U192">
        <v>27.55675961</v>
      </c>
      <c r="V192">
        <v>11.25</v>
      </c>
      <c r="W192">
        <v>6</v>
      </c>
      <c r="X192" t="s">
        <v>166</v>
      </c>
      <c r="Z192" t="s">
        <v>176</v>
      </c>
    </row>
    <row r="193" spans="1:26" x14ac:dyDescent="0.25">
      <c r="A193" t="s">
        <v>263</v>
      </c>
      <c r="B193" s="4" t="s">
        <v>264</v>
      </c>
      <c r="C193" s="4" t="s">
        <v>45</v>
      </c>
      <c r="D193" s="4" t="s">
        <v>46</v>
      </c>
      <c r="E193" s="4" t="s">
        <v>26</v>
      </c>
      <c r="F193" s="4" t="s">
        <v>27</v>
      </c>
      <c r="G193" s="4">
        <v>1</v>
      </c>
      <c r="H193" s="4" t="s">
        <v>28</v>
      </c>
      <c r="I193" s="4" t="s">
        <v>47</v>
      </c>
      <c r="J193" s="4" t="s">
        <v>48</v>
      </c>
      <c r="K193" s="4" t="s">
        <v>49</v>
      </c>
      <c r="L193" s="4">
        <v>126</v>
      </c>
      <c r="M193" s="4" t="s">
        <v>60</v>
      </c>
      <c r="N193" s="4" t="s">
        <v>162</v>
      </c>
      <c r="O193">
        <v>79.637931030000004</v>
      </c>
      <c r="P193">
        <v>18.497870819999999</v>
      </c>
      <c r="Q193">
        <v>7.551724138</v>
      </c>
      <c r="R193" s="4">
        <v>6</v>
      </c>
      <c r="S193" s="4" t="s">
        <v>166</v>
      </c>
      <c r="T193">
        <v>103.36206900000001</v>
      </c>
      <c r="U193">
        <v>29.478342080000001</v>
      </c>
      <c r="V193">
        <v>12.03448276</v>
      </c>
      <c r="W193">
        <v>6</v>
      </c>
      <c r="X193" t="s">
        <v>166</v>
      </c>
      <c r="Z193" t="s">
        <v>176</v>
      </c>
    </row>
    <row r="194" spans="1:26" x14ac:dyDescent="0.25">
      <c r="A194" t="s">
        <v>263</v>
      </c>
      <c r="B194" s="4" t="s">
        <v>264</v>
      </c>
      <c r="C194" s="4" t="s">
        <v>45</v>
      </c>
      <c r="D194" s="4" t="s">
        <v>46</v>
      </c>
      <c r="E194" s="4" t="s">
        <v>26</v>
      </c>
      <c r="F194" s="4" t="s">
        <v>27</v>
      </c>
      <c r="G194" s="4">
        <v>1</v>
      </c>
      <c r="H194" s="4" t="s">
        <v>28</v>
      </c>
      <c r="I194" s="4" t="s">
        <v>47</v>
      </c>
      <c r="J194" s="4" t="s">
        <v>48</v>
      </c>
      <c r="K194" s="4" t="s">
        <v>49</v>
      </c>
      <c r="L194" s="4">
        <v>126</v>
      </c>
      <c r="M194" s="4" t="s">
        <v>60</v>
      </c>
      <c r="N194" s="4" t="s">
        <v>162</v>
      </c>
      <c r="O194">
        <v>80.386363639999999</v>
      </c>
      <c r="P194">
        <v>17.87014108</v>
      </c>
      <c r="Q194">
        <v>7.2954545450000001</v>
      </c>
      <c r="R194" s="4">
        <v>6</v>
      </c>
      <c r="S194" s="4" t="s">
        <v>166</v>
      </c>
      <c r="T194">
        <v>93.477272729999996</v>
      </c>
      <c r="U194">
        <v>23.46499833</v>
      </c>
      <c r="V194">
        <v>9.5795454549999999</v>
      </c>
      <c r="W194">
        <v>6</v>
      </c>
      <c r="X194" t="s">
        <v>166</v>
      </c>
      <c r="Z194" t="s">
        <v>176</v>
      </c>
    </row>
    <row r="195" spans="1:26" x14ac:dyDescent="0.25">
      <c r="A195" t="s">
        <v>263</v>
      </c>
      <c r="B195" s="4" t="s">
        <v>264</v>
      </c>
      <c r="C195" s="4" t="s">
        <v>45</v>
      </c>
      <c r="D195" s="4" t="s">
        <v>46</v>
      </c>
      <c r="E195" s="4" t="s">
        <v>26</v>
      </c>
      <c r="F195" s="4" t="s">
        <v>27</v>
      </c>
      <c r="G195" s="4">
        <v>1</v>
      </c>
      <c r="H195" s="4" t="s">
        <v>28</v>
      </c>
      <c r="I195" s="4" t="s">
        <v>47</v>
      </c>
      <c r="J195" s="4" t="s">
        <v>48</v>
      </c>
      <c r="K195" s="4" t="s">
        <v>49</v>
      </c>
      <c r="L195" s="4">
        <v>126</v>
      </c>
      <c r="M195" s="4" t="s">
        <v>60</v>
      </c>
      <c r="N195" s="4" t="s">
        <v>162</v>
      </c>
      <c r="O195">
        <v>79.637931030000004</v>
      </c>
      <c r="P195">
        <v>18.497870819999999</v>
      </c>
      <c r="Q195">
        <v>7.551724138</v>
      </c>
      <c r="R195" s="4">
        <v>6</v>
      </c>
      <c r="S195" s="4" t="s">
        <v>166</v>
      </c>
      <c r="T195">
        <v>92.672413789999993</v>
      </c>
      <c r="U195">
        <v>23.481315469999998</v>
      </c>
      <c r="V195">
        <v>9.5862068970000003</v>
      </c>
      <c r="W195">
        <v>6</v>
      </c>
      <c r="X195" t="s">
        <v>166</v>
      </c>
      <c r="Z195" t="s">
        <v>176</v>
      </c>
    </row>
    <row r="196" spans="1:26" x14ac:dyDescent="0.25">
      <c r="A196" t="s">
        <v>263</v>
      </c>
      <c r="B196" s="3" t="s">
        <v>264</v>
      </c>
      <c r="C196" s="3" t="s">
        <v>38</v>
      </c>
      <c r="D196" s="3" t="s">
        <v>39</v>
      </c>
      <c r="E196" s="3" t="s">
        <v>26</v>
      </c>
      <c r="F196" s="3" t="s">
        <v>27</v>
      </c>
      <c r="G196" s="3">
        <v>1</v>
      </c>
      <c r="H196" s="3" t="s">
        <v>28</v>
      </c>
      <c r="I196" s="3" t="s">
        <v>40</v>
      </c>
      <c r="J196" s="3" t="s">
        <v>30</v>
      </c>
      <c r="K196" s="3" t="s">
        <v>31</v>
      </c>
      <c r="L196" s="3">
        <v>140</v>
      </c>
      <c r="M196" s="3" t="s">
        <v>60</v>
      </c>
      <c r="N196" s="3" t="s">
        <v>163</v>
      </c>
      <c r="O196">
        <v>115.4299065</v>
      </c>
      <c r="P196">
        <v>21.754642659999998</v>
      </c>
      <c r="Q196">
        <v>9.7289719629999993</v>
      </c>
      <c r="R196" s="3">
        <v>5</v>
      </c>
      <c r="S196" s="3" t="s">
        <v>166</v>
      </c>
      <c r="T196">
        <v>100.7102804</v>
      </c>
      <c r="U196">
        <v>14.73297125</v>
      </c>
      <c r="V196">
        <v>6.588785047</v>
      </c>
      <c r="W196">
        <v>5</v>
      </c>
      <c r="X196" t="s">
        <v>166</v>
      </c>
      <c r="Z196" t="s">
        <v>171</v>
      </c>
    </row>
    <row r="197" spans="1:26" x14ac:dyDescent="0.25">
      <c r="A197" t="s">
        <v>263</v>
      </c>
      <c r="B197" s="3" t="s">
        <v>264</v>
      </c>
      <c r="C197" s="3" t="s">
        <v>38</v>
      </c>
      <c r="D197" s="3" t="s">
        <v>39</v>
      </c>
      <c r="E197" s="3" t="s">
        <v>26</v>
      </c>
      <c r="F197" s="3" t="s">
        <v>27</v>
      </c>
      <c r="G197" s="3">
        <v>1</v>
      </c>
      <c r="H197" s="3" t="s">
        <v>28</v>
      </c>
      <c r="I197" s="3" t="s">
        <v>40</v>
      </c>
      <c r="J197" s="3" t="s">
        <v>30</v>
      </c>
      <c r="K197" s="3" t="s">
        <v>31</v>
      </c>
      <c r="L197" s="3">
        <v>140</v>
      </c>
      <c r="M197" s="3" t="s">
        <v>60</v>
      </c>
      <c r="N197" s="3" t="s">
        <v>163</v>
      </c>
      <c r="O197">
        <v>115.4299065</v>
      </c>
      <c r="P197">
        <v>21.754642659999998</v>
      </c>
      <c r="Q197">
        <v>9.7289719629999993</v>
      </c>
      <c r="R197" s="3">
        <v>5</v>
      </c>
      <c r="S197" s="3" t="s">
        <v>166</v>
      </c>
      <c r="T197">
        <v>96.953271029999996</v>
      </c>
      <c r="U197">
        <v>12.09984448</v>
      </c>
      <c r="V197">
        <v>5.411214953</v>
      </c>
      <c r="W197">
        <v>5</v>
      </c>
      <c r="X197" t="s">
        <v>166</v>
      </c>
      <c r="Z197" t="s">
        <v>171</v>
      </c>
    </row>
    <row r="198" spans="1:26" x14ac:dyDescent="0.25">
      <c r="A198" t="s">
        <v>263</v>
      </c>
      <c r="B198" s="3" t="s">
        <v>264</v>
      </c>
      <c r="C198" s="3" t="s">
        <v>38</v>
      </c>
      <c r="D198" s="3" t="s">
        <v>39</v>
      </c>
      <c r="E198" s="3" t="s">
        <v>26</v>
      </c>
      <c r="F198" s="3" t="s">
        <v>27</v>
      </c>
      <c r="G198" s="3">
        <v>1</v>
      </c>
      <c r="H198" s="3" t="s">
        <v>28</v>
      </c>
      <c r="I198" s="3" t="s">
        <v>40</v>
      </c>
      <c r="J198" s="3" t="s">
        <v>30</v>
      </c>
      <c r="K198" s="3" t="s">
        <v>31</v>
      </c>
      <c r="L198" s="3">
        <v>140</v>
      </c>
      <c r="M198" s="3" t="s">
        <v>60</v>
      </c>
      <c r="N198" s="3" t="s">
        <v>163</v>
      </c>
      <c r="O198">
        <v>104.9918919</v>
      </c>
      <c r="P198">
        <v>7.7234996630000001</v>
      </c>
      <c r="Q198">
        <v>3.4540540540000002</v>
      </c>
      <c r="R198" s="3">
        <v>5</v>
      </c>
      <c r="S198" s="3" t="s">
        <v>166</v>
      </c>
      <c r="T198">
        <v>112.92162159999999</v>
      </c>
      <c r="U198">
        <v>17.078724609999998</v>
      </c>
      <c r="V198">
        <v>7.6378378380000003</v>
      </c>
      <c r="W198">
        <v>5</v>
      </c>
      <c r="X198" t="s">
        <v>166</v>
      </c>
      <c r="Z198" t="s">
        <v>171</v>
      </c>
    </row>
    <row r="199" spans="1:26" x14ac:dyDescent="0.25">
      <c r="A199" t="s">
        <v>263</v>
      </c>
      <c r="B199" s="3" t="s">
        <v>264</v>
      </c>
      <c r="C199" s="3" t="s">
        <v>38</v>
      </c>
      <c r="D199" s="3" t="s">
        <v>39</v>
      </c>
      <c r="E199" s="3" t="s">
        <v>26</v>
      </c>
      <c r="F199" s="3" t="s">
        <v>27</v>
      </c>
      <c r="G199" s="3">
        <v>1</v>
      </c>
      <c r="H199" s="3" t="s">
        <v>28</v>
      </c>
      <c r="I199" s="3" t="s">
        <v>40</v>
      </c>
      <c r="J199" s="3" t="s">
        <v>30</v>
      </c>
      <c r="K199" s="3" t="s">
        <v>31</v>
      </c>
      <c r="L199" s="3">
        <v>140</v>
      </c>
      <c r="M199" s="3" t="s">
        <v>60</v>
      </c>
      <c r="N199" s="3" t="s">
        <v>163</v>
      </c>
      <c r="O199">
        <v>104.9918919</v>
      </c>
      <c r="P199">
        <v>7.7234996630000001</v>
      </c>
      <c r="Q199">
        <v>3.4540540540000002</v>
      </c>
      <c r="R199" s="3">
        <v>5</v>
      </c>
      <c r="S199" s="3" t="s">
        <v>166</v>
      </c>
      <c r="T199">
        <v>100.6864865</v>
      </c>
      <c r="U199">
        <v>11.476467810000001</v>
      </c>
      <c r="V199">
        <v>5.1324324319999999</v>
      </c>
      <c r="W199">
        <v>5</v>
      </c>
      <c r="X199" t="s">
        <v>166</v>
      </c>
      <c r="Z199" t="s">
        <v>171</v>
      </c>
    </row>
    <row r="200" spans="1:26" x14ac:dyDescent="0.25">
      <c r="A200" t="s">
        <v>263</v>
      </c>
      <c r="B200" s="32" t="s">
        <v>264</v>
      </c>
      <c r="C200" s="5" t="s">
        <v>68</v>
      </c>
      <c r="D200" s="5" t="s">
        <v>69</v>
      </c>
      <c r="E200" s="5" t="s">
        <v>26</v>
      </c>
      <c r="F200" s="5" t="s">
        <v>70</v>
      </c>
      <c r="G200" s="5">
        <v>1</v>
      </c>
      <c r="H200" s="5" t="s">
        <v>28</v>
      </c>
      <c r="I200" s="5" t="s">
        <v>71</v>
      </c>
      <c r="J200" s="5" t="s">
        <v>30</v>
      </c>
      <c r="K200" s="5" t="s">
        <v>31</v>
      </c>
      <c r="L200" s="5">
        <v>60</v>
      </c>
      <c r="M200" s="5" t="s">
        <v>90</v>
      </c>
      <c r="N200" s="5" t="s">
        <v>162</v>
      </c>
      <c r="O200">
        <v>1264.957265</v>
      </c>
      <c r="P200">
        <v>444.44444440000001</v>
      </c>
      <c r="Q200">
        <v>140.5456738</v>
      </c>
      <c r="R200" s="32">
        <v>10</v>
      </c>
      <c r="S200" s="32" t="s">
        <v>166</v>
      </c>
      <c r="T200">
        <v>820.51282049999998</v>
      </c>
      <c r="U200">
        <v>205.1282051</v>
      </c>
      <c r="V200">
        <v>64.867234049999993</v>
      </c>
      <c r="W200">
        <v>10</v>
      </c>
      <c r="X200" t="s">
        <v>166</v>
      </c>
      <c r="Z200" t="s">
        <v>185</v>
      </c>
    </row>
    <row r="201" spans="1:26" x14ac:dyDescent="0.25">
      <c r="A201" t="s">
        <v>263</v>
      </c>
      <c r="B201" s="32" t="s">
        <v>264</v>
      </c>
      <c r="C201" s="5" t="s">
        <v>68</v>
      </c>
      <c r="D201" s="5" t="s">
        <v>72</v>
      </c>
      <c r="E201" s="5" t="s">
        <v>26</v>
      </c>
      <c r="F201" s="5" t="s">
        <v>70</v>
      </c>
      <c r="G201" s="5">
        <v>1</v>
      </c>
      <c r="H201" s="5" t="s">
        <v>28</v>
      </c>
      <c r="I201" s="5" t="s">
        <v>71</v>
      </c>
      <c r="J201" s="5" t="s">
        <v>48</v>
      </c>
      <c r="K201" s="5" t="s">
        <v>31</v>
      </c>
      <c r="L201" s="5">
        <v>60</v>
      </c>
      <c r="M201" s="5" t="s">
        <v>90</v>
      </c>
      <c r="N201" s="5" t="s">
        <v>162</v>
      </c>
      <c r="O201">
        <v>1264.957265</v>
      </c>
      <c r="P201">
        <v>444.44444440000001</v>
      </c>
      <c r="Q201">
        <v>140.5456738</v>
      </c>
      <c r="R201" s="32">
        <v>10</v>
      </c>
      <c r="S201" s="32" t="s">
        <v>166</v>
      </c>
      <c r="T201">
        <v>444.44444440000001</v>
      </c>
      <c r="U201">
        <v>512.82051279999996</v>
      </c>
      <c r="V201">
        <v>162.16808510000001</v>
      </c>
      <c r="W201">
        <v>10</v>
      </c>
      <c r="X201" t="s">
        <v>166</v>
      </c>
      <c r="Z201" t="s">
        <v>186</v>
      </c>
    </row>
    <row r="202" spans="1:26" x14ac:dyDescent="0.25">
      <c r="A202" t="s">
        <v>263</v>
      </c>
      <c r="B202" s="7" t="s">
        <v>264</v>
      </c>
      <c r="C202" s="7" t="s">
        <v>98</v>
      </c>
      <c r="D202" s="7" t="s">
        <v>99</v>
      </c>
      <c r="E202" s="7" t="s">
        <v>26</v>
      </c>
      <c r="F202" s="7" t="s">
        <v>27</v>
      </c>
      <c r="G202" s="7">
        <v>1</v>
      </c>
      <c r="H202" s="7" t="s">
        <v>28</v>
      </c>
      <c r="I202" s="7" t="s">
        <v>71</v>
      </c>
      <c r="J202" s="7" t="s">
        <v>48</v>
      </c>
      <c r="K202" s="7" t="s">
        <v>49</v>
      </c>
      <c r="L202" s="7">
        <v>90</v>
      </c>
      <c r="M202" s="7" t="s">
        <v>60</v>
      </c>
      <c r="N202" s="7" t="s">
        <v>162</v>
      </c>
      <c r="O202">
        <v>3407.6086959999998</v>
      </c>
      <c r="P202">
        <v>352.17391300000003</v>
      </c>
      <c r="Q202">
        <v>157.4969619</v>
      </c>
      <c r="R202" s="7">
        <v>5</v>
      </c>
      <c r="S202" s="7" t="s">
        <v>166</v>
      </c>
      <c r="T202">
        <v>5550</v>
      </c>
      <c r="U202">
        <v>1041.8478259999999</v>
      </c>
      <c r="V202">
        <v>465.92851230000002</v>
      </c>
      <c r="W202">
        <v>5</v>
      </c>
      <c r="X202" t="s">
        <v>166</v>
      </c>
      <c r="Y202" t="s">
        <v>268</v>
      </c>
      <c r="Z202" t="s">
        <v>207</v>
      </c>
    </row>
    <row r="203" spans="1:26" x14ac:dyDescent="0.25">
      <c r="A203" t="s">
        <v>263</v>
      </c>
      <c r="B203" s="1" t="s">
        <v>264</v>
      </c>
      <c r="C203" s="1" t="s">
        <v>24</v>
      </c>
      <c r="D203" s="1" t="s">
        <v>25</v>
      </c>
      <c r="E203" s="1" t="s">
        <v>26</v>
      </c>
      <c r="F203" s="1" t="s">
        <v>27</v>
      </c>
      <c r="G203" s="1">
        <v>1</v>
      </c>
      <c r="H203" s="1" t="s">
        <v>28</v>
      </c>
      <c r="I203" s="1" t="s">
        <v>29</v>
      </c>
      <c r="J203" s="1" t="s">
        <v>30</v>
      </c>
      <c r="K203" s="1" t="s">
        <v>31</v>
      </c>
      <c r="L203" s="1">
        <v>98</v>
      </c>
      <c r="M203" s="1" t="s">
        <v>60</v>
      </c>
      <c r="N203" s="1" t="s">
        <v>162</v>
      </c>
      <c r="O203">
        <v>445.73863640000002</v>
      </c>
      <c r="P203">
        <v>133.54675800000001</v>
      </c>
      <c r="Q203">
        <v>47.215909089999997</v>
      </c>
      <c r="R203" s="1">
        <v>8</v>
      </c>
      <c r="S203" s="1" t="s">
        <v>165</v>
      </c>
      <c r="T203">
        <v>639.03409090000002</v>
      </c>
      <c r="U203">
        <v>234.30947430000001</v>
      </c>
      <c r="V203">
        <v>82.840909089999997</v>
      </c>
      <c r="W203">
        <v>8</v>
      </c>
      <c r="X203" t="s">
        <v>165</v>
      </c>
      <c r="Z203" t="s">
        <v>168</v>
      </c>
    </row>
    <row r="204" spans="1:26" x14ac:dyDescent="0.25">
      <c r="A204" t="s">
        <v>263</v>
      </c>
      <c r="B204" s="1" t="s">
        <v>264</v>
      </c>
      <c r="C204" s="1" t="s">
        <v>24</v>
      </c>
      <c r="D204" s="1" t="s">
        <v>32</v>
      </c>
      <c r="E204" s="1" t="s">
        <v>26</v>
      </c>
      <c r="F204" s="1" t="s">
        <v>27</v>
      </c>
      <c r="G204" s="1">
        <v>2</v>
      </c>
      <c r="H204" s="1" t="s">
        <v>28</v>
      </c>
      <c r="I204" s="1" t="s">
        <v>33</v>
      </c>
      <c r="J204" s="1" t="s">
        <v>30</v>
      </c>
      <c r="K204" s="1" t="s">
        <v>31</v>
      </c>
      <c r="L204" s="1">
        <v>98</v>
      </c>
      <c r="M204" s="1" t="s">
        <v>60</v>
      </c>
      <c r="N204" s="1" t="s">
        <v>163</v>
      </c>
      <c r="O204">
        <v>439.71910109999999</v>
      </c>
      <c r="P204">
        <v>109.64127619999999</v>
      </c>
      <c r="Q204">
        <v>38.764044939999998</v>
      </c>
      <c r="R204" s="1">
        <v>8</v>
      </c>
      <c r="S204" s="1" t="s">
        <v>165</v>
      </c>
      <c r="T204">
        <v>542.86516849999998</v>
      </c>
      <c r="U204">
        <v>161.6017071</v>
      </c>
      <c r="V204">
        <v>57.134831460000001</v>
      </c>
      <c r="W204">
        <v>8</v>
      </c>
      <c r="X204" t="s">
        <v>165</v>
      </c>
      <c r="Z204" t="s">
        <v>168</v>
      </c>
    </row>
    <row r="205" spans="1:26" x14ac:dyDescent="0.25">
      <c r="A205" t="s">
        <v>263</v>
      </c>
      <c r="B205" s="1" t="s">
        <v>264</v>
      </c>
      <c r="C205" s="1" t="s">
        <v>24</v>
      </c>
      <c r="D205" s="1" t="s">
        <v>34</v>
      </c>
      <c r="E205" s="1" t="s">
        <v>26</v>
      </c>
      <c r="F205" s="1" t="s">
        <v>27</v>
      </c>
      <c r="G205" s="1">
        <v>3</v>
      </c>
      <c r="H205" s="1" t="s">
        <v>28</v>
      </c>
      <c r="I205" s="1" t="s">
        <v>35</v>
      </c>
      <c r="J205" s="1" t="s">
        <v>30</v>
      </c>
      <c r="K205" s="1" t="s">
        <v>31</v>
      </c>
      <c r="L205" s="1">
        <v>98</v>
      </c>
      <c r="M205" s="1" t="s">
        <v>28</v>
      </c>
      <c r="N205" s="1" t="s">
        <v>162</v>
      </c>
      <c r="O205">
        <v>269.14772729999999</v>
      </c>
      <c r="P205">
        <v>82.924340700000002</v>
      </c>
      <c r="Q205">
        <v>29.31818182</v>
      </c>
      <c r="R205" s="1">
        <v>8</v>
      </c>
      <c r="S205" s="1" t="s">
        <v>165</v>
      </c>
      <c r="T205">
        <v>299.65909090000002</v>
      </c>
      <c r="U205">
        <v>63.639610310000002</v>
      </c>
      <c r="V205">
        <v>22.5</v>
      </c>
      <c r="W205">
        <v>8</v>
      </c>
      <c r="X205" t="s">
        <v>165</v>
      </c>
      <c r="Z205" t="s">
        <v>169</v>
      </c>
    </row>
    <row r="206" spans="1:26" x14ac:dyDescent="0.25">
      <c r="A206" t="s">
        <v>263</v>
      </c>
      <c r="B206" s="1" t="s">
        <v>264</v>
      </c>
      <c r="C206" s="1" t="s">
        <v>24</v>
      </c>
      <c r="D206" s="1" t="s">
        <v>36</v>
      </c>
      <c r="E206" s="1" t="s">
        <v>26</v>
      </c>
      <c r="F206" s="1" t="s">
        <v>27</v>
      </c>
      <c r="G206" s="1">
        <v>4</v>
      </c>
      <c r="H206" s="1" t="s">
        <v>28</v>
      </c>
      <c r="I206" s="1" t="s">
        <v>37</v>
      </c>
      <c r="J206" s="1" t="s">
        <v>30</v>
      </c>
      <c r="K206" s="1" t="s">
        <v>31</v>
      </c>
      <c r="L206" s="1">
        <v>98</v>
      </c>
      <c r="M206" s="1" t="s">
        <v>28</v>
      </c>
      <c r="N206" s="1" t="s">
        <v>163</v>
      </c>
      <c r="O206">
        <v>466.34831459999998</v>
      </c>
      <c r="P206">
        <v>101.06065460000001</v>
      </c>
      <c r="Q206">
        <v>35.730337079999998</v>
      </c>
      <c r="R206" s="1">
        <v>8</v>
      </c>
      <c r="S206" s="1" t="s">
        <v>165</v>
      </c>
      <c r="T206">
        <v>395.22471910000002</v>
      </c>
      <c r="U206">
        <v>95.340240159999993</v>
      </c>
      <c r="V206">
        <v>33.707865169999998</v>
      </c>
      <c r="W206">
        <v>8</v>
      </c>
      <c r="X206" t="s">
        <v>165</v>
      </c>
      <c r="Z206" t="s">
        <v>169</v>
      </c>
    </row>
    <row r="207" spans="1:26" x14ac:dyDescent="0.25">
      <c r="A207" t="s">
        <v>263</v>
      </c>
      <c r="B207" s="22" t="s">
        <v>265</v>
      </c>
      <c r="C207" s="22" t="s">
        <v>109</v>
      </c>
      <c r="D207" s="22" t="s">
        <v>110</v>
      </c>
      <c r="E207" s="22" t="s">
        <v>26</v>
      </c>
      <c r="F207" s="22" t="s">
        <v>27</v>
      </c>
      <c r="G207" s="22">
        <v>1</v>
      </c>
      <c r="H207" s="22" t="s">
        <v>28</v>
      </c>
      <c r="I207" s="22" t="s">
        <v>51</v>
      </c>
      <c r="J207" s="22" t="s">
        <v>48</v>
      </c>
      <c r="K207" s="22"/>
      <c r="L207" s="22">
        <v>270</v>
      </c>
      <c r="M207" s="22" t="s">
        <v>28</v>
      </c>
      <c r="N207" s="22" t="s">
        <v>162</v>
      </c>
      <c r="O207">
        <v>0.18701298699999999</v>
      </c>
      <c r="P207">
        <v>5.8441557999999998E-2</v>
      </c>
      <c r="Q207">
        <v>1.9480519000000002E-2</v>
      </c>
      <c r="R207" s="22">
        <v>9</v>
      </c>
      <c r="S207" s="22" t="s">
        <v>166</v>
      </c>
      <c r="T207">
        <v>1.6012987009999999</v>
      </c>
      <c r="U207">
        <v>1.694805195</v>
      </c>
      <c r="V207">
        <v>0.56493506500000001</v>
      </c>
      <c r="W207">
        <v>9</v>
      </c>
      <c r="X207" t="s">
        <v>166</v>
      </c>
      <c r="Y207" t="s">
        <v>269</v>
      </c>
      <c r="Z207" t="s">
        <v>261</v>
      </c>
    </row>
    <row r="208" spans="1:26" x14ac:dyDescent="0.25">
      <c r="A208" t="s">
        <v>263</v>
      </c>
      <c r="B208" s="12" t="s">
        <v>265</v>
      </c>
      <c r="C208" s="12" t="s">
        <v>107</v>
      </c>
      <c r="D208" s="12" t="s">
        <v>107</v>
      </c>
      <c r="E208" s="12" t="s">
        <v>26</v>
      </c>
      <c r="F208" s="12" t="s">
        <v>27</v>
      </c>
      <c r="G208" s="12">
        <v>1</v>
      </c>
      <c r="H208" s="12" t="s">
        <v>28</v>
      </c>
      <c r="I208" s="12" t="s">
        <v>47</v>
      </c>
      <c r="J208" s="12" t="s">
        <v>30</v>
      </c>
      <c r="K208" s="12" t="s">
        <v>31</v>
      </c>
      <c r="L208" s="12">
        <v>90</v>
      </c>
      <c r="M208" s="12" t="s">
        <v>60</v>
      </c>
      <c r="N208" s="12" t="s">
        <v>162</v>
      </c>
      <c r="O208">
        <v>4.47</v>
      </c>
      <c r="P208">
        <v>1.2521980669999999</v>
      </c>
      <c r="Q208">
        <v>0.56000000000000005</v>
      </c>
      <c r="R208" s="12">
        <v>5</v>
      </c>
      <c r="S208" s="12" t="s">
        <v>165</v>
      </c>
      <c r="T208">
        <v>6.71</v>
      </c>
      <c r="U208">
        <v>0.29068883699999998</v>
      </c>
      <c r="V208">
        <v>0.13</v>
      </c>
      <c r="W208">
        <v>5</v>
      </c>
      <c r="X208" t="s">
        <v>165</v>
      </c>
      <c r="Y208" t="s">
        <v>208</v>
      </c>
      <c r="Z208" t="s">
        <v>212</v>
      </c>
    </row>
    <row r="209" spans="1:26" x14ac:dyDescent="0.25">
      <c r="A209" t="s">
        <v>263</v>
      </c>
      <c r="B209" s="16" t="s">
        <v>265</v>
      </c>
      <c r="C209" s="16" t="s">
        <v>132</v>
      </c>
      <c r="D209" s="16" t="s">
        <v>133</v>
      </c>
      <c r="E209" s="16" t="s">
        <v>128</v>
      </c>
      <c r="F209" s="16" t="s">
        <v>134</v>
      </c>
      <c r="G209" s="16">
        <v>1</v>
      </c>
      <c r="H209" s="16" t="s">
        <v>28</v>
      </c>
      <c r="I209" s="16" t="s">
        <v>29</v>
      </c>
      <c r="J209" s="16" t="s">
        <v>30</v>
      </c>
      <c r="K209" s="16" t="s">
        <v>31</v>
      </c>
      <c r="L209" s="16">
        <v>210</v>
      </c>
      <c r="M209" s="16" t="s">
        <v>60</v>
      </c>
      <c r="N209" s="16" t="s">
        <v>162</v>
      </c>
      <c r="O209">
        <v>0.34</v>
      </c>
      <c r="P209">
        <v>6.3245552999999996E-2</v>
      </c>
      <c r="Q209">
        <v>0.02</v>
      </c>
      <c r="R209" s="16">
        <v>10</v>
      </c>
      <c r="S209" s="16" t="s">
        <v>165</v>
      </c>
      <c r="T209">
        <v>0.33</v>
      </c>
      <c r="U209">
        <v>6.3245552999999996E-2</v>
      </c>
      <c r="V209">
        <v>0.02</v>
      </c>
      <c r="W209">
        <v>10</v>
      </c>
      <c r="X209" t="s">
        <v>165</v>
      </c>
      <c r="Y209" t="s">
        <v>262</v>
      </c>
      <c r="Z209" t="s">
        <v>230</v>
      </c>
    </row>
    <row r="210" spans="1:26" x14ac:dyDescent="0.25">
      <c r="A210" t="s">
        <v>263</v>
      </c>
      <c r="B210" s="16" t="s">
        <v>265</v>
      </c>
      <c r="C210" s="16" t="s">
        <v>132</v>
      </c>
      <c r="D210" s="16" t="s">
        <v>135</v>
      </c>
      <c r="E210" s="16" t="s">
        <v>128</v>
      </c>
      <c r="F210" s="16" t="s">
        <v>134</v>
      </c>
      <c r="G210" s="16">
        <v>1</v>
      </c>
      <c r="H210" s="16" t="s">
        <v>28</v>
      </c>
      <c r="I210" s="16" t="s">
        <v>123</v>
      </c>
      <c r="J210" s="16" t="s">
        <v>30</v>
      </c>
      <c r="K210" s="16" t="s">
        <v>31</v>
      </c>
      <c r="L210" s="16">
        <v>210</v>
      </c>
      <c r="M210" s="16" t="s">
        <v>60</v>
      </c>
      <c r="N210" s="16" t="s">
        <v>162</v>
      </c>
      <c r="O210">
        <v>0.34</v>
      </c>
      <c r="P210">
        <v>6.3245552999999996E-2</v>
      </c>
      <c r="Q210">
        <v>0.02</v>
      </c>
      <c r="R210" s="16">
        <v>10</v>
      </c>
      <c r="S210" s="16" t="s">
        <v>165</v>
      </c>
      <c r="T210">
        <v>0.33</v>
      </c>
      <c r="U210">
        <v>7.5894664000000001E-2</v>
      </c>
      <c r="V210">
        <v>2.4E-2</v>
      </c>
      <c r="W210">
        <v>10</v>
      </c>
      <c r="X210" t="s">
        <v>165</v>
      </c>
      <c r="Y210" t="s">
        <v>262</v>
      </c>
      <c r="Z210" t="s">
        <v>231</v>
      </c>
    </row>
    <row r="211" spans="1:26" x14ac:dyDescent="0.25">
      <c r="A211" t="s">
        <v>263</v>
      </c>
      <c r="B211" s="16" t="s">
        <v>265</v>
      </c>
      <c r="C211" s="16" t="s">
        <v>132</v>
      </c>
      <c r="D211" s="16" t="s">
        <v>136</v>
      </c>
      <c r="E211" s="16" t="s">
        <v>128</v>
      </c>
      <c r="F211" s="16" t="s">
        <v>134</v>
      </c>
      <c r="G211" s="16">
        <v>2</v>
      </c>
      <c r="H211" s="16" t="s">
        <v>28</v>
      </c>
      <c r="I211" s="16" t="s">
        <v>35</v>
      </c>
      <c r="J211" s="16" t="s">
        <v>30</v>
      </c>
      <c r="K211" s="16" t="s">
        <v>31</v>
      </c>
      <c r="L211" s="16">
        <v>210</v>
      </c>
      <c r="M211" s="16" t="s">
        <v>28</v>
      </c>
      <c r="N211" s="16" t="s">
        <v>162</v>
      </c>
      <c r="O211">
        <v>0.36</v>
      </c>
      <c r="P211">
        <v>6.6407831E-2</v>
      </c>
      <c r="Q211">
        <v>2.1000000000000001E-2</v>
      </c>
      <c r="R211" s="16">
        <v>10</v>
      </c>
      <c r="S211" s="16" t="s">
        <v>165</v>
      </c>
      <c r="T211">
        <v>0.35</v>
      </c>
      <c r="U211">
        <v>7.5894664000000001E-2</v>
      </c>
      <c r="V211">
        <v>2.4E-2</v>
      </c>
      <c r="W211">
        <v>10</v>
      </c>
      <c r="X211" t="s">
        <v>165</v>
      </c>
      <c r="Y211" t="s">
        <v>262</v>
      </c>
      <c r="Z211" t="s">
        <v>230</v>
      </c>
    </row>
    <row r="212" spans="1:26" x14ac:dyDescent="0.25">
      <c r="A212" t="s">
        <v>263</v>
      </c>
      <c r="B212" s="16" t="s">
        <v>265</v>
      </c>
      <c r="C212" s="16" t="s">
        <v>132</v>
      </c>
      <c r="D212" s="16" t="s">
        <v>137</v>
      </c>
      <c r="E212" s="16" t="s">
        <v>128</v>
      </c>
      <c r="F212" s="16" t="s">
        <v>134</v>
      </c>
      <c r="G212" s="16">
        <v>2</v>
      </c>
      <c r="H212" s="16" t="s">
        <v>28</v>
      </c>
      <c r="I212" s="16" t="s">
        <v>51</v>
      </c>
      <c r="J212" s="16" t="s">
        <v>30</v>
      </c>
      <c r="K212" s="16" t="s">
        <v>31</v>
      </c>
      <c r="L212" s="16">
        <v>210</v>
      </c>
      <c r="M212" s="16" t="s">
        <v>28</v>
      </c>
      <c r="N212" s="16" t="s">
        <v>162</v>
      </c>
      <c r="O212">
        <v>0.36</v>
      </c>
      <c r="P212">
        <v>6.6407831E-2</v>
      </c>
      <c r="Q212">
        <v>2.1000000000000001E-2</v>
      </c>
      <c r="R212" s="16">
        <v>10</v>
      </c>
      <c r="S212" s="16" t="s">
        <v>165</v>
      </c>
      <c r="T212">
        <v>0.38</v>
      </c>
      <c r="U212">
        <v>0.12649110599999999</v>
      </c>
      <c r="V212">
        <v>0.04</v>
      </c>
      <c r="W212">
        <v>10</v>
      </c>
      <c r="X212" t="s">
        <v>165</v>
      </c>
      <c r="Y212" t="s">
        <v>262</v>
      </c>
      <c r="Z212" t="s">
        <v>231</v>
      </c>
    </row>
    <row r="213" spans="1:26" x14ac:dyDescent="0.25">
      <c r="A213" t="s">
        <v>263</v>
      </c>
      <c r="B213" s="7" t="s">
        <v>265</v>
      </c>
      <c r="C213" s="7" t="s">
        <v>98</v>
      </c>
      <c r="D213" s="7" t="s">
        <v>99</v>
      </c>
      <c r="E213" s="7" t="s">
        <v>26</v>
      </c>
      <c r="F213" s="7" t="s">
        <v>27</v>
      </c>
      <c r="G213" s="7">
        <v>1</v>
      </c>
      <c r="H213" s="7" t="s">
        <v>28</v>
      </c>
      <c r="I213" s="7" t="s">
        <v>71</v>
      </c>
      <c r="J213" s="7" t="s">
        <v>48</v>
      </c>
      <c r="K213" s="7" t="s">
        <v>49</v>
      </c>
      <c r="L213" s="7">
        <v>90</v>
      </c>
      <c r="M213" s="7" t="s">
        <v>60</v>
      </c>
      <c r="N213" s="7" t="s">
        <v>162</v>
      </c>
      <c r="O213">
        <v>0.11</v>
      </c>
      <c r="P213">
        <v>0.13</v>
      </c>
      <c r="Q213">
        <v>0.06</v>
      </c>
      <c r="R213" s="7">
        <v>5</v>
      </c>
      <c r="S213" s="7" t="s">
        <v>166</v>
      </c>
      <c r="T213">
        <v>2.29</v>
      </c>
      <c r="U213">
        <v>1.37</v>
      </c>
      <c r="V213">
        <v>0.6</v>
      </c>
      <c r="W213">
        <v>5</v>
      </c>
      <c r="X213" t="s">
        <v>166</v>
      </c>
      <c r="Y213" t="s">
        <v>184</v>
      </c>
      <c r="Z213" t="s">
        <v>207</v>
      </c>
    </row>
    <row r="214" spans="1:26" x14ac:dyDescent="0.25">
      <c r="A214" t="s">
        <v>263</v>
      </c>
      <c r="B214" s="33" t="s">
        <v>265</v>
      </c>
      <c r="C214" s="6" t="s">
        <v>79</v>
      </c>
      <c r="D214" s="6" t="s">
        <v>80</v>
      </c>
      <c r="E214" s="6" t="s">
        <v>26</v>
      </c>
      <c r="F214" s="6" t="s">
        <v>81</v>
      </c>
      <c r="G214" s="6">
        <v>1</v>
      </c>
      <c r="H214" s="6" t="s">
        <v>60</v>
      </c>
      <c r="I214" s="6" t="s">
        <v>82</v>
      </c>
      <c r="J214" s="6" t="s">
        <v>30</v>
      </c>
      <c r="K214" s="6" t="s">
        <v>31</v>
      </c>
      <c r="L214" s="6">
        <v>168</v>
      </c>
      <c r="M214" s="6" t="s">
        <v>28</v>
      </c>
      <c r="N214" s="6" t="s">
        <v>164</v>
      </c>
      <c r="O214">
        <v>2.89</v>
      </c>
      <c r="P214">
        <v>1.71</v>
      </c>
      <c r="Q214">
        <v>0.49</v>
      </c>
      <c r="R214" s="35">
        <v>12</v>
      </c>
      <c r="S214" s="35" t="s">
        <v>166</v>
      </c>
      <c r="T214">
        <v>3.0493827160000002</v>
      </c>
      <c r="U214">
        <v>1.0264004790000001</v>
      </c>
      <c r="V214">
        <v>0.29629629600000001</v>
      </c>
      <c r="W214">
        <v>12</v>
      </c>
      <c r="X214" t="s">
        <v>166</v>
      </c>
      <c r="Z214" t="s">
        <v>270</v>
      </c>
    </row>
    <row r="215" spans="1:26" x14ac:dyDescent="0.25">
      <c r="A215" t="s">
        <v>263</v>
      </c>
      <c r="B215" s="33" t="s">
        <v>265</v>
      </c>
      <c r="C215" s="6" t="s">
        <v>79</v>
      </c>
      <c r="D215" s="6" t="s">
        <v>80</v>
      </c>
      <c r="E215" s="6" t="s">
        <v>26</v>
      </c>
      <c r="F215" s="6" t="s">
        <v>81</v>
      </c>
      <c r="G215" s="6">
        <v>1</v>
      </c>
      <c r="H215" s="6" t="s">
        <v>60</v>
      </c>
      <c r="I215" s="6" t="s">
        <v>82</v>
      </c>
      <c r="J215" s="6" t="s">
        <v>48</v>
      </c>
      <c r="K215" s="6" t="s">
        <v>31</v>
      </c>
      <c r="L215" s="6">
        <v>168</v>
      </c>
      <c r="M215" s="6" t="s">
        <v>28</v>
      </c>
      <c r="N215" s="6" t="s">
        <v>164</v>
      </c>
      <c r="O215">
        <v>2.89</v>
      </c>
      <c r="P215">
        <v>1.71</v>
      </c>
      <c r="Q215">
        <v>0.49</v>
      </c>
      <c r="R215" s="35">
        <v>12</v>
      </c>
      <c r="S215" s="35" t="s">
        <v>166</v>
      </c>
      <c r="T215">
        <v>3.802469136</v>
      </c>
      <c r="U215">
        <v>1.6679007779999999</v>
      </c>
      <c r="V215">
        <v>0.48148148099999999</v>
      </c>
      <c r="W215">
        <v>12</v>
      </c>
      <c r="X215" t="s">
        <v>166</v>
      </c>
      <c r="Z215" t="s">
        <v>271</v>
      </c>
    </row>
    <row r="216" spans="1:26" x14ac:dyDescent="0.25">
      <c r="A216" t="s">
        <v>263</v>
      </c>
      <c r="B216" s="33" t="s">
        <v>265</v>
      </c>
      <c r="C216" s="6" t="s">
        <v>79</v>
      </c>
      <c r="D216" s="6" t="s">
        <v>80</v>
      </c>
      <c r="E216" s="6" t="s">
        <v>26</v>
      </c>
      <c r="F216" s="6" t="s">
        <v>81</v>
      </c>
      <c r="G216" s="6">
        <v>1</v>
      </c>
      <c r="H216" s="6" t="s">
        <v>60</v>
      </c>
      <c r="I216" s="6" t="s">
        <v>82</v>
      </c>
      <c r="J216" s="6" t="s">
        <v>48</v>
      </c>
      <c r="K216" s="6" t="s">
        <v>31</v>
      </c>
      <c r="L216" s="6">
        <v>168</v>
      </c>
      <c r="M216" s="6" t="s">
        <v>28</v>
      </c>
      <c r="N216" s="6" t="s">
        <v>164</v>
      </c>
      <c r="O216">
        <v>2.89</v>
      </c>
      <c r="P216">
        <v>1.71</v>
      </c>
      <c r="Q216">
        <v>0.49</v>
      </c>
      <c r="R216" s="35">
        <v>12</v>
      </c>
      <c r="S216" s="35" t="s">
        <v>166</v>
      </c>
      <c r="T216">
        <v>4.0370370370000002</v>
      </c>
      <c r="U216">
        <v>1.411300658</v>
      </c>
      <c r="V216">
        <v>0.407407407</v>
      </c>
      <c r="W216">
        <v>12</v>
      </c>
      <c r="X216" t="s">
        <v>166</v>
      </c>
      <c r="Z216" t="s">
        <v>272</v>
      </c>
    </row>
    <row r="217" spans="1:26" x14ac:dyDescent="0.25">
      <c r="A217" t="s">
        <v>263</v>
      </c>
      <c r="B217" s="33" t="s">
        <v>265</v>
      </c>
      <c r="C217" s="6" t="s">
        <v>79</v>
      </c>
      <c r="D217" s="6" t="s">
        <v>83</v>
      </c>
      <c r="E217" s="6" t="s">
        <v>26</v>
      </c>
      <c r="F217" s="6" t="s">
        <v>81</v>
      </c>
      <c r="G217" s="6">
        <v>2</v>
      </c>
      <c r="H217" s="6" t="s">
        <v>60</v>
      </c>
      <c r="I217" s="6" t="s">
        <v>84</v>
      </c>
      <c r="J217" s="6" t="s">
        <v>30</v>
      </c>
      <c r="K217" s="6" t="s">
        <v>31</v>
      </c>
      <c r="L217" s="6">
        <v>168</v>
      </c>
      <c r="M217" s="6" t="s">
        <v>60</v>
      </c>
      <c r="N217" s="6" t="s">
        <v>164</v>
      </c>
      <c r="O217">
        <v>2.88</v>
      </c>
      <c r="P217">
        <v>1.8</v>
      </c>
      <c r="Q217">
        <v>0.52</v>
      </c>
      <c r="R217" s="35">
        <v>12</v>
      </c>
      <c r="S217" s="35" t="s">
        <v>166</v>
      </c>
      <c r="T217">
        <v>3.098765432</v>
      </c>
      <c r="U217">
        <v>1.368533971</v>
      </c>
      <c r="V217">
        <v>0.395061728</v>
      </c>
      <c r="W217">
        <v>12</v>
      </c>
      <c r="X217" t="s">
        <v>166</v>
      </c>
      <c r="Z217" t="s">
        <v>196</v>
      </c>
    </row>
    <row r="218" spans="1:26" x14ac:dyDescent="0.25">
      <c r="A218" t="s">
        <v>263</v>
      </c>
      <c r="B218" s="33" t="s">
        <v>265</v>
      </c>
      <c r="C218" s="6" t="s">
        <v>79</v>
      </c>
      <c r="D218" s="6" t="s">
        <v>83</v>
      </c>
      <c r="E218" s="6" t="s">
        <v>26</v>
      </c>
      <c r="F218" s="6" t="s">
        <v>81</v>
      </c>
      <c r="G218" s="6">
        <v>2</v>
      </c>
      <c r="H218" s="6" t="s">
        <v>60</v>
      </c>
      <c r="I218" s="6" t="s">
        <v>84</v>
      </c>
      <c r="J218" s="6" t="s">
        <v>48</v>
      </c>
      <c r="K218" s="6" t="s">
        <v>31</v>
      </c>
      <c r="L218" s="6">
        <v>168</v>
      </c>
      <c r="M218" s="6" t="s">
        <v>60</v>
      </c>
      <c r="N218" s="6" t="s">
        <v>164</v>
      </c>
      <c r="O218">
        <v>2.88</v>
      </c>
      <c r="P218">
        <v>1.8</v>
      </c>
      <c r="Q218">
        <v>0.52</v>
      </c>
      <c r="R218" s="35">
        <v>12</v>
      </c>
      <c r="S218" s="35" t="s">
        <v>166</v>
      </c>
      <c r="T218">
        <v>4</v>
      </c>
      <c r="U218">
        <v>0.98363379200000001</v>
      </c>
      <c r="V218">
        <v>0.28395061700000002</v>
      </c>
      <c r="W218">
        <v>12</v>
      </c>
      <c r="X218" t="s">
        <v>166</v>
      </c>
      <c r="Z218" t="s">
        <v>197</v>
      </c>
    </row>
    <row r="219" spans="1:26" x14ac:dyDescent="0.25">
      <c r="A219" t="s">
        <v>263</v>
      </c>
      <c r="B219" s="33" t="s">
        <v>265</v>
      </c>
      <c r="C219" s="6" t="s">
        <v>79</v>
      </c>
      <c r="D219" s="6" t="s">
        <v>83</v>
      </c>
      <c r="E219" s="6" t="s">
        <v>26</v>
      </c>
      <c r="F219" s="6" t="s">
        <v>81</v>
      </c>
      <c r="G219" s="6">
        <v>2</v>
      </c>
      <c r="H219" s="6" t="s">
        <v>60</v>
      </c>
      <c r="I219" s="6" t="s">
        <v>84</v>
      </c>
      <c r="J219" s="6" t="s">
        <v>48</v>
      </c>
      <c r="K219" s="6" t="s">
        <v>31</v>
      </c>
      <c r="L219" s="6">
        <v>168</v>
      </c>
      <c r="M219" s="6" t="s">
        <v>60</v>
      </c>
      <c r="N219" s="6" t="s">
        <v>164</v>
      </c>
      <c r="O219">
        <v>2.88</v>
      </c>
      <c r="P219">
        <v>1.8</v>
      </c>
      <c r="Q219">
        <v>0.52</v>
      </c>
      <c r="R219" s="35">
        <v>12</v>
      </c>
      <c r="S219" s="35" t="s">
        <v>166</v>
      </c>
      <c r="T219">
        <v>4.2962962960000004</v>
      </c>
      <c r="U219">
        <v>1.0264004790000001</v>
      </c>
      <c r="V219">
        <v>0.29629629600000001</v>
      </c>
      <c r="W219">
        <v>12</v>
      </c>
      <c r="X219" t="s">
        <v>166</v>
      </c>
      <c r="Z219" t="s">
        <v>198</v>
      </c>
    </row>
    <row r="220" spans="1:26" x14ac:dyDescent="0.25">
      <c r="A220" t="s">
        <v>263</v>
      </c>
      <c r="B220" s="33" t="s">
        <v>265</v>
      </c>
      <c r="C220" s="6" t="s">
        <v>79</v>
      </c>
      <c r="D220" s="6" t="s">
        <v>85</v>
      </c>
      <c r="E220" s="6" t="s">
        <v>26</v>
      </c>
      <c r="F220" s="6" t="s">
        <v>81</v>
      </c>
      <c r="G220" s="6">
        <v>3</v>
      </c>
      <c r="H220" s="6" t="s">
        <v>60</v>
      </c>
      <c r="I220" s="6" t="s">
        <v>86</v>
      </c>
      <c r="J220" s="6" t="s">
        <v>30</v>
      </c>
      <c r="K220" s="6" t="s">
        <v>31</v>
      </c>
      <c r="L220" s="6">
        <v>168</v>
      </c>
      <c r="M220" s="6" t="s">
        <v>28</v>
      </c>
      <c r="N220" s="6" t="s">
        <v>163</v>
      </c>
      <c r="O220">
        <v>2.89</v>
      </c>
      <c r="P220">
        <v>1.39</v>
      </c>
      <c r="Q220">
        <v>0.4</v>
      </c>
      <c r="R220" s="35">
        <v>12</v>
      </c>
      <c r="S220" s="35" t="s">
        <v>166</v>
      </c>
      <c r="T220">
        <v>3.0933333329999999</v>
      </c>
      <c r="U220">
        <v>0.69282032299999996</v>
      </c>
      <c r="V220">
        <v>0.2</v>
      </c>
      <c r="W220">
        <v>12</v>
      </c>
      <c r="X220" t="s">
        <v>166</v>
      </c>
      <c r="Z220" t="s">
        <v>200</v>
      </c>
    </row>
    <row r="221" spans="1:26" x14ac:dyDescent="0.25">
      <c r="A221" t="s">
        <v>263</v>
      </c>
      <c r="B221" s="33" t="s">
        <v>265</v>
      </c>
      <c r="C221" s="6" t="s">
        <v>79</v>
      </c>
      <c r="D221" s="6" t="s">
        <v>87</v>
      </c>
      <c r="E221" s="6" t="s">
        <v>26</v>
      </c>
      <c r="F221" s="6" t="s">
        <v>81</v>
      </c>
      <c r="G221" s="6">
        <v>3</v>
      </c>
      <c r="H221" s="6" t="s">
        <v>28</v>
      </c>
      <c r="I221" s="6" t="s">
        <v>88</v>
      </c>
      <c r="J221" s="6" t="s">
        <v>30</v>
      </c>
      <c r="K221" s="6" t="s">
        <v>31</v>
      </c>
      <c r="L221" s="6">
        <v>168</v>
      </c>
      <c r="M221" s="6" t="s">
        <v>28</v>
      </c>
      <c r="N221" s="6" t="s">
        <v>163</v>
      </c>
      <c r="O221">
        <v>2.89</v>
      </c>
      <c r="P221">
        <v>1.39</v>
      </c>
      <c r="Q221">
        <v>0.4</v>
      </c>
      <c r="R221" s="35">
        <v>12</v>
      </c>
      <c r="S221" s="35" t="s">
        <v>166</v>
      </c>
      <c r="T221">
        <v>3.786666667</v>
      </c>
      <c r="U221">
        <v>1.0623244949999999</v>
      </c>
      <c r="V221">
        <v>0.306666667</v>
      </c>
      <c r="W221">
        <v>12</v>
      </c>
      <c r="X221" t="s">
        <v>166</v>
      </c>
      <c r="Z221" t="s">
        <v>201</v>
      </c>
    </row>
    <row r="222" spans="1:26" x14ac:dyDescent="0.25">
      <c r="A222" t="s">
        <v>263</v>
      </c>
      <c r="B222" s="33" t="s">
        <v>265</v>
      </c>
      <c r="C222" s="6" t="s">
        <v>79</v>
      </c>
      <c r="D222" s="6" t="s">
        <v>89</v>
      </c>
      <c r="E222" s="6" t="s">
        <v>26</v>
      </c>
      <c r="F222" s="6" t="s">
        <v>81</v>
      </c>
      <c r="G222" s="6">
        <v>3</v>
      </c>
      <c r="H222" s="6" t="s">
        <v>90</v>
      </c>
      <c r="I222" s="6" t="s">
        <v>91</v>
      </c>
      <c r="J222" s="6" t="s">
        <v>30</v>
      </c>
      <c r="K222" s="6" t="s">
        <v>31</v>
      </c>
      <c r="L222" s="6">
        <v>168</v>
      </c>
      <c r="M222" s="6" t="s">
        <v>28</v>
      </c>
      <c r="N222" s="6" t="s">
        <v>163</v>
      </c>
      <c r="O222">
        <v>2.89</v>
      </c>
      <c r="P222">
        <v>1.39</v>
      </c>
      <c r="Q222">
        <v>0.4</v>
      </c>
      <c r="R222" s="35">
        <v>12</v>
      </c>
      <c r="S222" s="35" t="s">
        <v>166</v>
      </c>
      <c r="T222">
        <v>3.88</v>
      </c>
      <c r="U222">
        <v>1.4318286680000001</v>
      </c>
      <c r="V222">
        <v>0.41333333300000002</v>
      </c>
      <c r="W222">
        <v>12</v>
      </c>
      <c r="X222" t="s">
        <v>166</v>
      </c>
      <c r="Z222" t="s">
        <v>202</v>
      </c>
    </row>
    <row r="223" spans="1:26" x14ac:dyDescent="0.25">
      <c r="A223" t="s">
        <v>263</v>
      </c>
      <c r="B223" s="33" t="s">
        <v>265</v>
      </c>
      <c r="C223" s="6" t="s">
        <v>79</v>
      </c>
      <c r="D223" s="6" t="s">
        <v>92</v>
      </c>
      <c r="E223" s="6" t="s">
        <v>26</v>
      </c>
      <c r="F223" s="6" t="s">
        <v>81</v>
      </c>
      <c r="G223" s="6">
        <v>4</v>
      </c>
      <c r="H223" s="6" t="s">
        <v>60</v>
      </c>
      <c r="I223" s="6" t="s">
        <v>93</v>
      </c>
      <c r="J223" s="6" t="s">
        <v>30</v>
      </c>
      <c r="K223" s="6" t="s">
        <v>31</v>
      </c>
      <c r="L223" s="6">
        <v>168</v>
      </c>
      <c r="M223" s="6" t="s">
        <v>60</v>
      </c>
      <c r="N223" s="6" t="s">
        <v>163</v>
      </c>
      <c r="O223">
        <v>3.09</v>
      </c>
      <c r="P223">
        <v>1.39</v>
      </c>
      <c r="Q223">
        <v>0.4</v>
      </c>
      <c r="R223" s="35">
        <v>12</v>
      </c>
      <c r="S223" s="35" t="s">
        <v>166</v>
      </c>
      <c r="T223">
        <v>3.2</v>
      </c>
      <c r="U223">
        <v>0.69282032299999996</v>
      </c>
      <c r="V223">
        <v>0.2</v>
      </c>
      <c r="W223">
        <v>12</v>
      </c>
      <c r="X223" t="s">
        <v>166</v>
      </c>
      <c r="Z223" t="s">
        <v>203</v>
      </c>
    </row>
    <row r="224" spans="1:26" x14ac:dyDescent="0.25">
      <c r="A224" t="s">
        <v>263</v>
      </c>
      <c r="B224" s="33" t="s">
        <v>265</v>
      </c>
      <c r="C224" s="6" t="s">
        <v>79</v>
      </c>
      <c r="D224" s="6" t="s">
        <v>94</v>
      </c>
      <c r="E224" s="6" t="s">
        <v>26</v>
      </c>
      <c r="F224" s="6" t="s">
        <v>81</v>
      </c>
      <c r="G224" s="6">
        <v>4</v>
      </c>
      <c r="H224" s="6" t="s">
        <v>28</v>
      </c>
      <c r="I224" s="6" t="s">
        <v>95</v>
      </c>
      <c r="J224" s="6" t="s">
        <v>30</v>
      </c>
      <c r="K224" s="6" t="s">
        <v>31</v>
      </c>
      <c r="L224" s="6">
        <v>168</v>
      </c>
      <c r="M224" s="6" t="s">
        <v>60</v>
      </c>
      <c r="N224" s="6" t="s">
        <v>163</v>
      </c>
      <c r="O224">
        <v>3.09</v>
      </c>
      <c r="P224">
        <v>1.39</v>
      </c>
      <c r="Q224">
        <v>0.4</v>
      </c>
      <c r="R224" s="35">
        <v>12</v>
      </c>
      <c r="S224" s="35" t="s">
        <v>166</v>
      </c>
      <c r="T224">
        <v>4.08</v>
      </c>
      <c r="U224">
        <v>1.1085125170000001</v>
      </c>
      <c r="V224">
        <v>0.32</v>
      </c>
      <c r="W224">
        <v>12</v>
      </c>
      <c r="X224" t="s">
        <v>166</v>
      </c>
      <c r="Z224" t="s">
        <v>204</v>
      </c>
    </row>
    <row r="225" spans="1:26" x14ac:dyDescent="0.25">
      <c r="A225" t="s">
        <v>263</v>
      </c>
      <c r="B225" s="33" t="s">
        <v>265</v>
      </c>
      <c r="C225" s="6" t="s">
        <v>79</v>
      </c>
      <c r="D225" s="6" t="s">
        <v>96</v>
      </c>
      <c r="E225" s="6" t="s">
        <v>26</v>
      </c>
      <c r="F225" s="6" t="s">
        <v>81</v>
      </c>
      <c r="G225" s="6">
        <v>4</v>
      </c>
      <c r="H225" s="6" t="s">
        <v>90</v>
      </c>
      <c r="I225" s="6" t="s">
        <v>97</v>
      </c>
      <c r="J225" s="6" t="s">
        <v>30</v>
      </c>
      <c r="K225" s="6" t="s">
        <v>31</v>
      </c>
      <c r="L225" s="6">
        <v>168</v>
      </c>
      <c r="M225" s="6" t="s">
        <v>60</v>
      </c>
      <c r="N225" s="6" t="s">
        <v>163</v>
      </c>
      <c r="O225">
        <v>3.09</v>
      </c>
      <c r="P225">
        <v>1.39</v>
      </c>
      <c r="Q225">
        <v>0.4</v>
      </c>
      <c r="R225" s="35">
        <v>12</v>
      </c>
      <c r="S225" s="35" t="s">
        <v>166</v>
      </c>
      <c r="T225">
        <v>4.1866666669999999</v>
      </c>
      <c r="U225">
        <v>1.3856406459999999</v>
      </c>
      <c r="V225">
        <v>0.4</v>
      </c>
      <c r="W225">
        <v>12</v>
      </c>
      <c r="X225" t="s">
        <v>166</v>
      </c>
      <c r="Z225" t="s">
        <v>205</v>
      </c>
    </row>
    <row r="226" spans="1:26" x14ac:dyDescent="0.25">
      <c r="A226" t="s">
        <v>263</v>
      </c>
      <c r="B226" s="13" t="s">
        <v>265</v>
      </c>
      <c r="C226" s="13" t="s">
        <v>111</v>
      </c>
      <c r="D226" s="13" t="s">
        <v>112</v>
      </c>
      <c r="E226" s="13" t="s">
        <v>26</v>
      </c>
      <c r="F226" s="13" t="s">
        <v>27</v>
      </c>
      <c r="G226" s="13">
        <v>1</v>
      </c>
      <c r="H226" s="13" t="s">
        <v>60</v>
      </c>
      <c r="I226" s="13" t="s">
        <v>113</v>
      </c>
      <c r="J226" s="13" t="s">
        <v>30</v>
      </c>
      <c r="K226" s="13" t="s">
        <v>31</v>
      </c>
      <c r="L226" s="13">
        <v>189</v>
      </c>
      <c r="M226" s="13" t="s">
        <v>28</v>
      </c>
      <c r="N226" s="13" t="s">
        <v>162</v>
      </c>
      <c r="O226">
        <v>0.67592592600000001</v>
      </c>
      <c r="P226">
        <v>0.23570226</v>
      </c>
      <c r="Q226">
        <v>8.3333332999999996E-2</v>
      </c>
      <c r="R226" s="13">
        <v>8</v>
      </c>
      <c r="S226" s="13" t="s">
        <v>166</v>
      </c>
      <c r="T226">
        <v>0.62037036999999995</v>
      </c>
      <c r="U226">
        <v>0.23570226</v>
      </c>
      <c r="V226">
        <v>8.3333332999999996E-2</v>
      </c>
      <c r="W226">
        <v>8</v>
      </c>
      <c r="X226" t="s">
        <v>166</v>
      </c>
      <c r="Z226" t="s">
        <v>219</v>
      </c>
    </row>
    <row r="227" spans="1:26" x14ac:dyDescent="0.25">
      <c r="A227" t="s">
        <v>263</v>
      </c>
      <c r="B227" s="13" t="s">
        <v>265</v>
      </c>
      <c r="C227" s="13" t="s">
        <v>111</v>
      </c>
      <c r="D227" s="13" t="s">
        <v>114</v>
      </c>
      <c r="E227" s="13" t="s">
        <v>26</v>
      </c>
      <c r="F227" s="13" t="s">
        <v>27</v>
      </c>
      <c r="G227" s="13">
        <v>2</v>
      </c>
      <c r="H227" s="13" t="s">
        <v>60</v>
      </c>
      <c r="I227" s="13" t="s">
        <v>115</v>
      </c>
      <c r="J227" s="13" t="s">
        <v>30</v>
      </c>
      <c r="K227" s="13" t="s">
        <v>31</v>
      </c>
      <c r="L227" s="13">
        <v>189</v>
      </c>
      <c r="M227" s="13" t="s">
        <v>60</v>
      </c>
      <c r="N227" s="13" t="s">
        <v>162</v>
      </c>
      <c r="O227">
        <v>1</v>
      </c>
      <c r="P227">
        <v>0.73329592099999996</v>
      </c>
      <c r="Q227">
        <v>0.25925925900000002</v>
      </c>
      <c r="R227" s="13">
        <v>8</v>
      </c>
      <c r="S227" s="13" t="s">
        <v>166</v>
      </c>
      <c r="T227">
        <v>1.0185185189999999</v>
      </c>
      <c r="U227">
        <v>0.18332398</v>
      </c>
      <c r="V227">
        <v>6.4814814999999998E-2</v>
      </c>
      <c r="W227">
        <v>8</v>
      </c>
      <c r="X227" t="s">
        <v>166</v>
      </c>
      <c r="Z227" t="s">
        <v>221</v>
      </c>
    </row>
    <row r="228" spans="1:26" x14ac:dyDescent="0.25">
      <c r="A228" t="s">
        <v>263</v>
      </c>
      <c r="B228" s="1" t="s">
        <v>265</v>
      </c>
      <c r="C228" s="1" t="s">
        <v>24</v>
      </c>
      <c r="D228" s="1" t="s">
        <v>25</v>
      </c>
      <c r="E228" s="1" t="s">
        <v>26</v>
      </c>
      <c r="F228" s="1" t="s">
        <v>27</v>
      </c>
      <c r="G228" s="1">
        <v>1</v>
      </c>
      <c r="H228" s="1" t="s">
        <v>28</v>
      </c>
      <c r="I228" s="1" t="s">
        <v>29</v>
      </c>
      <c r="J228" s="1" t="s">
        <v>30</v>
      </c>
      <c r="K228" s="1" t="s">
        <v>31</v>
      </c>
      <c r="L228" s="1">
        <v>98</v>
      </c>
      <c r="M228" s="1" t="s">
        <v>60</v>
      </c>
      <c r="N228" s="1" t="s">
        <v>162</v>
      </c>
      <c r="O228">
        <v>4.461538462</v>
      </c>
      <c r="P228">
        <v>2.9393876909999999</v>
      </c>
      <c r="Q228">
        <v>1.2</v>
      </c>
      <c r="R228" s="1">
        <v>6</v>
      </c>
      <c r="S228" s="1" t="s">
        <v>165</v>
      </c>
      <c r="T228">
        <v>7.0461538460000002</v>
      </c>
      <c r="U228">
        <v>1.5073783030000001</v>
      </c>
      <c r="V228">
        <v>0.61538461499999997</v>
      </c>
      <c r="W228">
        <v>6</v>
      </c>
      <c r="X228" t="s">
        <v>165</v>
      </c>
      <c r="Z228" t="s">
        <v>168</v>
      </c>
    </row>
    <row r="229" spans="1:26" x14ac:dyDescent="0.25">
      <c r="A229" t="s">
        <v>263</v>
      </c>
      <c r="B229" s="1" t="s">
        <v>265</v>
      </c>
      <c r="C229" s="1" t="s">
        <v>24</v>
      </c>
      <c r="D229" s="1" t="s">
        <v>34</v>
      </c>
      <c r="E229" s="1" t="s">
        <v>26</v>
      </c>
      <c r="F229" s="1" t="s">
        <v>27</v>
      </c>
      <c r="G229" s="1">
        <v>3</v>
      </c>
      <c r="H229" s="1" t="s">
        <v>28</v>
      </c>
      <c r="I229" s="1" t="s">
        <v>35</v>
      </c>
      <c r="J229" s="1" t="s">
        <v>30</v>
      </c>
      <c r="K229" s="1" t="s">
        <v>31</v>
      </c>
      <c r="L229" s="1">
        <v>98</v>
      </c>
      <c r="M229" s="1" t="s">
        <v>28</v>
      </c>
      <c r="N229" s="1" t="s">
        <v>162</v>
      </c>
      <c r="O229">
        <v>0.64615384600000003</v>
      </c>
      <c r="P229">
        <v>0.45221349100000002</v>
      </c>
      <c r="Q229">
        <v>0.18461538499999999</v>
      </c>
      <c r="R229" s="1">
        <v>6</v>
      </c>
      <c r="S229" s="1" t="s">
        <v>165</v>
      </c>
      <c r="T229">
        <v>1.3230769229999999</v>
      </c>
      <c r="U229">
        <v>0.67832023600000002</v>
      </c>
      <c r="V229">
        <v>0.27692307700000002</v>
      </c>
      <c r="W229">
        <v>6</v>
      </c>
      <c r="X229" t="s">
        <v>165</v>
      </c>
      <c r="Z229" t="s">
        <v>169</v>
      </c>
    </row>
    <row r="230" spans="1:26" x14ac:dyDescent="0.25">
      <c r="A230" t="s">
        <v>263</v>
      </c>
      <c r="B230" s="1" t="s">
        <v>265</v>
      </c>
      <c r="C230" s="1" t="s">
        <v>24</v>
      </c>
      <c r="D230" s="1" t="s">
        <v>32</v>
      </c>
      <c r="E230" s="1" t="s">
        <v>26</v>
      </c>
      <c r="F230" s="1" t="s">
        <v>27</v>
      </c>
      <c r="G230" s="1">
        <v>2</v>
      </c>
      <c r="H230" s="1" t="s">
        <v>28</v>
      </c>
      <c r="I230" s="1" t="s">
        <v>33</v>
      </c>
      <c r="J230" s="1" t="s">
        <v>30</v>
      </c>
      <c r="K230" s="1" t="s">
        <v>31</v>
      </c>
      <c r="L230" s="1">
        <v>98</v>
      </c>
      <c r="M230" s="1" t="s">
        <v>60</v>
      </c>
      <c r="N230" s="1" t="s">
        <v>163</v>
      </c>
      <c r="O230">
        <v>3.8039215689999999</v>
      </c>
      <c r="P230">
        <v>2.3054021109999998</v>
      </c>
      <c r="Q230">
        <v>0.94117647100000001</v>
      </c>
      <c r="R230" s="1">
        <v>6</v>
      </c>
      <c r="S230" s="1" t="s">
        <v>165</v>
      </c>
      <c r="T230">
        <v>9.9215686269999992</v>
      </c>
      <c r="U230">
        <v>3.169927902</v>
      </c>
      <c r="V230">
        <v>1.294117647</v>
      </c>
      <c r="W230">
        <v>6</v>
      </c>
      <c r="X230" t="s">
        <v>165</v>
      </c>
      <c r="Z230" t="s">
        <v>168</v>
      </c>
    </row>
    <row r="231" spans="1:26" x14ac:dyDescent="0.25">
      <c r="A231" t="s">
        <v>263</v>
      </c>
      <c r="B231" s="1" t="s">
        <v>265</v>
      </c>
      <c r="C231" s="1" t="s">
        <v>24</v>
      </c>
      <c r="D231" s="1" t="s">
        <v>36</v>
      </c>
      <c r="E231" s="1" t="s">
        <v>26</v>
      </c>
      <c r="F231" s="1" t="s">
        <v>27</v>
      </c>
      <c r="G231" s="1">
        <v>4</v>
      </c>
      <c r="H231" s="1" t="s">
        <v>28</v>
      </c>
      <c r="I231" s="1" t="s">
        <v>37</v>
      </c>
      <c r="J231" s="1" t="s">
        <v>30</v>
      </c>
      <c r="K231" s="1" t="s">
        <v>31</v>
      </c>
      <c r="L231" s="1">
        <v>98</v>
      </c>
      <c r="M231" s="1" t="s">
        <v>28</v>
      </c>
      <c r="N231" s="1" t="s">
        <v>163</v>
      </c>
      <c r="O231">
        <v>1.6862745100000001</v>
      </c>
      <c r="P231">
        <v>0.96058421299999996</v>
      </c>
      <c r="Q231">
        <v>0.39215686300000002</v>
      </c>
      <c r="R231" s="1">
        <v>6</v>
      </c>
      <c r="S231" s="1" t="s">
        <v>165</v>
      </c>
      <c r="T231">
        <v>1.1764705879999999</v>
      </c>
      <c r="U231">
        <v>0.67240894900000003</v>
      </c>
      <c r="V231">
        <v>0.27450980400000002</v>
      </c>
      <c r="W231">
        <v>6</v>
      </c>
      <c r="X231" t="s">
        <v>165</v>
      </c>
      <c r="Z231" t="s">
        <v>169</v>
      </c>
    </row>
    <row r="232" spans="1:26" x14ac:dyDescent="0.25">
      <c r="A232" t="s">
        <v>263</v>
      </c>
      <c r="B232" s="34" t="s">
        <v>265</v>
      </c>
      <c r="C232" s="29" t="s">
        <v>152</v>
      </c>
      <c r="D232" s="29" t="s">
        <v>152</v>
      </c>
      <c r="E232" s="30" t="s">
        <v>128</v>
      </c>
      <c r="F232" s="31" t="s">
        <v>134</v>
      </c>
      <c r="G232" s="29">
        <v>1</v>
      </c>
      <c r="H232" s="29" t="s">
        <v>28</v>
      </c>
      <c r="I232" s="29" t="s">
        <v>55</v>
      </c>
      <c r="J232" s="29" t="s">
        <v>48</v>
      </c>
      <c r="K232" s="29" t="s">
        <v>49</v>
      </c>
      <c r="L232" s="31">
        <v>84</v>
      </c>
      <c r="M232" s="29" t="s">
        <v>60</v>
      </c>
      <c r="N232" s="29" t="s">
        <v>162</v>
      </c>
      <c r="O232">
        <v>514</v>
      </c>
      <c r="P232">
        <v>75.894663840000007</v>
      </c>
      <c r="Q232">
        <v>24</v>
      </c>
      <c r="R232" s="29">
        <v>10</v>
      </c>
      <c r="S232" s="29" t="s">
        <v>165</v>
      </c>
      <c r="T232">
        <v>868</v>
      </c>
      <c r="U232">
        <v>60.083275540000002</v>
      </c>
      <c r="V232">
        <v>19</v>
      </c>
      <c r="W232">
        <v>10</v>
      </c>
      <c r="X232" t="s">
        <v>165</v>
      </c>
      <c r="Z232" t="s">
        <v>242</v>
      </c>
    </row>
    <row r="233" spans="1:26" x14ac:dyDescent="0.25">
      <c r="A233" t="s">
        <v>289</v>
      </c>
      <c r="B233" s="14" t="s">
        <v>273</v>
      </c>
      <c r="C233" s="14" t="s">
        <v>144</v>
      </c>
      <c r="D233" s="14" t="s">
        <v>159</v>
      </c>
      <c r="E233" s="14" t="s">
        <v>155</v>
      </c>
      <c r="F233" s="14" t="s">
        <v>129</v>
      </c>
      <c r="G233" s="14">
        <v>1</v>
      </c>
      <c r="H233" s="14" t="s">
        <v>28</v>
      </c>
      <c r="I233" s="14" t="s">
        <v>47</v>
      </c>
      <c r="J233" s="14" t="s">
        <v>30</v>
      </c>
      <c r="K233" s="14" t="s">
        <v>31</v>
      </c>
      <c r="L233" s="14">
        <v>180</v>
      </c>
      <c r="M233" s="14" t="s">
        <v>60</v>
      </c>
      <c r="N233" s="14" t="s">
        <v>162</v>
      </c>
      <c r="O233">
        <v>1.9</v>
      </c>
      <c r="P233">
        <v>0.68789534100000005</v>
      </c>
      <c r="Q233">
        <v>0.26</v>
      </c>
      <c r="R233">
        <v>7</v>
      </c>
      <c r="S233" t="s">
        <v>165</v>
      </c>
      <c r="T233">
        <v>2.36</v>
      </c>
      <c r="U233">
        <v>0.83282651299999999</v>
      </c>
      <c r="V233">
        <v>0.34</v>
      </c>
      <c r="W233">
        <v>6</v>
      </c>
      <c r="X233" t="s">
        <v>165</v>
      </c>
      <c r="Y233" t="s">
        <v>208</v>
      </c>
      <c r="Z233" t="s">
        <v>237</v>
      </c>
    </row>
    <row r="234" spans="1:26" x14ac:dyDescent="0.25">
      <c r="A234" t="s">
        <v>289</v>
      </c>
      <c r="B234" s="14" t="s">
        <v>273</v>
      </c>
      <c r="C234" s="14" t="s">
        <v>144</v>
      </c>
      <c r="D234" s="14" t="s">
        <v>145</v>
      </c>
      <c r="E234" s="14" t="s">
        <v>128</v>
      </c>
      <c r="F234" s="14" t="s">
        <v>129</v>
      </c>
      <c r="G234" s="14">
        <v>2</v>
      </c>
      <c r="H234" s="14" t="s">
        <v>28</v>
      </c>
      <c r="I234" s="14" t="s">
        <v>51</v>
      </c>
      <c r="J234" s="14" t="s">
        <v>30</v>
      </c>
      <c r="K234" s="14" t="s">
        <v>31</v>
      </c>
      <c r="L234" s="14">
        <v>180</v>
      </c>
      <c r="M234" s="14" t="s">
        <v>28</v>
      </c>
      <c r="N234" s="14" t="s">
        <v>162</v>
      </c>
      <c r="O234">
        <v>2.27</v>
      </c>
      <c r="P234">
        <v>0.44977772300000002</v>
      </c>
      <c r="Q234">
        <v>0.17</v>
      </c>
      <c r="R234">
        <v>7</v>
      </c>
      <c r="S234" t="s">
        <v>165</v>
      </c>
      <c r="T234">
        <v>2.81</v>
      </c>
      <c r="U234">
        <v>0.95530099999999996</v>
      </c>
      <c r="V234">
        <v>0.39</v>
      </c>
      <c r="W234">
        <v>6</v>
      </c>
      <c r="X234" t="s">
        <v>165</v>
      </c>
      <c r="Y234" t="s">
        <v>208</v>
      </c>
      <c r="Z234" t="s">
        <v>237</v>
      </c>
    </row>
    <row r="235" spans="1:26" x14ac:dyDescent="0.25">
      <c r="A235" t="s">
        <v>289</v>
      </c>
      <c r="B235" s="20" t="s">
        <v>274</v>
      </c>
      <c r="C235" s="20" t="s">
        <v>138</v>
      </c>
      <c r="D235" s="20" t="s">
        <v>139</v>
      </c>
      <c r="E235" s="20" t="s">
        <v>128</v>
      </c>
      <c r="F235" s="20" t="s">
        <v>129</v>
      </c>
      <c r="G235" s="20">
        <v>1</v>
      </c>
      <c r="H235" s="20" t="s">
        <v>60</v>
      </c>
      <c r="I235" s="20" t="s">
        <v>113</v>
      </c>
      <c r="J235" s="20" t="s">
        <v>48</v>
      </c>
      <c r="K235" s="20" t="s">
        <v>49</v>
      </c>
      <c r="L235" s="20">
        <f>12*7</f>
        <v>84</v>
      </c>
      <c r="M235" s="20" t="s">
        <v>28</v>
      </c>
      <c r="N235" s="20" t="s">
        <v>162</v>
      </c>
      <c r="O235">
        <v>0.40839999999999999</v>
      </c>
      <c r="P235">
        <v>115.8283212</v>
      </c>
      <c r="Q235">
        <v>51.8</v>
      </c>
      <c r="R235">
        <v>5</v>
      </c>
      <c r="S235" t="s">
        <v>165</v>
      </c>
      <c r="T235">
        <v>520.70000000000005</v>
      </c>
      <c r="U235">
        <v>70.436141289999995</v>
      </c>
      <c r="V235">
        <v>31.5</v>
      </c>
      <c r="W235">
        <v>5</v>
      </c>
      <c r="X235" t="s">
        <v>165</v>
      </c>
      <c r="Y235" t="s">
        <v>232</v>
      </c>
      <c r="Z235" t="s">
        <v>233</v>
      </c>
    </row>
    <row r="236" spans="1:26" x14ac:dyDescent="0.25">
      <c r="A236" t="s">
        <v>289</v>
      </c>
      <c r="B236" s="20" t="s">
        <v>275</v>
      </c>
      <c r="C236" s="20" t="s">
        <v>138</v>
      </c>
      <c r="D236" s="20" t="s">
        <v>139</v>
      </c>
      <c r="E236" s="20" t="s">
        <v>128</v>
      </c>
      <c r="F236" s="20" t="s">
        <v>129</v>
      </c>
      <c r="G236" s="20">
        <v>2</v>
      </c>
      <c r="H236" s="20" t="s">
        <v>60</v>
      </c>
      <c r="I236" s="20" t="s">
        <v>113</v>
      </c>
      <c r="J236" s="20" t="s">
        <v>48</v>
      </c>
      <c r="K236" s="20" t="s">
        <v>49</v>
      </c>
      <c r="L236" s="20">
        <f t="shared" ref="L236:L238" si="0">12*7</f>
        <v>84</v>
      </c>
      <c r="M236" s="20" t="s">
        <v>28</v>
      </c>
      <c r="N236" s="20" t="s">
        <v>162</v>
      </c>
      <c r="O236">
        <v>4.5</v>
      </c>
      <c r="P236">
        <v>2.0124611799999998</v>
      </c>
      <c r="Q236">
        <v>0.9</v>
      </c>
      <c r="R236">
        <v>5</v>
      </c>
      <c r="S236" t="s">
        <v>165</v>
      </c>
      <c r="T236">
        <v>5.9</v>
      </c>
      <c r="U236">
        <v>2.0124611799999998</v>
      </c>
      <c r="V236">
        <v>0.9</v>
      </c>
      <c r="W236">
        <v>5</v>
      </c>
      <c r="X236" t="s">
        <v>165</v>
      </c>
      <c r="Y236" t="s">
        <v>232</v>
      </c>
      <c r="Z236" t="s">
        <v>233</v>
      </c>
    </row>
    <row r="237" spans="1:26" x14ac:dyDescent="0.25">
      <c r="A237" t="s">
        <v>289</v>
      </c>
      <c r="B237" s="20" t="s">
        <v>276</v>
      </c>
      <c r="C237" s="20" t="s">
        <v>138</v>
      </c>
      <c r="D237" s="20" t="s">
        <v>139</v>
      </c>
      <c r="E237" s="20" t="s">
        <v>128</v>
      </c>
      <c r="F237" s="20" t="s">
        <v>129</v>
      </c>
      <c r="G237" s="20">
        <v>3</v>
      </c>
      <c r="H237" s="20" t="s">
        <v>60</v>
      </c>
      <c r="I237" s="20" t="s">
        <v>113</v>
      </c>
      <c r="J237" s="20" t="s">
        <v>48</v>
      </c>
      <c r="K237" s="20" t="s">
        <v>49</v>
      </c>
      <c r="L237" s="20">
        <f t="shared" si="0"/>
        <v>84</v>
      </c>
      <c r="M237" s="20" t="s">
        <v>28</v>
      </c>
      <c r="N237" s="20" t="s">
        <v>162</v>
      </c>
      <c r="O237">
        <v>4.5999999999999996</v>
      </c>
      <c r="P237">
        <v>1.118033989</v>
      </c>
      <c r="Q237">
        <v>0.5</v>
      </c>
      <c r="R237">
        <v>5</v>
      </c>
      <c r="S237" t="s">
        <v>165</v>
      </c>
      <c r="T237">
        <v>9.1999999999999993</v>
      </c>
      <c r="U237">
        <v>2.0124611799999998</v>
      </c>
      <c r="V237">
        <v>0.9</v>
      </c>
      <c r="W237">
        <v>5</v>
      </c>
      <c r="X237" t="s">
        <v>165</v>
      </c>
      <c r="Y237" t="s">
        <v>232</v>
      </c>
      <c r="Z237" t="s">
        <v>233</v>
      </c>
    </row>
    <row r="238" spans="1:26" x14ac:dyDescent="0.25">
      <c r="A238" t="s">
        <v>289</v>
      </c>
      <c r="B238" s="20" t="s">
        <v>277</v>
      </c>
      <c r="C238" s="20" t="s">
        <v>138</v>
      </c>
      <c r="D238" s="20" t="s">
        <v>139</v>
      </c>
      <c r="E238" s="20" t="s">
        <v>128</v>
      </c>
      <c r="F238" s="20" t="s">
        <v>129</v>
      </c>
      <c r="G238" s="20">
        <v>4</v>
      </c>
      <c r="H238" s="20" t="s">
        <v>60</v>
      </c>
      <c r="I238" s="20" t="s">
        <v>113</v>
      </c>
      <c r="J238" s="20" t="s">
        <v>48</v>
      </c>
      <c r="K238" s="20" t="s">
        <v>49</v>
      </c>
      <c r="L238" s="20">
        <f t="shared" si="0"/>
        <v>84</v>
      </c>
      <c r="M238" s="20" t="s">
        <v>28</v>
      </c>
      <c r="N238" s="20" t="s">
        <v>162</v>
      </c>
      <c r="O238">
        <v>4.0999999999999996</v>
      </c>
      <c r="P238">
        <v>0.67082039299999996</v>
      </c>
      <c r="Q238">
        <v>0.3</v>
      </c>
      <c r="R238">
        <v>5</v>
      </c>
      <c r="S238" t="s">
        <v>165</v>
      </c>
      <c r="T238">
        <v>11.6</v>
      </c>
      <c r="U238">
        <v>2.2360679769999998</v>
      </c>
      <c r="V238">
        <v>1</v>
      </c>
      <c r="W238">
        <v>5</v>
      </c>
      <c r="X238" t="s">
        <v>165</v>
      </c>
      <c r="Y238" t="s">
        <v>232</v>
      </c>
      <c r="Z238" t="s">
        <v>233</v>
      </c>
    </row>
    <row r="239" spans="1:26" x14ac:dyDescent="0.25">
      <c r="A239" t="s">
        <v>289</v>
      </c>
      <c r="B239" s="20" t="s">
        <v>274</v>
      </c>
      <c r="C239" s="20" t="s">
        <v>138</v>
      </c>
      <c r="D239" s="20" t="s">
        <v>140</v>
      </c>
      <c r="E239" s="20" t="s">
        <v>128</v>
      </c>
      <c r="F239" s="20" t="s">
        <v>129</v>
      </c>
      <c r="G239" s="20">
        <v>1</v>
      </c>
      <c r="H239" s="20" t="s">
        <v>60</v>
      </c>
      <c r="I239" s="20" t="s">
        <v>63</v>
      </c>
      <c r="J239" s="20" t="s">
        <v>30</v>
      </c>
      <c r="K239" s="20" t="s">
        <v>31</v>
      </c>
      <c r="L239" s="20">
        <v>84</v>
      </c>
      <c r="M239" s="20" t="s">
        <v>28</v>
      </c>
      <c r="N239" s="20" t="s">
        <v>162</v>
      </c>
      <c r="O239">
        <v>0.40839999999999999</v>
      </c>
      <c r="P239">
        <v>115.8283212</v>
      </c>
      <c r="Q239">
        <v>51.8</v>
      </c>
      <c r="R239">
        <v>5</v>
      </c>
      <c r="S239" t="s">
        <v>165</v>
      </c>
      <c r="T239">
        <v>371.1</v>
      </c>
      <c r="U239">
        <v>81.616481179999994</v>
      </c>
      <c r="V239">
        <v>36.5</v>
      </c>
      <c r="W239">
        <v>5</v>
      </c>
      <c r="X239" t="s">
        <v>165</v>
      </c>
      <c r="Y239" t="s">
        <v>232</v>
      </c>
      <c r="Z239" t="s">
        <v>234</v>
      </c>
    </row>
    <row r="240" spans="1:26" x14ac:dyDescent="0.25">
      <c r="A240" t="s">
        <v>289</v>
      </c>
      <c r="B240" s="20" t="s">
        <v>275</v>
      </c>
      <c r="C240" s="20" t="s">
        <v>138</v>
      </c>
      <c r="D240" s="20" t="s">
        <v>140</v>
      </c>
      <c r="E240" s="20" t="s">
        <v>128</v>
      </c>
      <c r="F240" s="20" t="s">
        <v>129</v>
      </c>
      <c r="G240" s="20">
        <v>2</v>
      </c>
      <c r="H240" s="20" t="s">
        <v>60</v>
      </c>
      <c r="I240" s="20" t="s">
        <v>63</v>
      </c>
      <c r="J240" s="20" t="s">
        <v>30</v>
      </c>
      <c r="K240" s="20" t="s">
        <v>31</v>
      </c>
      <c r="L240" s="20">
        <v>84</v>
      </c>
      <c r="M240" s="20" t="s">
        <v>28</v>
      </c>
      <c r="N240" s="20" t="s">
        <v>162</v>
      </c>
      <c r="O240">
        <v>4.5</v>
      </c>
      <c r="P240">
        <v>2.0124611799999998</v>
      </c>
      <c r="Q240">
        <v>0.9</v>
      </c>
      <c r="R240">
        <v>5</v>
      </c>
      <c r="S240" t="s">
        <v>165</v>
      </c>
      <c r="T240">
        <v>3.5</v>
      </c>
      <c r="U240">
        <v>0.89442719100000001</v>
      </c>
      <c r="V240">
        <v>0.4</v>
      </c>
      <c r="W240">
        <v>5</v>
      </c>
      <c r="X240" t="s">
        <v>165</v>
      </c>
      <c r="Y240" t="s">
        <v>232</v>
      </c>
      <c r="Z240" t="s">
        <v>234</v>
      </c>
    </row>
    <row r="241" spans="1:26" x14ac:dyDescent="0.25">
      <c r="A241" t="s">
        <v>289</v>
      </c>
      <c r="B241" s="20" t="s">
        <v>276</v>
      </c>
      <c r="C241" s="20" t="s">
        <v>138</v>
      </c>
      <c r="D241" s="20" t="s">
        <v>140</v>
      </c>
      <c r="E241" s="20" t="s">
        <v>128</v>
      </c>
      <c r="F241" s="20" t="s">
        <v>129</v>
      </c>
      <c r="G241" s="20">
        <v>3</v>
      </c>
      <c r="H241" s="20" t="s">
        <v>60</v>
      </c>
      <c r="I241" s="20" t="s">
        <v>63</v>
      </c>
      <c r="J241" s="20" t="s">
        <v>30</v>
      </c>
      <c r="K241" s="20" t="s">
        <v>31</v>
      </c>
      <c r="L241" s="20">
        <v>84</v>
      </c>
      <c r="M241" s="20" t="s">
        <v>28</v>
      </c>
      <c r="N241" s="20" t="s">
        <v>162</v>
      </c>
      <c r="O241">
        <v>4.5999999999999996</v>
      </c>
      <c r="P241">
        <v>1.118033989</v>
      </c>
      <c r="Q241">
        <v>0.5</v>
      </c>
      <c r="R241">
        <v>5</v>
      </c>
      <c r="S241" t="s">
        <v>165</v>
      </c>
      <c r="T241">
        <v>4.7</v>
      </c>
      <c r="U241">
        <v>1.565247584</v>
      </c>
      <c r="V241">
        <v>0.7</v>
      </c>
      <c r="W241">
        <v>5</v>
      </c>
      <c r="X241" t="s">
        <v>165</v>
      </c>
      <c r="Y241" t="s">
        <v>232</v>
      </c>
      <c r="Z241" t="s">
        <v>234</v>
      </c>
    </row>
    <row r="242" spans="1:26" x14ac:dyDescent="0.25">
      <c r="A242" t="s">
        <v>289</v>
      </c>
      <c r="B242" s="20" t="s">
        <v>277</v>
      </c>
      <c r="C242" s="20" t="s">
        <v>138</v>
      </c>
      <c r="D242" s="20" t="s">
        <v>140</v>
      </c>
      <c r="E242" s="20" t="s">
        <v>128</v>
      </c>
      <c r="F242" s="20" t="s">
        <v>129</v>
      </c>
      <c r="G242" s="20">
        <v>4</v>
      </c>
      <c r="H242" s="20" t="s">
        <v>60</v>
      </c>
      <c r="I242" s="20" t="s">
        <v>63</v>
      </c>
      <c r="J242" s="20" t="s">
        <v>30</v>
      </c>
      <c r="K242" s="20" t="s">
        <v>31</v>
      </c>
      <c r="L242" s="20">
        <v>84</v>
      </c>
      <c r="M242" s="20" t="s">
        <v>28</v>
      </c>
      <c r="N242" s="20" t="s">
        <v>162</v>
      </c>
      <c r="O242">
        <v>4.0999999999999996</v>
      </c>
      <c r="P242">
        <v>0.67082039299999996</v>
      </c>
      <c r="Q242">
        <v>0.3</v>
      </c>
      <c r="R242">
        <v>5</v>
      </c>
      <c r="S242" t="s">
        <v>165</v>
      </c>
      <c r="T242">
        <v>4.0999999999999996</v>
      </c>
      <c r="U242">
        <v>1.3416407859999999</v>
      </c>
      <c r="V242">
        <v>0.6</v>
      </c>
      <c r="W242">
        <v>5</v>
      </c>
      <c r="X242" t="s">
        <v>165</v>
      </c>
      <c r="Y242" t="s">
        <v>232</v>
      </c>
      <c r="Z242" t="s">
        <v>234</v>
      </c>
    </row>
    <row r="243" spans="1:26" x14ac:dyDescent="0.25">
      <c r="A243" t="s">
        <v>289</v>
      </c>
      <c r="B243" s="20" t="s">
        <v>274</v>
      </c>
      <c r="C243" s="20" t="s">
        <v>138</v>
      </c>
      <c r="D243" s="20" t="s">
        <v>139</v>
      </c>
      <c r="E243" s="20" t="s">
        <v>128</v>
      </c>
      <c r="F243" s="20" t="s">
        <v>129</v>
      </c>
      <c r="G243" s="20">
        <v>5</v>
      </c>
      <c r="H243" s="20" t="s">
        <v>60</v>
      </c>
      <c r="I243" s="20" t="s">
        <v>142</v>
      </c>
      <c r="J243" s="20" t="s">
        <v>48</v>
      </c>
      <c r="K243" s="20" t="s">
        <v>49</v>
      </c>
      <c r="L243" s="20">
        <f t="shared" ref="L243:L250" si="1">12*7</f>
        <v>84</v>
      </c>
      <c r="M243" s="20" t="s">
        <v>60</v>
      </c>
      <c r="N243" s="20" t="s">
        <v>162</v>
      </c>
      <c r="O243">
        <v>0.41110000000000002</v>
      </c>
      <c r="P243">
        <v>141.6817561</v>
      </c>
      <c r="Q243">
        <v>40.9</v>
      </c>
      <c r="R243">
        <v>12</v>
      </c>
      <c r="S243" t="s">
        <v>166</v>
      </c>
      <c r="T243">
        <v>588.4</v>
      </c>
      <c r="U243">
        <v>189.83276849999999</v>
      </c>
      <c r="V243">
        <v>54.8</v>
      </c>
      <c r="W243">
        <v>12</v>
      </c>
      <c r="X243" t="s">
        <v>166</v>
      </c>
      <c r="Y243" t="s">
        <v>235</v>
      </c>
      <c r="Z243" t="s">
        <v>233</v>
      </c>
    </row>
    <row r="244" spans="1:26" x14ac:dyDescent="0.25">
      <c r="A244" t="s">
        <v>289</v>
      </c>
      <c r="B244" s="20" t="s">
        <v>275</v>
      </c>
      <c r="C244" s="20" t="s">
        <v>138</v>
      </c>
      <c r="D244" s="20" t="s">
        <v>139</v>
      </c>
      <c r="E244" s="20" t="s">
        <v>128</v>
      </c>
      <c r="F244" s="20" t="s">
        <v>129</v>
      </c>
      <c r="G244" s="20">
        <v>6</v>
      </c>
      <c r="H244" s="20" t="s">
        <v>60</v>
      </c>
      <c r="I244" s="20" t="s">
        <v>142</v>
      </c>
      <c r="J244" s="20" t="s">
        <v>48</v>
      </c>
      <c r="K244" s="20" t="s">
        <v>49</v>
      </c>
      <c r="L244" s="20">
        <f t="shared" si="1"/>
        <v>84</v>
      </c>
      <c r="M244" s="20" t="s">
        <v>60</v>
      </c>
      <c r="N244" s="20" t="s">
        <v>162</v>
      </c>
      <c r="O244">
        <v>5.6</v>
      </c>
      <c r="P244">
        <v>1.7320508080000001</v>
      </c>
      <c r="Q244">
        <v>0.5</v>
      </c>
      <c r="R244">
        <v>12</v>
      </c>
      <c r="S244" t="s">
        <v>166</v>
      </c>
      <c r="T244">
        <v>10.199999999999999</v>
      </c>
      <c r="U244">
        <v>4.156921938</v>
      </c>
      <c r="V244">
        <v>1.2</v>
      </c>
      <c r="W244">
        <v>12</v>
      </c>
      <c r="X244" t="s">
        <v>166</v>
      </c>
      <c r="Y244" t="s">
        <v>235</v>
      </c>
      <c r="Z244" t="s">
        <v>233</v>
      </c>
    </row>
    <row r="245" spans="1:26" x14ac:dyDescent="0.25">
      <c r="A245" t="s">
        <v>289</v>
      </c>
      <c r="B245" s="20" t="s">
        <v>276</v>
      </c>
      <c r="C245" s="20" t="s">
        <v>138</v>
      </c>
      <c r="D245" s="20" t="s">
        <v>139</v>
      </c>
      <c r="E245" s="20" t="s">
        <v>128</v>
      </c>
      <c r="F245" s="20" t="s">
        <v>129</v>
      </c>
      <c r="G245" s="20">
        <v>7</v>
      </c>
      <c r="H245" s="20" t="s">
        <v>60</v>
      </c>
      <c r="I245" s="20" t="s">
        <v>142</v>
      </c>
      <c r="J245" s="20" t="s">
        <v>48</v>
      </c>
      <c r="K245" s="20" t="s">
        <v>49</v>
      </c>
      <c r="L245" s="20">
        <f t="shared" si="1"/>
        <v>84</v>
      </c>
      <c r="M245" s="20" t="s">
        <v>60</v>
      </c>
      <c r="N245" s="20" t="s">
        <v>162</v>
      </c>
      <c r="O245">
        <v>9.1999999999999993</v>
      </c>
      <c r="P245">
        <v>3.117691454</v>
      </c>
      <c r="Q245">
        <v>0.9</v>
      </c>
      <c r="R245">
        <v>12</v>
      </c>
      <c r="S245" t="s">
        <v>166</v>
      </c>
      <c r="T245">
        <v>20.8</v>
      </c>
      <c r="U245">
        <v>6.235382907</v>
      </c>
      <c r="V245">
        <v>1.8</v>
      </c>
      <c r="W245">
        <v>12</v>
      </c>
      <c r="X245" t="s">
        <v>166</v>
      </c>
      <c r="Y245" t="s">
        <v>235</v>
      </c>
      <c r="Z245" t="s">
        <v>233</v>
      </c>
    </row>
    <row r="246" spans="1:26" x14ac:dyDescent="0.25">
      <c r="A246" t="s">
        <v>289</v>
      </c>
      <c r="B246" s="20" t="s">
        <v>277</v>
      </c>
      <c r="C246" s="20" t="s">
        <v>138</v>
      </c>
      <c r="D246" s="20" t="s">
        <v>139</v>
      </c>
      <c r="E246" s="20" t="s">
        <v>128</v>
      </c>
      <c r="F246" s="20" t="s">
        <v>129</v>
      </c>
      <c r="G246" s="20">
        <v>8</v>
      </c>
      <c r="H246" s="20" t="s">
        <v>60</v>
      </c>
      <c r="I246" s="20" t="s">
        <v>142</v>
      </c>
      <c r="J246" s="20" t="s">
        <v>48</v>
      </c>
      <c r="K246" s="20" t="s">
        <v>49</v>
      </c>
      <c r="L246" s="20">
        <f t="shared" si="1"/>
        <v>84</v>
      </c>
      <c r="M246" s="20" t="s">
        <v>60</v>
      </c>
      <c r="N246" s="20" t="s">
        <v>162</v>
      </c>
      <c r="O246">
        <v>9.41</v>
      </c>
      <c r="P246">
        <v>2.9791273889999998</v>
      </c>
      <c r="Q246">
        <v>0.86</v>
      </c>
      <c r="R246">
        <v>12</v>
      </c>
      <c r="S246" t="s">
        <v>166</v>
      </c>
      <c r="T246">
        <v>26</v>
      </c>
      <c r="U246">
        <v>7.274613392</v>
      </c>
      <c r="V246">
        <v>2.1</v>
      </c>
      <c r="W246">
        <v>12</v>
      </c>
      <c r="X246" t="s">
        <v>166</v>
      </c>
      <c r="Y246" t="s">
        <v>235</v>
      </c>
      <c r="Z246" t="s">
        <v>233</v>
      </c>
    </row>
    <row r="247" spans="1:26" x14ac:dyDescent="0.25">
      <c r="A247" t="s">
        <v>289</v>
      </c>
      <c r="B247" s="20" t="s">
        <v>274</v>
      </c>
      <c r="C247" s="20" t="s">
        <v>138</v>
      </c>
      <c r="D247" s="20" t="s">
        <v>140</v>
      </c>
      <c r="E247" s="20" t="s">
        <v>128</v>
      </c>
      <c r="F247" s="20" t="s">
        <v>129</v>
      </c>
      <c r="G247" s="20">
        <v>5</v>
      </c>
      <c r="H247" s="20" t="s">
        <v>60</v>
      </c>
      <c r="I247" s="20" t="s">
        <v>61</v>
      </c>
      <c r="J247" s="20" t="s">
        <v>30</v>
      </c>
      <c r="K247" s="20" t="s">
        <v>31</v>
      </c>
      <c r="L247" s="20">
        <f t="shared" si="1"/>
        <v>84</v>
      </c>
      <c r="M247" s="20" t="s">
        <v>60</v>
      </c>
      <c r="N247" s="20" t="s">
        <v>162</v>
      </c>
      <c r="O247">
        <v>0.41110000000000002</v>
      </c>
      <c r="P247">
        <v>141.6817561</v>
      </c>
      <c r="Q247">
        <v>40.9</v>
      </c>
      <c r="R247">
        <v>12</v>
      </c>
      <c r="S247" t="s">
        <v>166</v>
      </c>
      <c r="T247">
        <v>481.5</v>
      </c>
      <c r="U247">
        <v>125.0540683</v>
      </c>
      <c r="V247">
        <v>36.1</v>
      </c>
      <c r="W247">
        <v>12</v>
      </c>
      <c r="X247" t="s">
        <v>166</v>
      </c>
      <c r="Y247" t="s">
        <v>235</v>
      </c>
      <c r="Z247" t="s">
        <v>234</v>
      </c>
    </row>
    <row r="248" spans="1:26" x14ac:dyDescent="0.25">
      <c r="A248" t="s">
        <v>289</v>
      </c>
      <c r="B248" s="20" t="s">
        <v>275</v>
      </c>
      <c r="C248" s="20" t="s">
        <v>138</v>
      </c>
      <c r="D248" s="20" t="s">
        <v>140</v>
      </c>
      <c r="E248" s="20" t="s">
        <v>128</v>
      </c>
      <c r="F248" s="20" t="s">
        <v>129</v>
      </c>
      <c r="G248" s="20">
        <v>6</v>
      </c>
      <c r="H248" s="20" t="s">
        <v>60</v>
      </c>
      <c r="I248" s="20" t="s">
        <v>61</v>
      </c>
      <c r="J248" s="20" t="s">
        <v>30</v>
      </c>
      <c r="K248" s="20" t="s">
        <v>31</v>
      </c>
      <c r="L248" s="20">
        <f t="shared" si="1"/>
        <v>84</v>
      </c>
      <c r="M248" s="20" t="s">
        <v>60</v>
      </c>
      <c r="N248" s="20" t="s">
        <v>162</v>
      </c>
      <c r="O248">
        <v>5.6</v>
      </c>
      <c r="P248">
        <v>1.7320508080000001</v>
      </c>
      <c r="Q248">
        <v>0.5</v>
      </c>
      <c r="R248">
        <v>12</v>
      </c>
      <c r="S248" t="s">
        <v>166</v>
      </c>
      <c r="T248">
        <v>5.4</v>
      </c>
      <c r="U248">
        <v>2.078460969</v>
      </c>
      <c r="V248">
        <v>0.6</v>
      </c>
      <c r="W248">
        <v>12</v>
      </c>
      <c r="X248" t="s">
        <v>166</v>
      </c>
      <c r="Y248" t="s">
        <v>235</v>
      </c>
      <c r="Z248" t="s">
        <v>234</v>
      </c>
    </row>
    <row r="249" spans="1:26" x14ac:dyDescent="0.25">
      <c r="A249" t="s">
        <v>289</v>
      </c>
      <c r="B249" s="20" t="s">
        <v>276</v>
      </c>
      <c r="C249" s="20" t="s">
        <v>138</v>
      </c>
      <c r="D249" s="20" t="s">
        <v>140</v>
      </c>
      <c r="E249" s="20" t="s">
        <v>128</v>
      </c>
      <c r="F249" s="20" t="s">
        <v>129</v>
      </c>
      <c r="G249" s="20">
        <v>7</v>
      </c>
      <c r="H249" s="20" t="s">
        <v>60</v>
      </c>
      <c r="I249" s="20" t="s">
        <v>61</v>
      </c>
      <c r="J249" s="20" t="s">
        <v>30</v>
      </c>
      <c r="K249" s="20" t="s">
        <v>31</v>
      </c>
      <c r="L249" s="20">
        <f t="shared" si="1"/>
        <v>84</v>
      </c>
      <c r="M249" s="20" t="s">
        <v>60</v>
      </c>
      <c r="N249" s="20" t="s">
        <v>162</v>
      </c>
      <c r="O249">
        <v>9.1999999999999993</v>
      </c>
      <c r="P249">
        <v>3.117691454</v>
      </c>
      <c r="Q249">
        <v>0.9</v>
      </c>
      <c r="R249">
        <v>12</v>
      </c>
      <c r="S249" t="s">
        <v>166</v>
      </c>
      <c r="T249">
        <v>8.9</v>
      </c>
      <c r="U249">
        <v>2.7712812919999998</v>
      </c>
      <c r="V249">
        <v>0.8</v>
      </c>
      <c r="W249">
        <v>12</v>
      </c>
      <c r="X249" t="s">
        <v>166</v>
      </c>
      <c r="Y249" t="s">
        <v>235</v>
      </c>
      <c r="Z249" t="s">
        <v>234</v>
      </c>
    </row>
    <row r="250" spans="1:26" x14ac:dyDescent="0.25">
      <c r="A250" t="s">
        <v>289</v>
      </c>
      <c r="B250" s="20" t="s">
        <v>277</v>
      </c>
      <c r="C250" s="20" t="s">
        <v>138</v>
      </c>
      <c r="D250" s="20" t="s">
        <v>140</v>
      </c>
      <c r="E250" s="20" t="s">
        <v>128</v>
      </c>
      <c r="F250" s="20" t="s">
        <v>129</v>
      </c>
      <c r="G250" s="20">
        <v>8</v>
      </c>
      <c r="H250" s="20" t="s">
        <v>60</v>
      </c>
      <c r="I250" s="20" t="s">
        <v>61</v>
      </c>
      <c r="J250" s="20" t="s">
        <v>30</v>
      </c>
      <c r="K250" s="20" t="s">
        <v>31</v>
      </c>
      <c r="L250" s="20">
        <f t="shared" si="1"/>
        <v>84</v>
      </c>
      <c r="M250" s="20" t="s">
        <v>60</v>
      </c>
      <c r="N250" s="20" t="s">
        <v>162</v>
      </c>
      <c r="O250">
        <v>9.41</v>
      </c>
      <c r="P250">
        <v>2.9791273889999998</v>
      </c>
      <c r="Q250">
        <v>0.86</v>
      </c>
      <c r="R250">
        <v>12</v>
      </c>
      <c r="S250" t="s">
        <v>166</v>
      </c>
      <c r="T250">
        <v>9.66</v>
      </c>
      <c r="U250">
        <v>4.7111781969999997</v>
      </c>
      <c r="V250">
        <v>1.36</v>
      </c>
      <c r="W250">
        <v>12</v>
      </c>
      <c r="X250" t="s">
        <v>166</v>
      </c>
      <c r="Y250" t="s">
        <v>235</v>
      </c>
      <c r="Z250" t="s">
        <v>234</v>
      </c>
    </row>
    <row r="251" spans="1:26" x14ac:dyDescent="0.25">
      <c r="A251" t="s">
        <v>289</v>
      </c>
      <c r="B251" s="38" t="s">
        <v>278</v>
      </c>
      <c r="C251" s="15" t="s">
        <v>109</v>
      </c>
      <c r="D251" s="15" t="s">
        <v>110</v>
      </c>
      <c r="E251" s="15" t="s">
        <v>26</v>
      </c>
      <c r="F251" s="36" t="s">
        <v>27</v>
      </c>
      <c r="G251" s="15">
        <v>1</v>
      </c>
      <c r="H251" s="15" t="s">
        <v>28</v>
      </c>
      <c r="I251" s="15" t="s">
        <v>51</v>
      </c>
      <c r="J251" s="15" t="s">
        <v>48</v>
      </c>
      <c r="K251" s="15" t="s">
        <v>49</v>
      </c>
      <c r="L251" s="15">
        <f>9*30</f>
        <v>270</v>
      </c>
      <c r="M251" s="15" t="s">
        <v>28</v>
      </c>
      <c r="N251" s="15" t="s">
        <v>162</v>
      </c>
      <c r="O251">
        <v>230</v>
      </c>
      <c r="P251">
        <v>10</v>
      </c>
      <c r="Q251">
        <v>5</v>
      </c>
      <c r="R251">
        <v>4</v>
      </c>
      <c r="S251" t="s">
        <v>166</v>
      </c>
      <c r="T251">
        <v>3030</v>
      </c>
      <c r="U251">
        <v>420</v>
      </c>
      <c r="V251">
        <v>141</v>
      </c>
      <c r="W251">
        <v>9</v>
      </c>
      <c r="X251" t="s">
        <v>166</v>
      </c>
      <c r="Y251" t="s">
        <v>290</v>
      </c>
      <c r="Z251" t="s">
        <v>207</v>
      </c>
    </row>
    <row r="252" spans="1:26" x14ac:dyDescent="0.25">
      <c r="A252" t="s">
        <v>289</v>
      </c>
      <c r="B252" s="9" t="s">
        <v>279</v>
      </c>
      <c r="C252" s="9" t="s">
        <v>100</v>
      </c>
      <c r="D252" s="9" t="s">
        <v>101</v>
      </c>
      <c r="E252" s="9" t="s">
        <v>26</v>
      </c>
      <c r="F252" s="9" t="s">
        <v>27</v>
      </c>
      <c r="G252" s="9">
        <v>1</v>
      </c>
      <c r="H252" s="9" t="s">
        <v>28</v>
      </c>
      <c r="I252" s="9" t="s">
        <v>29</v>
      </c>
      <c r="J252" s="9" t="s">
        <v>30</v>
      </c>
      <c r="K252" s="9" t="s">
        <v>31</v>
      </c>
      <c r="L252" s="9">
        <f>30*6</f>
        <v>180</v>
      </c>
      <c r="M252" s="9" t="s">
        <v>60</v>
      </c>
      <c r="N252" s="9" t="s">
        <v>162</v>
      </c>
      <c r="O252">
        <v>0.82</v>
      </c>
      <c r="P252">
        <v>0.132287566</v>
      </c>
      <c r="Q252">
        <v>0.05</v>
      </c>
      <c r="R252">
        <v>7</v>
      </c>
      <c r="S252" t="s">
        <v>165</v>
      </c>
      <c r="T252">
        <v>0.73</v>
      </c>
      <c r="U252">
        <v>0.21</v>
      </c>
      <c r="V252">
        <v>7.0000000000000007E-2</v>
      </c>
      <c r="W252">
        <v>9</v>
      </c>
      <c r="X252" t="s">
        <v>165</v>
      </c>
      <c r="Y252" t="s">
        <v>208</v>
      </c>
      <c r="Z252" t="s">
        <v>209</v>
      </c>
    </row>
    <row r="253" spans="1:26" x14ac:dyDescent="0.25">
      <c r="A253" t="s">
        <v>289</v>
      </c>
      <c r="B253" s="9" t="s">
        <v>280</v>
      </c>
      <c r="C253" s="9" t="s">
        <v>100</v>
      </c>
      <c r="D253" s="9" t="s">
        <v>101</v>
      </c>
      <c r="E253" s="9" t="s">
        <v>26</v>
      </c>
      <c r="F253" s="9" t="s">
        <v>27</v>
      </c>
      <c r="G253" s="9">
        <v>1</v>
      </c>
      <c r="H253" s="9" t="s">
        <v>28</v>
      </c>
      <c r="I253" s="9" t="s">
        <v>29</v>
      </c>
      <c r="J253" s="9" t="s">
        <v>30</v>
      </c>
      <c r="K253" s="9" t="s">
        <v>31</v>
      </c>
      <c r="L253" s="9">
        <f t="shared" ref="L253:L272" si="2">30*6</f>
        <v>180</v>
      </c>
      <c r="M253" s="9" t="s">
        <v>60</v>
      </c>
      <c r="N253" s="9" t="s">
        <v>162</v>
      </c>
      <c r="O253">
        <v>0.79</v>
      </c>
      <c r="P253">
        <v>0.21166010499999999</v>
      </c>
      <c r="Q253">
        <v>0.08</v>
      </c>
      <c r="R253">
        <v>7</v>
      </c>
      <c r="S253" t="s">
        <v>165</v>
      </c>
      <c r="T253">
        <v>0.86</v>
      </c>
      <c r="U253">
        <v>0.27</v>
      </c>
      <c r="V253">
        <v>0.09</v>
      </c>
      <c r="W253">
        <v>9</v>
      </c>
      <c r="X253" t="s">
        <v>165</v>
      </c>
      <c r="Y253" t="s">
        <v>208</v>
      </c>
      <c r="Z253" t="s">
        <v>209</v>
      </c>
    </row>
    <row r="254" spans="1:26" x14ac:dyDescent="0.25">
      <c r="A254" t="s">
        <v>289</v>
      </c>
      <c r="B254" s="9" t="s">
        <v>281</v>
      </c>
      <c r="C254" s="9" t="s">
        <v>100</v>
      </c>
      <c r="D254" s="9" t="s">
        <v>101</v>
      </c>
      <c r="E254" s="9" t="s">
        <v>26</v>
      </c>
      <c r="F254" s="9" t="s">
        <v>27</v>
      </c>
      <c r="G254" s="9">
        <v>1</v>
      </c>
      <c r="H254" s="9" t="s">
        <v>28</v>
      </c>
      <c r="I254" s="9" t="s">
        <v>29</v>
      </c>
      <c r="J254" s="9" t="s">
        <v>30</v>
      </c>
      <c r="K254" s="9" t="s">
        <v>31</v>
      </c>
      <c r="L254" s="9">
        <f t="shared" si="2"/>
        <v>180</v>
      </c>
      <c r="M254" s="9" t="s">
        <v>60</v>
      </c>
      <c r="N254" s="9" t="s">
        <v>162</v>
      </c>
      <c r="O254">
        <v>0.31</v>
      </c>
      <c r="P254">
        <v>0.132287566</v>
      </c>
      <c r="Q254">
        <v>0.05</v>
      </c>
      <c r="R254">
        <v>7</v>
      </c>
      <c r="S254" t="s">
        <v>165</v>
      </c>
      <c r="T254">
        <v>0.31</v>
      </c>
      <c r="U254">
        <v>0.12</v>
      </c>
      <c r="V254">
        <v>0.04</v>
      </c>
      <c r="W254">
        <v>9</v>
      </c>
      <c r="X254" t="s">
        <v>165</v>
      </c>
      <c r="Y254" t="s">
        <v>208</v>
      </c>
      <c r="Z254" t="s">
        <v>209</v>
      </c>
    </row>
    <row r="255" spans="1:26" x14ac:dyDescent="0.25">
      <c r="A255" t="s">
        <v>289</v>
      </c>
      <c r="B255" s="9" t="s">
        <v>282</v>
      </c>
      <c r="C255" s="9" t="s">
        <v>100</v>
      </c>
      <c r="D255" s="9" t="s">
        <v>101</v>
      </c>
      <c r="E255" s="9" t="s">
        <v>26</v>
      </c>
      <c r="F255" s="9" t="s">
        <v>27</v>
      </c>
      <c r="G255" s="9">
        <v>1</v>
      </c>
      <c r="H255" s="9" t="s">
        <v>28</v>
      </c>
      <c r="I255" s="9" t="s">
        <v>29</v>
      </c>
      <c r="J255" s="9" t="s">
        <v>30</v>
      </c>
      <c r="K255" s="9" t="s">
        <v>31</v>
      </c>
      <c r="L255" s="9">
        <f t="shared" si="2"/>
        <v>180</v>
      </c>
      <c r="M255" s="9" t="s">
        <v>60</v>
      </c>
      <c r="N255" s="9" t="s">
        <v>162</v>
      </c>
      <c r="O255">
        <v>0.97</v>
      </c>
      <c r="P255">
        <v>0.370405184</v>
      </c>
      <c r="Q255">
        <v>0.14000000000000001</v>
      </c>
      <c r="R255">
        <v>7</v>
      </c>
      <c r="S255" t="s">
        <v>165</v>
      </c>
      <c r="T255">
        <v>1.08</v>
      </c>
      <c r="U255">
        <v>0.36</v>
      </c>
      <c r="V255">
        <v>0.12</v>
      </c>
      <c r="W255">
        <v>9</v>
      </c>
      <c r="X255" t="s">
        <v>165</v>
      </c>
      <c r="Y255" t="s">
        <v>208</v>
      </c>
      <c r="Z255" t="s">
        <v>209</v>
      </c>
    </row>
    <row r="256" spans="1:26" x14ac:dyDescent="0.25">
      <c r="A256" t="s">
        <v>289</v>
      </c>
      <c r="B256" s="9" t="s">
        <v>279</v>
      </c>
      <c r="C256" s="9" t="s">
        <v>100</v>
      </c>
      <c r="D256" s="9" t="s">
        <v>102</v>
      </c>
      <c r="E256" s="9" t="s">
        <v>26</v>
      </c>
      <c r="F256" s="9" t="s">
        <v>27</v>
      </c>
      <c r="G256" s="9">
        <v>2</v>
      </c>
      <c r="H256" s="9" t="s">
        <v>28</v>
      </c>
      <c r="I256" s="9" t="s">
        <v>35</v>
      </c>
      <c r="J256" s="9" t="s">
        <v>30</v>
      </c>
      <c r="K256" s="9" t="s">
        <v>31</v>
      </c>
      <c r="L256" s="9">
        <f t="shared" si="2"/>
        <v>180</v>
      </c>
      <c r="M256" s="9" t="s">
        <v>28</v>
      </c>
      <c r="N256" s="9" t="s">
        <v>162</v>
      </c>
      <c r="O256">
        <v>0.65</v>
      </c>
      <c r="P256">
        <v>0.169705627</v>
      </c>
      <c r="Q256">
        <v>0.06</v>
      </c>
      <c r="R256">
        <v>8</v>
      </c>
      <c r="S256" t="s">
        <v>165</v>
      </c>
      <c r="T256">
        <v>0.56000000000000005</v>
      </c>
      <c r="U256">
        <v>0.169705627</v>
      </c>
      <c r="V256">
        <v>0.06</v>
      </c>
      <c r="W256">
        <v>8</v>
      </c>
      <c r="X256" t="s">
        <v>165</v>
      </c>
      <c r="Y256" t="s">
        <v>208</v>
      </c>
      <c r="Z256" t="s">
        <v>209</v>
      </c>
    </row>
    <row r="257" spans="1:26" x14ac:dyDescent="0.25">
      <c r="A257" t="s">
        <v>289</v>
      </c>
      <c r="B257" s="9" t="s">
        <v>280</v>
      </c>
      <c r="C257" s="9" t="s">
        <v>100</v>
      </c>
      <c r="D257" s="9" t="s">
        <v>102</v>
      </c>
      <c r="E257" s="9" t="s">
        <v>26</v>
      </c>
      <c r="F257" s="9" t="s">
        <v>27</v>
      </c>
      <c r="G257" s="9">
        <v>2</v>
      </c>
      <c r="H257" s="9" t="s">
        <v>28</v>
      </c>
      <c r="I257" s="9" t="s">
        <v>35</v>
      </c>
      <c r="J257" s="9" t="s">
        <v>30</v>
      </c>
      <c r="K257" s="9" t="s">
        <v>31</v>
      </c>
      <c r="L257" s="9">
        <f t="shared" si="2"/>
        <v>180</v>
      </c>
      <c r="M257" s="9" t="s">
        <v>28</v>
      </c>
      <c r="N257" s="9" t="s">
        <v>162</v>
      </c>
      <c r="O257">
        <v>1.1499999999999999</v>
      </c>
      <c r="P257">
        <v>0.48083261100000002</v>
      </c>
      <c r="Q257">
        <v>0.17</v>
      </c>
      <c r="R257">
        <v>8</v>
      </c>
      <c r="S257" t="s">
        <v>165</v>
      </c>
      <c r="T257">
        <v>0.88</v>
      </c>
      <c r="U257">
        <v>0.25455844100000002</v>
      </c>
      <c r="V257">
        <v>0.09</v>
      </c>
      <c r="W257">
        <v>8</v>
      </c>
      <c r="X257" t="s">
        <v>165</v>
      </c>
      <c r="Y257" t="s">
        <v>208</v>
      </c>
      <c r="Z257" t="s">
        <v>209</v>
      </c>
    </row>
    <row r="258" spans="1:26" x14ac:dyDescent="0.25">
      <c r="A258" t="s">
        <v>289</v>
      </c>
      <c r="B258" s="9" t="s">
        <v>281</v>
      </c>
      <c r="C258" s="9" t="s">
        <v>100</v>
      </c>
      <c r="D258" s="9" t="s">
        <v>102</v>
      </c>
      <c r="E258" s="9" t="s">
        <v>26</v>
      </c>
      <c r="F258" s="9" t="s">
        <v>27</v>
      </c>
      <c r="G258" s="9">
        <v>2</v>
      </c>
      <c r="H258" s="9" t="s">
        <v>28</v>
      </c>
      <c r="I258" s="9" t="s">
        <v>35</v>
      </c>
      <c r="J258" s="9" t="s">
        <v>30</v>
      </c>
      <c r="K258" s="9" t="s">
        <v>31</v>
      </c>
      <c r="L258" s="9">
        <f t="shared" si="2"/>
        <v>180</v>
      </c>
      <c r="M258" s="9" t="s">
        <v>28</v>
      </c>
      <c r="N258" s="9" t="s">
        <v>162</v>
      </c>
      <c r="O258">
        <v>0.34</v>
      </c>
      <c r="P258">
        <v>0.169705627</v>
      </c>
      <c r="Q258">
        <v>0.06</v>
      </c>
      <c r="R258">
        <v>8</v>
      </c>
      <c r="S258" t="s">
        <v>165</v>
      </c>
      <c r="T258">
        <v>0.19</v>
      </c>
      <c r="U258">
        <v>0.113137085</v>
      </c>
      <c r="V258">
        <v>0.04</v>
      </c>
      <c r="W258">
        <v>8</v>
      </c>
      <c r="X258" t="s">
        <v>165</v>
      </c>
      <c r="Y258" t="s">
        <v>208</v>
      </c>
      <c r="Z258" t="s">
        <v>209</v>
      </c>
    </row>
    <row r="259" spans="1:26" x14ac:dyDescent="0.25">
      <c r="A259" t="s">
        <v>289</v>
      </c>
      <c r="B259" s="9" t="s">
        <v>279</v>
      </c>
      <c r="C259" s="9" t="s">
        <v>100</v>
      </c>
      <c r="D259" s="9" t="s">
        <v>103</v>
      </c>
      <c r="E259" s="9" t="s">
        <v>26</v>
      </c>
      <c r="F259" s="9" t="s">
        <v>27</v>
      </c>
      <c r="G259" s="9">
        <v>1</v>
      </c>
      <c r="H259" s="9" t="s">
        <v>28</v>
      </c>
      <c r="I259" s="9" t="s">
        <v>47</v>
      </c>
      <c r="J259" s="9" t="s">
        <v>30</v>
      </c>
      <c r="K259" s="9" t="s">
        <v>31</v>
      </c>
      <c r="L259" s="9">
        <f t="shared" si="2"/>
        <v>180</v>
      </c>
      <c r="M259" s="9" t="s">
        <v>60</v>
      </c>
      <c r="N259" s="9" t="s">
        <v>162</v>
      </c>
      <c r="O259">
        <v>0.82</v>
      </c>
      <c r="P259">
        <v>0.132287566</v>
      </c>
      <c r="Q259">
        <v>0.05</v>
      </c>
      <c r="R259">
        <v>7</v>
      </c>
      <c r="S259" t="s">
        <v>165</v>
      </c>
      <c r="T259">
        <v>0.95</v>
      </c>
      <c r="U259">
        <v>0.21</v>
      </c>
      <c r="V259">
        <v>7.0000000000000007E-2</v>
      </c>
      <c r="W259">
        <v>9</v>
      </c>
      <c r="X259" t="s">
        <v>165</v>
      </c>
      <c r="Y259" t="s">
        <v>208</v>
      </c>
      <c r="Z259" t="s">
        <v>210</v>
      </c>
    </row>
    <row r="260" spans="1:26" x14ac:dyDescent="0.25">
      <c r="A260" t="s">
        <v>289</v>
      </c>
      <c r="B260" s="9" t="s">
        <v>280</v>
      </c>
      <c r="C260" s="9" t="s">
        <v>100</v>
      </c>
      <c r="D260" s="9" t="s">
        <v>103</v>
      </c>
      <c r="E260" s="9" t="s">
        <v>26</v>
      </c>
      <c r="F260" s="9" t="s">
        <v>27</v>
      </c>
      <c r="G260" s="9">
        <v>1</v>
      </c>
      <c r="H260" s="9" t="s">
        <v>28</v>
      </c>
      <c r="I260" s="9" t="s">
        <v>47</v>
      </c>
      <c r="J260" s="9" t="s">
        <v>30</v>
      </c>
      <c r="K260" s="9" t="s">
        <v>31</v>
      </c>
      <c r="L260" s="9">
        <f t="shared" si="2"/>
        <v>180</v>
      </c>
      <c r="M260" s="9" t="s">
        <v>60</v>
      </c>
      <c r="N260" s="9" t="s">
        <v>162</v>
      </c>
      <c r="O260">
        <v>0.79</v>
      </c>
      <c r="P260">
        <v>0.21166010499999999</v>
      </c>
      <c r="Q260">
        <v>0.08</v>
      </c>
      <c r="R260">
        <v>7</v>
      </c>
      <c r="S260" t="s">
        <v>165</v>
      </c>
      <c r="T260">
        <v>1.1100000000000001</v>
      </c>
      <c r="U260">
        <v>0.33</v>
      </c>
      <c r="V260">
        <v>0.11</v>
      </c>
      <c r="W260">
        <v>9</v>
      </c>
      <c r="X260" t="s">
        <v>165</v>
      </c>
      <c r="Y260" t="s">
        <v>208</v>
      </c>
      <c r="Z260" t="s">
        <v>210</v>
      </c>
    </row>
    <row r="261" spans="1:26" x14ac:dyDescent="0.25">
      <c r="A261" t="s">
        <v>289</v>
      </c>
      <c r="B261" s="9" t="s">
        <v>281</v>
      </c>
      <c r="C261" s="9" t="s">
        <v>100</v>
      </c>
      <c r="D261" s="9" t="s">
        <v>103</v>
      </c>
      <c r="E261" s="9" t="s">
        <v>26</v>
      </c>
      <c r="F261" s="9" t="s">
        <v>27</v>
      </c>
      <c r="G261" s="9">
        <v>1</v>
      </c>
      <c r="H261" s="9" t="s">
        <v>28</v>
      </c>
      <c r="I261" s="9" t="s">
        <v>47</v>
      </c>
      <c r="J261" s="9" t="s">
        <v>30</v>
      </c>
      <c r="K261" s="9" t="s">
        <v>31</v>
      </c>
      <c r="L261" s="9">
        <f t="shared" si="2"/>
        <v>180</v>
      </c>
      <c r="M261" s="9" t="s">
        <v>60</v>
      </c>
      <c r="N261" s="9" t="s">
        <v>162</v>
      </c>
      <c r="O261">
        <v>0.31</v>
      </c>
      <c r="P261">
        <v>0.132287566</v>
      </c>
      <c r="Q261">
        <v>0.05</v>
      </c>
      <c r="R261">
        <v>7</v>
      </c>
      <c r="S261" t="s">
        <v>165</v>
      </c>
      <c r="T261">
        <v>0.41</v>
      </c>
      <c r="U261">
        <v>0.12</v>
      </c>
      <c r="V261">
        <v>0.04</v>
      </c>
      <c r="W261">
        <v>9</v>
      </c>
      <c r="X261" t="s">
        <v>165</v>
      </c>
      <c r="Y261" t="s">
        <v>208</v>
      </c>
      <c r="Z261" t="s">
        <v>210</v>
      </c>
    </row>
    <row r="262" spans="1:26" x14ac:dyDescent="0.25">
      <c r="A262" t="s">
        <v>289</v>
      </c>
      <c r="B262" s="9" t="s">
        <v>282</v>
      </c>
      <c r="C262" s="9" t="s">
        <v>100</v>
      </c>
      <c r="D262" s="9" t="s">
        <v>103</v>
      </c>
      <c r="E262" s="9" t="s">
        <v>26</v>
      </c>
      <c r="F262" s="9" t="s">
        <v>27</v>
      </c>
      <c r="G262" s="9">
        <v>1</v>
      </c>
      <c r="H262" s="9" t="s">
        <v>28</v>
      </c>
      <c r="I262" s="9" t="s">
        <v>47</v>
      </c>
      <c r="J262" s="9" t="s">
        <v>30</v>
      </c>
      <c r="K262" s="9" t="s">
        <v>31</v>
      </c>
      <c r="L262" s="9">
        <f t="shared" si="2"/>
        <v>180</v>
      </c>
      <c r="M262" s="9" t="s">
        <v>60</v>
      </c>
      <c r="N262" s="9" t="s">
        <v>162</v>
      </c>
      <c r="O262">
        <v>0.97</v>
      </c>
      <c r="P262">
        <v>0.370405184</v>
      </c>
      <c r="Q262">
        <v>0.14000000000000001</v>
      </c>
      <c r="R262">
        <v>7</v>
      </c>
      <c r="S262" t="s">
        <v>165</v>
      </c>
      <c r="T262">
        <v>1.27</v>
      </c>
      <c r="U262">
        <v>0.21</v>
      </c>
      <c r="V262">
        <v>7.0000000000000007E-2</v>
      </c>
      <c r="W262">
        <v>9</v>
      </c>
      <c r="X262" t="s">
        <v>165</v>
      </c>
      <c r="Y262" t="s">
        <v>208</v>
      </c>
      <c r="Z262" t="s">
        <v>210</v>
      </c>
    </row>
    <row r="263" spans="1:26" x14ac:dyDescent="0.25">
      <c r="A263" t="s">
        <v>289</v>
      </c>
      <c r="B263" s="9" t="s">
        <v>279</v>
      </c>
      <c r="C263" s="9" t="s">
        <v>100</v>
      </c>
      <c r="D263" s="9" t="s">
        <v>104</v>
      </c>
      <c r="E263" s="9" t="s">
        <v>26</v>
      </c>
      <c r="F263" s="9" t="s">
        <v>27</v>
      </c>
      <c r="G263" s="9">
        <v>2</v>
      </c>
      <c r="H263" s="9" t="s">
        <v>28</v>
      </c>
      <c r="I263" s="9" t="s">
        <v>51</v>
      </c>
      <c r="J263" s="9" t="s">
        <v>30</v>
      </c>
      <c r="K263" s="9" t="s">
        <v>31</v>
      </c>
      <c r="L263" s="9">
        <f t="shared" si="2"/>
        <v>180</v>
      </c>
      <c r="M263" s="9" t="s">
        <v>28</v>
      </c>
      <c r="N263" s="9" t="s">
        <v>162</v>
      </c>
      <c r="O263">
        <v>0.65</v>
      </c>
      <c r="P263">
        <v>0.169705627</v>
      </c>
      <c r="Q263">
        <v>0.06</v>
      </c>
      <c r="R263">
        <v>8</v>
      </c>
      <c r="S263" t="s">
        <v>165</v>
      </c>
      <c r="T263">
        <v>0.65</v>
      </c>
      <c r="U263">
        <v>0.197989899</v>
      </c>
      <c r="V263">
        <v>7.0000000000000007E-2</v>
      </c>
      <c r="W263">
        <v>8</v>
      </c>
      <c r="X263" t="s">
        <v>165</v>
      </c>
      <c r="Y263" t="s">
        <v>208</v>
      </c>
      <c r="Z263" t="s">
        <v>210</v>
      </c>
    </row>
    <row r="264" spans="1:26" x14ac:dyDescent="0.25">
      <c r="A264" t="s">
        <v>289</v>
      </c>
      <c r="B264" s="9" t="s">
        <v>280</v>
      </c>
      <c r="C264" s="9" t="s">
        <v>100</v>
      </c>
      <c r="D264" s="9" t="s">
        <v>104</v>
      </c>
      <c r="E264" s="9" t="s">
        <v>26</v>
      </c>
      <c r="F264" s="9" t="s">
        <v>27</v>
      </c>
      <c r="G264" s="9">
        <v>2</v>
      </c>
      <c r="H264" s="9" t="s">
        <v>28</v>
      </c>
      <c r="I264" s="9" t="s">
        <v>51</v>
      </c>
      <c r="J264" s="9" t="s">
        <v>30</v>
      </c>
      <c r="K264" s="9" t="s">
        <v>31</v>
      </c>
      <c r="L264" s="9">
        <f t="shared" si="2"/>
        <v>180</v>
      </c>
      <c r="M264" s="9" t="s">
        <v>28</v>
      </c>
      <c r="N264" s="9" t="s">
        <v>162</v>
      </c>
      <c r="O264">
        <v>1.1499999999999999</v>
      </c>
      <c r="P264">
        <v>0.48083261100000002</v>
      </c>
      <c r="Q264">
        <v>0.17</v>
      </c>
      <c r="R264">
        <v>8</v>
      </c>
      <c r="S264" t="s">
        <v>165</v>
      </c>
      <c r="T264">
        <v>1.05</v>
      </c>
      <c r="U264">
        <v>0.39597979700000002</v>
      </c>
      <c r="V264">
        <v>0.14000000000000001</v>
      </c>
      <c r="W264">
        <v>8</v>
      </c>
      <c r="X264" t="s">
        <v>165</v>
      </c>
      <c r="Y264" t="s">
        <v>208</v>
      </c>
      <c r="Z264" t="s">
        <v>210</v>
      </c>
    </row>
    <row r="265" spans="1:26" x14ac:dyDescent="0.25">
      <c r="A265" t="s">
        <v>289</v>
      </c>
      <c r="B265" s="9" t="s">
        <v>281</v>
      </c>
      <c r="C265" s="9" t="s">
        <v>100</v>
      </c>
      <c r="D265" s="9" t="s">
        <v>104</v>
      </c>
      <c r="E265" s="9" t="s">
        <v>26</v>
      </c>
      <c r="F265" s="9" t="s">
        <v>27</v>
      </c>
      <c r="G265" s="9">
        <v>2</v>
      </c>
      <c r="H265" s="9" t="s">
        <v>28</v>
      </c>
      <c r="I265" s="9" t="s">
        <v>51</v>
      </c>
      <c r="J265" s="9" t="s">
        <v>30</v>
      </c>
      <c r="K265" s="9" t="s">
        <v>31</v>
      </c>
      <c r="L265" s="9">
        <f t="shared" si="2"/>
        <v>180</v>
      </c>
      <c r="M265" s="9" t="s">
        <v>28</v>
      </c>
      <c r="N265" s="9" t="s">
        <v>162</v>
      </c>
      <c r="O265">
        <v>0.34</v>
      </c>
      <c r="P265">
        <v>0.169705627</v>
      </c>
      <c r="Q265">
        <v>0.06</v>
      </c>
      <c r="R265">
        <v>8</v>
      </c>
      <c r="S265" t="s">
        <v>165</v>
      </c>
      <c r="T265">
        <v>0.28999999999999998</v>
      </c>
      <c r="U265">
        <v>0.197989899</v>
      </c>
      <c r="V265">
        <v>7.0000000000000007E-2</v>
      </c>
      <c r="W265">
        <v>8</v>
      </c>
      <c r="X265" t="s">
        <v>165</v>
      </c>
      <c r="Y265" t="s">
        <v>208</v>
      </c>
      <c r="Z265" t="s">
        <v>210</v>
      </c>
    </row>
    <row r="266" spans="1:26" x14ac:dyDescent="0.25">
      <c r="A266" t="s">
        <v>289</v>
      </c>
      <c r="B266" s="9" t="s">
        <v>279</v>
      </c>
      <c r="C266" s="9" t="s">
        <v>100</v>
      </c>
      <c r="D266" s="9" t="s">
        <v>105</v>
      </c>
      <c r="E266" s="9" t="s">
        <v>26</v>
      </c>
      <c r="F266" s="9" t="s">
        <v>27</v>
      </c>
      <c r="G266" s="9">
        <v>1</v>
      </c>
      <c r="H266" s="9" t="s">
        <v>28</v>
      </c>
      <c r="I266" s="9" t="s">
        <v>55</v>
      </c>
      <c r="J266" s="9" t="s">
        <v>30</v>
      </c>
      <c r="K266" s="9" t="s">
        <v>31</v>
      </c>
      <c r="L266" s="9">
        <f t="shared" si="2"/>
        <v>180</v>
      </c>
      <c r="M266" s="9" t="s">
        <v>60</v>
      </c>
      <c r="N266" s="9" t="s">
        <v>162</v>
      </c>
      <c r="O266">
        <v>0.82</v>
      </c>
      <c r="P266">
        <v>0.132287566</v>
      </c>
      <c r="Q266">
        <v>0.05</v>
      </c>
      <c r="R266">
        <v>7</v>
      </c>
      <c r="S266" t="s">
        <v>165</v>
      </c>
      <c r="T266">
        <v>0.9</v>
      </c>
      <c r="U266">
        <v>0.197989899</v>
      </c>
      <c r="V266">
        <v>7.0000000000000007E-2</v>
      </c>
      <c r="W266">
        <v>8</v>
      </c>
      <c r="X266" t="s">
        <v>165</v>
      </c>
      <c r="Y266" t="s">
        <v>208</v>
      </c>
      <c r="Z266" t="s">
        <v>211</v>
      </c>
    </row>
    <row r="267" spans="1:26" x14ac:dyDescent="0.25">
      <c r="A267" t="s">
        <v>289</v>
      </c>
      <c r="B267" s="9" t="s">
        <v>280</v>
      </c>
      <c r="C267" s="9" t="s">
        <v>100</v>
      </c>
      <c r="D267" s="9" t="s">
        <v>105</v>
      </c>
      <c r="E267" s="9" t="s">
        <v>26</v>
      </c>
      <c r="F267" s="9" t="s">
        <v>27</v>
      </c>
      <c r="G267" s="9">
        <v>1</v>
      </c>
      <c r="H267" s="9" t="s">
        <v>28</v>
      </c>
      <c r="I267" s="9" t="s">
        <v>55</v>
      </c>
      <c r="J267" s="9" t="s">
        <v>30</v>
      </c>
      <c r="K267" s="9" t="s">
        <v>31</v>
      </c>
      <c r="L267" s="9">
        <f t="shared" si="2"/>
        <v>180</v>
      </c>
      <c r="M267" s="9" t="s">
        <v>60</v>
      </c>
      <c r="N267" s="9" t="s">
        <v>162</v>
      </c>
      <c r="O267">
        <v>0.79</v>
      </c>
      <c r="P267">
        <v>0.21166010499999999</v>
      </c>
      <c r="Q267">
        <v>0.08</v>
      </c>
      <c r="R267">
        <v>7</v>
      </c>
      <c r="S267" t="s">
        <v>165</v>
      </c>
      <c r="T267">
        <v>1.23</v>
      </c>
      <c r="U267">
        <v>0.39597979700000002</v>
      </c>
      <c r="V267">
        <v>0.14000000000000001</v>
      </c>
      <c r="W267">
        <v>8</v>
      </c>
      <c r="X267" t="s">
        <v>165</v>
      </c>
      <c r="Y267" t="s">
        <v>208</v>
      </c>
      <c r="Z267" t="s">
        <v>211</v>
      </c>
    </row>
    <row r="268" spans="1:26" x14ac:dyDescent="0.25">
      <c r="A268" t="s">
        <v>289</v>
      </c>
      <c r="B268" s="9" t="s">
        <v>281</v>
      </c>
      <c r="C268" s="9" t="s">
        <v>100</v>
      </c>
      <c r="D268" s="9" t="s">
        <v>105</v>
      </c>
      <c r="E268" s="9" t="s">
        <v>26</v>
      </c>
      <c r="F268" s="9" t="s">
        <v>27</v>
      </c>
      <c r="G268" s="9">
        <v>1</v>
      </c>
      <c r="H268" s="9" t="s">
        <v>28</v>
      </c>
      <c r="I268" s="9" t="s">
        <v>55</v>
      </c>
      <c r="J268" s="9" t="s">
        <v>30</v>
      </c>
      <c r="K268" s="9" t="s">
        <v>31</v>
      </c>
      <c r="L268" s="9">
        <f t="shared" si="2"/>
        <v>180</v>
      </c>
      <c r="M268" s="9" t="s">
        <v>60</v>
      </c>
      <c r="N268" s="9" t="s">
        <v>162</v>
      </c>
      <c r="O268">
        <v>0.31</v>
      </c>
      <c r="P268">
        <v>0.132287566</v>
      </c>
      <c r="Q268">
        <v>0.05</v>
      </c>
      <c r="R268">
        <v>7</v>
      </c>
      <c r="S268" t="s">
        <v>165</v>
      </c>
      <c r="T268">
        <v>0.43</v>
      </c>
      <c r="U268">
        <v>0.141421356</v>
      </c>
      <c r="V268">
        <v>0.05</v>
      </c>
      <c r="W268">
        <v>8</v>
      </c>
      <c r="X268" t="s">
        <v>165</v>
      </c>
      <c r="Y268" t="s">
        <v>208</v>
      </c>
      <c r="Z268" t="s">
        <v>211</v>
      </c>
    </row>
    <row r="269" spans="1:26" x14ac:dyDescent="0.25">
      <c r="A269" t="s">
        <v>289</v>
      </c>
      <c r="B269" s="9" t="s">
        <v>282</v>
      </c>
      <c r="C269" s="9" t="s">
        <v>100</v>
      </c>
      <c r="D269" s="9" t="s">
        <v>106</v>
      </c>
      <c r="E269" s="9" t="s">
        <v>26</v>
      </c>
      <c r="F269" s="9" t="s">
        <v>27</v>
      </c>
      <c r="G269" s="9">
        <v>1</v>
      </c>
      <c r="H269" s="9" t="s">
        <v>28</v>
      </c>
      <c r="I269" s="9" t="s">
        <v>55</v>
      </c>
      <c r="J269" s="9" t="s">
        <v>30</v>
      </c>
      <c r="K269" s="9" t="s">
        <v>31</v>
      </c>
      <c r="L269" s="9">
        <f t="shared" si="2"/>
        <v>180</v>
      </c>
      <c r="M269" s="9" t="s">
        <v>60</v>
      </c>
      <c r="N269" s="9" t="s">
        <v>162</v>
      </c>
      <c r="O269">
        <v>0.97</v>
      </c>
      <c r="P269">
        <v>0.370405184</v>
      </c>
      <c r="Q269">
        <v>0.14000000000000001</v>
      </c>
      <c r="R269">
        <v>7</v>
      </c>
      <c r="S269" t="s">
        <v>165</v>
      </c>
      <c r="T269">
        <v>1.19</v>
      </c>
      <c r="U269">
        <v>0.311126984</v>
      </c>
      <c r="V269">
        <v>0.11</v>
      </c>
      <c r="W269">
        <v>8</v>
      </c>
      <c r="X269" t="s">
        <v>165</v>
      </c>
      <c r="Y269" t="s">
        <v>208</v>
      </c>
      <c r="Z269" t="s">
        <v>211</v>
      </c>
    </row>
    <row r="270" spans="1:26" x14ac:dyDescent="0.25">
      <c r="A270" t="s">
        <v>289</v>
      </c>
      <c r="B270" s="9" t="s">
        <v>279</v>
      </c>
      <c r="C270" s="9" t="s">
        <v>100</v>
      </c>
      <c r="D270" s="9" t="s">
        <v>106</v>
      </c>
      <c r="E270" s="9" t="s">
        <v>26</v>
      </c>
      <c r="F270" s="9" t="s">
        <v>27</v>
      </c>
      <c r="G270" s="9">
        <v>2</v>
      </c>
      <c r="H270" s="9" t="s">
        <v>28</v>
      </c>
      <c r="I270" s="9" t="s">
        <v>57</v>
      </c>
      <c r="J270" s="9" t="s">
        <v>30</v>
      </c>
      <c r="K270" s="9" t="s">
        <v>31</v>
      </c>
      <c r="L270" s="9">
        <f t="shared" si="2"/>
        <v>180</v>
      </c>
      <c r="M270" s="9" t="s">
        <v>28</v>
      </c>
      <c r="N270" s="9" t="s">
        <v>162</v>
      </c>
      <c r="O270">
        <v>0.65</v>
      </c>
      <c r="P270">
        <v>0.169705627</v>
      </c>
      <c r="Q270">
        <v>0.06</v>
      </c>
      <c r="R270">
        <v>8</v>
      </c>
      <c r="S270" t="s">
        <v>165</v>
      </c>
      <c r="T270">
        <v>0.68</v>
      </c>
      <c r="U270">
        <v>0.141421356</v>
      </c>
      <c r="V270">
        <v>0.05</v>
      </c>
      <c r="W270">
        <v>8</v>
      </c>
      <c r="X270" t="s">
        <v>165</v>
      </c>
      <c r="Y270" t="s">
        <v>208</v>
      </c>
      <c r="Z270" t="s">
        <v>211</v>
      </c>
    </row>
    <row r="271" spans="1:26" x14ac:dyDescent="0.25">
      <c r="A271" t="s">
        <v>289</v>
      </c>
      <c r="B271" s="9" t="s">
        <v>280</v>
      </c>
      <c r="C271" s="9" t="s">
        <v>100</v>
      </c>
      <c r="D271" s="9" t="s">
        <v>106</v>
      </c>
      <c r="E271" s="9" t="s">
        <v>26</v>
      </c>
      <c r="F271" s="9" t="s">
        <v>27</v>
      </c>
      <c r="G271" s="9">
        <v>2</v>
      </c>
      <c r="H271" s="9" t="s">
        <v>28</v>
      </c>
      <c r="I271" s="9" t="s">
        <v>57</v>
      </c>
      <c r="J271" s="9" t="s">
        <v>30</v>
      </c>
      <c r="K271" s="9" t="s">
        <v>31</v>
      </c>
      <c r="L271" s="9">
        <f t="shared" si="2"/>
        <v>180</v>
      </c>
      <c r="M271" s="9" t="s">
        <v>28</v>
      </c>
      <c r="N271" s="9" t="s">
        <v>162</v>
      </c>
      <c r="O271">
        <v>1.1499999999999999</v>
      </c>
      <c r="P271">
        <v>0.48083261100000002</v>
      </c>
      <c r="Q271">
        <v>0.17</v>
      </c>
      <c r="R271">
        <v>8</v>
      </c>
      <c r="S271" t="s">
        <v>165</v>
      </c>
      <c r="T271">
        <v>0.94</v>
      </c>
      <c r="U271">
        <v>0.22627417</v>
      </c>
      <c r="V271">
        <v>0.08</v>
      </c>
      <c r="W271">
        <v>8</v>
      </c>
      <c r="X271" t="s">
        <v>165</v>
      </c>
      <c r="Y271" t="s">
        <v>208</v>
      </c>
      <c r="Z271" t="s">
        <v>211</v>
      </c>
    </row>
    <row r="272" spans="1:26" x14ac:dyDescent="0.25">
      <c r="A272" t="s">
        <v>289</v>
      </c>
      <c r="B272" s="9" t="s">
        <v>281</v>
      </c>
      <c r="C272" s="9" t="s">
        <v>100</v>
      </c>
      <c r="D272" s="9" t="s">
        <v>106</v>
      </c>
      <c r="E272" s="9" t="s">
        <v>26</v>
      </c>
      <c r="F272" s="9" t="s">
        <v>27</v>
      </c>
      <c r="G272" s="9">
        <v>2</v>
      </c>
      <c r="H272" s="9" t="s">
        <v>28</v>
      </c>
      <c r="I272" s="9" t="s">
        <v>57</v>
      </c>
      <c r="J272" s="9" t="s">
        <v>30</v>
      </c>
      <c r="K272" s="9" t="s">
        <v>31</v>
      </c>
      <c r="L272" s="9">
        <f t="shared" si="2"/>
        <v>180</v>
      </c>
      <c r="M272" s="9" t="s">
        <v>28</v>
      </c>
      <c r="N272" s="9" t="s">
        <v>162</v>
      </c>
      <c r="O272">
        <v>0.34</v>
      </c>
      <c r="P272">
        <v>0.169705627</v>
      </c>
      <c r="Q272">
        <v>0.06</v>
      </c>
      <c r="R272">
        <v>8</v>
      </c>
      <c r="S272" t="s">
        <v>165</v>
      </c>
      <c r="T272">
        <v>0.34</v>
      </c>
      <c r="U272">
        <v>0.25455844100000002</v>
      </c>
      <c r="V272">
        <v>0.09</v>
      </c>
      <c r="W272">
        <v>8</v>
      </c>
      <c r="X272" t="s">
        <v>165</v>
      </c>
      <c r="Y272" t="s">
        <v>208</v>
      </c>
      <c r="Z272" t="s">
        <v>211</v>
      </c>
    </row>
    <row r="273" spans="1:26" x14ac:dyDescent="0.25">
      <c r="A273" t="s">
        <v>289</v>
      </c>
      <c r="B273" s="7" t="s">
        <v>282</v>
      </c>
      <c r="C273" s="7" t="s">
        <v>98</v>
      </c>
      <c r="D273" s="7" t="s">
        <v>99</v>
      </c>
      <c r="E273" s="7" t="s">
        <v>26</v>
      </c>
      <c r="F273" s="7" t="s">
        <v>27</v>
      </c>
      <c r="G273" s="7">
        <v>1</v>
      </c>
      <c r="H273" s="7" t="s">
        <v>28</v>
      </c>
      <c r="I273" s="7" t="s">
        <v>51</v>
      </c>
      <c r="J273" s="7" t="s">
        <v>48</v>
      </c>
      <c r="K273" s="7" t="s">
        <v>49</v>
      </c>
      <c r="L273" s="7">
        <v>90</v>
      </c>
      <c r="M273" s="7" t="s">
        <v>60</v>
      </c>
      <c r="N273" s="7" t="s">
        <v>162</v>
      </c>
      <c r="O273">
        <v>180</v>
      </c>
      <c r="P273">
        <v>90</v>
      </c>
      <c r="Q273">
        <v>30</v>
      </c>
      <c r="R273">
        <v>9</v>
      </c>
      <c r="S273" t="s">
        <v>166</v>
      </c>
      <c r="T273">
        <v>1330</v>
      </c>
      <c r="U273">
        <v>960</v>
      </c>
      <c r="V273">
        <v>320</v>
      </c>
      <c r="W273">
        <v>9</v>
      </c>
      <c r="X273" t="s">
        <v>166</v>
      </c>
      <c r="Y273" t="s">
        <v>291</v>
      </c>
      <c r="Z273" t="s">
        <v>207</v>
      </c>
    </row>
    <row r="274" spans="1:26" x14ac:dyDescent="0.25">
      <c r="A274" t="s">
        <v>289</v>
      </c>
      <c r="B274" s="37" t="s">
        <v>283</v>
      </c>
      <c r="C274" s="37" t="s">
        <v>73</v>
      </c>
      <c r="D274" s="37" t="s">
        <v>74</v>
      </c>
      <c r="E274" s="37" t="s">
        <v>26</v>
      </c>
      <c r="F274" s="37" t="s">
        <v>75</v>
      </c>
      <c r="G274" s="37">
        <v>1</v>
      </c>
      <c r="H274" s="37" t="s">
        <v>28</v>
      </c>
      <c r="I274" s="37" t="s">
        <v>51</v>
      </c>
      <c r="J274" s="37" t="s">
        <v>48</v>
      </c>
      <c r="K274" s="37" t="s">
        <v>31</v>
      </c>
      <c r="L274" s="37">
        <f>24*7</f>
        <v>168</v>
      </c>
      <c r="M274" s="37" t="s">
        <v>28</v>
      </c>
      <c r="N274" s="37" t="s">
        <v>162</v>
      </c>
      <c r="O274">
        <v>0.18</v>
      </c>
      <c r="P274">
        <v>0.06</v>
      </c>
      <c r="Q274">
        <v>0.02</v>
      </c>
      <c r="R274">
        <v>12</v>
      </c>
      <c r="S274" t="s">
        <v>165</v>
      </c>
      <c r="T274">
        <v>0.38</v>
      </c>
      <c r="U274">
        <v>0.11</v>
      </c>
      <c r="V274">
        <v>0.03</v>
      </c>
      <c r="W274">
        <v>12</v>
      </c>
      <c r="X274" t="s">
        <v>165</v>
      </c>
      <c r="Y274" t="s">
        <v>238</v>
      </c>
      <c r="Z274" t="s">
        <v>292</v>
      </c>
    </row>
    <row r="275" spans="1:26" x14ac:dyDescent="0.25">
      <c r="A275" t="s">
        <v>289</v>
      </c>
      <c r="B275" s="37" t="s">
        <v>283</v>
      </c>
      <c r="C275" s="37" t="s">
        <v>73</v>
      </c>
      <c r="D275" s="37" t="s">
        <v>76</v>
      </c>
      <c r="E275" s="37" t="s">
        <v>26</v>
      </c>
      <c r="F275" s="37" t="s">
        <v>75</v>
      </c>
      <c r="G275" s="37">
        <v>1</v>
      </c>
      <c r="H275" s="37" t="s">
        <v>28</v>
      </c>
      <c r="I275" s="37" t="s">
        <v>51</v>
      </c>
      <c r="J275" s="37" t="s">
        <v>30</v>
      </c>
      <c r="K275" s="37" t="s">
        <v>31</v>
      </c>
      <c r="L275" s="37">
        <v>168</v>
      </c>
      <c r="M275" s="37" t="s">
        <v>28</v>
      </c>
      <c r="N275" s="37" t="s">
        <v>162</v>
      </c>
      <c r="O275">
        <v>0.18</v>
      </c>
      <c r="P275">
        <v>0.06</v>
      </c>
      <c r="Q275">
        <v>0.02</v>
      </c>
      <c r="R275">
        <v>12</v>
      </c>
      <c r="S275" t="s">
        <v>165</v>
      </c>
      <c r="T275">
        <v>0.24</v>
      </c>
      <c r="U275">
        <v>0.09</v>
      </c>
      <c r="V275">
        <v>0.03</v>
      </c>
      <c r="W275">
        <v>12</v>
      </c>
      <c r="X275" t="s">
        <v>165</v>
      </c>
      <c r="Y275" t="s">
        <v>238</v>
      </c>
      <c r="Z275" t="s">
        <v>189</v>
      </c>
    </row>
    <row r="276" spans="1:26" x14ac:dyDescent="0.25">
      <c r="A276" t="s">
        <v>289</v>
      </c>
      <c r="B276" s="1" t="s">
        <v>284</v>
      </c>
      <c r="C276" s="1" t="s">
        <v>24</v>
      </c>
      <c r="D276" s="1" t="s">
        <v>25</v>
      </c>
      <c r="E276" s="1" t="s">
        <v>26</v>
      </c>
      <c r="F276" s="1" t="s">
        <v>27</v>
      </c>
      <c r="G276" s="1">
        <v>1</v>
      </c>
      <c r="H276" s="1" t="s">
        <v>28</v>
      </c>
      <c r="I276" s="1" t="s">
        <v>29</v>
      </c>
      <c r="J276" s="1" t="s">
        <v>30</v>
      </c>
      <c r="K276" s="1" t="s">
        <v>31</v>
      </c>
      <c r="L276" s="1">
        <v>91</v>
      </c>
      <c r="M276" s="1" t="s">
        <v>60</v>
      </c>
      <c r="N276" s="1" t="s">
        <v>162</v>
      </c>
      <c r="O276">
        <v>8.0718954249999992</v>
      </c>
      <c r="P276">
        <v>3.0418500069999999</v>
      </c>
      <c r="Q276">
        <v>1.241830065</v>
      </c>
      <c r="R276">
        <v>6</v>
      </c>
      <c r="S276" t="s">
        <v>165</v>
      </c>
      <c r="T276">
        <v>10.032679740000001</v>
      </c>
      <c r="U276">
        <v>1.9211684259999999</v>
      </c>
      <c r="V276">
        <v>0.78431372499999996</v>
      </c>
      <c r="W276">
        <v>6</v>
      </c>
      <c r="X276" t="s">
        <v>165</v>
      </c>
      <c r="Y276" t="s">
        <v>293</v>
      </c>
      <c r="Z276" t="s">
        <v>168</v>
      </c>
    </row>
    <row r="277" spans="1:26" x14ac:dyDescent="0.25">
      <c r="A277" t="s">
        <v>289</v>
      </c>
      <c r="B277" s="1" t="s">
        <v>280</v>
      </c>
      <c r="C277" s="1" t="s">
        <v>24</v>
      </c>
      <c r="D277" s="1" t="s">
        <v>25</v>
      </c>
      <c r="E277" s="1" t="s">
        <v>26</v>
      </c>
      <c r="F277" s="1" t="s">
        <v>27</v>
      </c>
      <c r="G277" s="1">
        <v>1</v>
      </c>
      <c r="H277" s="1" t="s">
        <v>28</v>
      </c>
      <c r="I277" s="1" t="s">
        <v>29</v>
      </c>
      <c r="J277" s="1" t="s">
        <v>30</v>
      </c>
      <c r="K277" s="1" t="s">
        <v>31</v>
      </c>
      <c r="L277" s="1">
        <v>91</v>
      </c>
      <c r="M277" s="1" t="s">
        <v>60</v>
      </c>
      <c r="N277" s="1" t="s">
        <v>162</v>
      </c>
      <c r="O277">
        <v>5</v>
      </c>
      <c r="P277">
        <v>1.9211684259999999</v>
      </c>
      <c r="Q277">
        <v>0.78431372499999996</v>
      </c>
      <c r="R277">
        <v>6</v>
      </c>
      <c r="S277" t="s">
        <v>165</v>
      </c>
      <c r="T277">
        <v>5.6535947709999999</v>
      </c>
      <c r="U277">
        <v>1.28077895</v>
      </c>
      <c r="V277">
        <v>0.52287581699999996</v>
      </c>
      <c r="W277">
        <v>6</v>
      </c>
      <c r="X277" t="s">
        <v>165</v>
      </c>
      <c r="Y277" t="s">
        <v>293</v>
      </c>
      <c r="Z277" t="s">
        <v>168</v>
      </c>
    </row>
    <row r="278" spans="1:26" x14ac:dyDescent="0.25">
      <c r="A278" t="s">
        <v>289</v>
      </c>
      <c r="B278" s="1" t="s">
        <v>285</v>
      </c>
      <c r="C278" s="1" t="s">
        <v>24</v>
      </c>
      <c r="D278" s="1" t="s">
        <v>25</v>
      </c>
      <c r="E278" s="1" t="s">
        <v>26</v>
      </c>
      <c r="F278" s="1" t="s">
        <v>27</v>
      </c>
      <c r="G278" s="1">
        <v>1</v>
      </c>
      <c r="H278" s="1" t="s">
        <v>28</v>
      </c>
      <c r="I278" s="1" t="s">
        <v>29</v>
      </c>
      <c r="J278" s="1" t="s">
        <v>30</v>
      </c>
      <c r="K278" s="1" t="s">
        <v>31</v>
      </c>
      <c r="L278" s="1">
        <v>91</v>
      </c>
      <c r="M278" s="1" t="s">
        <v>60</v>
      </c>
      <c r="N278" s="1" t="s">
        <v>162</v>
      </c>
      <c r="O278">
        <v>2.9084967320000001</v>
      </c>
      <c r="P278">
        <v>1.440876319</v>
      </c>
      <c r="Q278">
        <v>0.58823529399999996</v>
      </c>
      <c r="R278">
        <v>6</v>
      </c>
      <c r="S278" t="s">
        <v>165</v>
      </c>
      <c r="T278">
        <v>3.9542483659999998</v>
      </c>
      <c r="U278">
        <v>1.440876319</v>
      </c>
      <c r="V278">
        <v>0.58823529399999996</v>
      </c>
      <c r="W278">
        <v>6</v>
      </c>
      <c r="X278" t="s">
        <v>165</v>
      </c>
      <c r="Y278" t="s">
        <v>293</v>
      </c>
      <c r="Z278" t="s">
        <v>168</v>
      </c>
    </row>
    <row r="279" spans="1:26" x14ac:dyDescent="0.25">
      <c r="A279" t="s">
        <v>289</v>
      </c>
      <c r="B279" s="1" t="s">
        <v>284</v>
      </c>
      <c r="C279" s="1" t="s">
        <v>24</v>
      </c>
      <c r="D279" s="1" t="s">
        <v>32</v>
      </c>
      <c r="E279" s="1" t="s">
        <v>26</v>
      </c>
      <c r="F279" s="1" t="s">
        <v>27</v>
      </c>
      <c r="G279" s="1">
        <v>2</v>
      </c>
      <c r="H279" s="1" t="s">
        <v>28</v>
      </c>
      <c r="I279" s="1" t="s">
        <v>33</v>
      </c>
      <c r="J279" s="1" t="s">
        <v>30</v>
      </c>
      <c r="K279" s="1" t="s">
        <v>31</v>
      </c>
      <c r="L279" s="1">
        <v>91</v>
      </c>
      <c r="M279" s="1" t="s">
        <v>60</v>
      </c>
      <c r="N279" s="1" t="s">
        <v>163</v>
      </c>
      <c r="O279">
        <v>7.7083333329999997</v>
      </c>
      <c r="P279">
        <v>5.2732070850000001</v>
      </c>
      <c r="Q279">
        <v>2.1527777779999999</v>
      </c>
      <c r="R279">
        <v>6</v>
      </c>
      <c r="S279" t="s">
        <v>165</v>
      </c>
      <c r="T279">
        <v>15.347222220000001</v>
      </c>
      <c r="U279">
        <v>2.5515518149999998</v>
      </c>
      <c r="V279">
        <v>1.0416666670000001</v>
      </c>
      <c r="W279">
        <v>6</v>
      </c>
      <c r="X279" t="s">
        <v>165</v>
      </c>
      <c r="Y279" t="s">
        <v>293</v>
      </c>
      <c r="Z279" t="s">
        <v>168</v>
      </c>
    </row>
    <row r="280" spans="1:26" x14ac:dyDescent="0.25">
      <c r="A280" t="s">
        <v>289</v>
      </c>
      <c r="B280" s="1" t="s">
        <v>280</v>
      </c>
      <c r="C280" s="1" t="s">
        <v>24</v>
      </c>
      <c r="D280" s="1" t="s">
        <v>32</v>
      </c>
      <c r="E280" s="1" t="s">
        <v>26</v>
      </c>
      <c r="F280" s="1" t="s">
        <v>27</v>
      </c>
      <c r="G280" s="1">
        <v>2</v>
      </c>
      <c r="H280" s="1" t="s">
        <v>28</v>
      </c>
      <c r="I280" s="1" t="s">
        <v>33</v>
      </c>
      <c r="J280" s="1" t="s">
        <v>30</v>
      </c>
      <c r="K280" s="1" t="s">
        <v>31</v>
      </c>
      <c r="L280" s="1">
        <v>91</v>
      </c>
      <c r="M280" s="1" t="s">
        <v>60</v>
      </c>
      <c r="N280" s="1" t="s">
        <v>163</v>
      </c>
      <c r="O280">
        <v>4.8611111109999996</v>
      </c>
      <c r="P280">
        <v>3.4020690870000001</v>
      </c>
      <c r="Q280">
        <v>1.388888889</v>
      </c>
      <c r="R280">
        <v>6</v>
      </c>
      <c r="S280" t="s">
        <v>165</v>
      </c>
      <c r="T280">
        <v>9.5138888890000004</v>
      </c>
      <c r="U280">
        <v>2.211344907</v>
      </c>
      <c r="V280">
        <v>0.90277777800000003</v>
      </c>
      <c r="W280">
        <v>6</v>
      </c>
      <c r="X280" t="s">
        <v>165</v>
      </c>
      <c r="Y280" t="s">
        <v>293</v>
      </c>
      <c r="Z280" t="s">
        <v>168</v>
      </c>
    </row>
    <row r="281" spans="1:26" x14ac:dyDescent="0.25">
      <c r="A281" t="s">
        <v>289</v>
      </c>
      <c r="B281" s="1" t="s">
        <v>285</v>
      </c>
      <c r="C281" s="1" t="s">
        <v>24</v>
      </c>
      <c r="D281" s="1" t="s">
        <v>32</v>
      </c>
      <c r="E281" s="1" t="s">
        <v>26</v>
      </c>
      <c r="F281" s="1" t="s">
        <v>27</v>
      </c>
      <c r="G281" s="1">
        <v>2</v>
      </c>
      <c r="H281" s="1" t="s">
        <v>28</v>
      </c>
      <c r="I281" s="1" t="s">
        <v>33</v>
      </c>
      <c r="J281" s="1" t="s">
        <v>30</v>
      </c>
      <c r="K281" s="1" t="s">
        <v>31</v>
      </c>
      <c r="L281" s="1">
        <v>91</v>
      </c>
      <c r="M281" s="1" t="s">
        <v>60</v>
      </c>
      <c r="N281" s="1" t="s">
        <v>163</v>
      </c>
      <c r="O281">
        <v>2.8472222220000001</v>
      </c>
      <c r="P281">
        <v>2.211344907</v>
      </c>
      <c r="Q281">
        <v>0.90277777800000003</v>
      </c>
      <c r="R281">
        <v>6</v>
      </c>
      <c r="S281" t="s">
        <v>165</v>
      </c>
      <c r="T281">
        <v>5.7638888890000004</v>
      </c>
      <c r="U281">
        <v>0.51031036299999999</v>
      </c>
      <c r="V281">
        <v>0.20833333300000001</v>
      </c>
      <c r="W281">
        <v>6</v>
      </c>
      <c r="X281" t="s">
        <v>165</v>
      </c>
      <c r="Y281" t="s">
        <v>293</v>
      </c>
      <c r="Z281" t="s">
        <v>168</v>
      </c>
    </row>
    <row r="282" spans="1:26" x14ac:dyDescent="0.25">
      <c r="A282" t="s">
        <v>289</v>
      </c>
      <c r="B282" s="1" t="s">
        <v>284</v>
      </c>
      <c r="C282" s="1" t="s">
        <v>24</v>
      </c>
      <c r="D282" s="1" t="s">
        <v>34</v>
      </c>
      <c r="E282" s="1" t="s">
        <v>26</v>
      </c>
      <c r="F282" s="1" t="s">
        <v>27</v>
      </c>
      <c r="G282" s="1">
        <v>3</v>
      </c>
      <c r="H282" s="1" t="s">
        <v>28</v>
      </c>
      <c r="I282" s="1" t="s">
        <v>35</v>
      </c>
      <c r="J282" s="1" t="s">
        <v>30</v>
      </c>
      <c r="K282" s="1" t="s">
        <v>31</v>
      </c>
      <c r="L282" s="1">
        <v>91</v>
      </c>
      <c r="M282" s="1" t="s">
        <v>28</v>
      </c>
      <c r="N282" s="1" t="s">
        <v>162</v>
      </c>
      <c r="O282">
        <v>2.5163398689999998</v>
      </c>
      <c r="P282">
        <v>1.6009736880000001</v>
      </c>
      <c r="Q282">
        <v>0.65359477099999996</v>
      </c>
      <c r="R282">
        <v>6</v>
      </c>
      <c r="S282" t="s">
        <v>165</v>
      </c>
      <c r="T282">
        <v>4.150326797</v>
      </c>
      <c r="U282">
        <v>2.4014605320000002</v>
      </c>
      <c r="V282">
        <v>0.98039215700000004</v>
      </c>
      <c r="W282">
        <v>6</v>
      </c>
      <c r="X282" t="s">
        <v>165</v>
      </c>
      <c r="Y282" t="s">
        <v>293</v>
      </c>
      <c r="Z282" t="s">
        <v>169</v>
      </c>
    </row>
    <row r="283" spans="1:26" x14ac:dyDescent="0.25">
      <c r="A283" t="s">
        <v>289</v>
      </c>
      <c r="B283" s="1" t="s">
        <v>280</v>
      </c>
      <c r="C283" s="1" t="s">
        <v>24</v>
      </c>
      <c r="D283" s="1" t="s">
        <v>34</v>
      </c>
      <c r="E283" s="1" t="s">
        <v>26</v>
      </c>
      <c r="F283" s="1" t="s">
        <v>27</v>
      </c>
      <c r="G283" s="1">
        <v>3</v>
      </c>
      <c r="H283" s="1" t="s">
        <v>28</v>
      </c>
      <c r="I283" s="1" t="s">
        <v>35</v>
      </c>
      <c r="J283" s="1" t="s">
        <v>30</v>
      </c>
      <c r="K283" s="1" t="s">
        <v>31</v>
      </c>
      <c r="L283" s="1">
        <v>91</v>
      </c>
      <c r="M283" s="1" t="s">
        <v>28</v>
      </c>
      <c r="N283" s="1" t="s">
        <v>162</v>
      </c>
      <c r="O283">
        <v>1.6666666670000001</v>
      </c>
      <c r="P283">
        <v>0.96058421299999996</v>
      </c>
      <c r="Q283">
        <v>0.39215686300000002</v>
      </c>
      <c r="R283">
        <v>6</v>
      </c>
      <c r="S283" t="s">
        <v>165</v>
      </c>
      <c r="T283">
        <v>2.6470588240000001</v>
      </c>
      <c r="U283">
        <v>1.440876319</v>
      </c>
      <c r="V283">
        <v>0.58823529399999996</v>
      </c>
      <c r="W283">
        <v>6</v>
      </c>
      <c r="X283" t="s">
        <v>165</v>
      </c>
      <c r="Y283" t="s">
        <v>293</v>
      </c>
      <c r="Z283" t="s">
        <v>169</v>
      </c>
    </row>
    <row r="284" spans="1:26" x14ac:dyDescent="0.25">
      <c r="A284" t="s">
        <v>289</v>
      </c>
      <c r="B284" s="1" t="s">
        <v>285</v>
      </c>
      <c r="C284" s="1" t="s">
        <v>24</v>
      </c>
      <c r="D284" s="1" t="s">
        <v>34</v>
      </c>
      <c r="E284" s="1" t="s">
        <v>26</v>
      </c>
      <c r="F284" s="1" t="s">
        <v>27</v>
      </c>
      <c r="G284" s="1">
        <v>3</v>
      </c>
      <c r="H284" s="1" t="s">
        <v>28</v>
      </c>
      <c r="I284" s="1" t="s">
        <v>35</v>
      </c>
      <c r="J284" s="1" t="s">
        <v>30</v>
      </c>
      <c r="K284" s="1" t="s">
        <v>31</v>
      </c>
      <c r="L284" s="1">
        <v>91</v>
      </c>
      <c r="M284" s="1" t="s">
        <v>28</v>
      </c>
      <c r="N284" s="1" t="s">
        <v>162</v>
      </c>
      <c r="O284">
        <v>0.75163398699999995</v>
      </c>
      <c r="P284">
        <v>0.64038947499999999</v>
      </c>
      <c r="Q284">
        <v>0.261437908</v>
      </c>
      <c r="R284">
        <v>6</v>
      </c>
      <c r="S284" t="s">
        <v>165</v>
      </c>
      <c r="T284">
        <v>1.405228758</v>
      </c>
      <c r="U284">
        <v>0.96058421299999996</v>
      </c>
      <c r="V284">
        <v>0.39215686300000002</v>
      </c>
      <c r="W284">
        <v>6</v>
      </c>
      <c r="X284" t="s">
        <v>165</v>
      </c>
      <c r="Y284" t="s">
        <v>293</v>
      </c>
      <c r="Z284" t="s">
        <v>169</v>
      </c>
    </row>
    <row r="285" spans="1:26" x14ac:dyDescent="0.25">
      <c r="A285" t="s">
        <v>289</v>
      </c>
      <c r="B285" s="1" t="s">
        <v>284</v>
      </c>
      <c r="C285" s="1" t="s">
        <v>24</v>
      </c>
      <c r="D285" s="1" t="s">
        <v>36</v>
      </c>
      <c r="E285" s="1" t="s">
        <v>26</v>
      </c>
      <c r="F285" s="1" t="s">
        <v>27</v>
      </c>
      <c r="G285" s="1">
        <v>4</v>
      </c>
      <c r="H285" s="1" t="s">
        <v>28</v>
      </c>
      <c r="I285" s="1" t="s">
        <v>37</v>
      </c>
      <c r="J285" s="1" t="s">
        <v>30</v>
      </c>
      <c r="K285" s="1" t="s">
        <v>31</v>
      </c>
      <c r="L285" s="1">
        <v>91</v>
      </c>
      <c r="M285" s="1" t="s">
        <v>28</v>
      </c>
      <c r="N285" s="1" t="s">
        <v>163</v>
      </c>
      <c r="O285">
        <v>11.31944444</v>
      </c>
      <c r="P285">
        <v>6.4639312660000003</v>
      </c>
      <c r="Q285">
        <v>2.638888889</v>
      </c>
      <c r="R285">
        <v>6</v>
      </c>
      <c r="S285" t="s">
        <v>165</v>
      </c>
      <c r="T285">
        <v>8.6805555559999998</v>
      </c>
      <c r="U285">
        <v>4.4226898129999999</v>
      </c>
      <c r="V285">
        <v>1.8055555560000001</v>
      </c>
      <c r="W285">
        <v>6</v>
      </c>
      <c r="X285" t="s">
        <v>165</v>
      </c>
      <c r="Y285" t="s">
        <v>293</v>
      </c>
      <c r="Z285" t="s">
        <v>169</v>
      </c>
    </row>
    <row r="286" spans="1:26" x14ac:dyDescent="0.25">
      <c r="A286" t="s">
        <v>289</v>
      </c>
      <c r="B286" s="1" t="s">
        <v>280</v>
      </c>
      <c r="C286" s="1" t="s">
        <v>24</v>
      </c>
      <c r="D286" s="1" t="s">
        <v>36</v>
      </c>
      <c r="E286" s="1" t="s">
        <v>26</v>
      </c>
      <c r="F286" s="1" t="s">
        <v>27</v>
      </c>
      <c r="G286" s="1">
        <v>4</v>
      </c>
      <c r="H286" s="1" t="s">
        <v>28</v>
      </c>
      <c r="I286" s="1" t="s">
        <v>37</v>
      </c>
      <c r="J286" s="1" t="s">
        <v>30</v>
      </c>
      <c r="K286" s="1" t="s">
        <v>31</v>
      </c>
      <c r="L286" s="1">
        <v>91</v>
      </c>
      <c r="M286" s="1" t="s">
        <v>28</v>
      </c>
      <c r="N286" s="1" t="s">
        <v>163</v>
      </c>
      <c r="O286">
        <v>6.875</v>
      </c>
      <c r="P286">
        <v>4.082482905</v>
      </c>
      <c r="Q286">
        <v>1.6666666670000001</v>
      </c>
      <c r="R286">
        <v>6</v>
      </c>
      <c r="S286" t="s">
        <v>165</v>
      </c>
      <c r="T286">
        <v>5.4166666670000003</v>
      </c>
      <c r="U286">
        <v>2.5515518149999998</v>
      </c>
      <c r="V286">
        <v>1.0416666670000001</v>
      </c>
      <c r="W286">
        <v>6</v>
      </c>
      <c r="X286" t="s">
        <v>165</v>
      </c>
      <c r="Y286" t="s">
        <v>293</v>
      </c>
      <c r="Z286" t="s">
        <v>169</v>
      </c>
    </row>
    <row r="287" spans="1:26" x14ac:dyDescent="0.25">
      <c r="A287" t="s">
        <v>289</v>
      </c>
      <c r="B287" s="1" t="s">
        <v>285</v>
      </c>
      <c r="C287" s="1" t="s">
        <v>24</v>
      </c>
      <c r="D287" s="1" t="s">
        <v>36</v>
      </c>
      <c r="E287" s="1" t="s">
        <v>26</v>
      </c>
      <c r="F287" s="1" t="s">
        <v>27</v>
      </c>
      <c r="G287" s="1">
        <v>4</v>
      </c>
      <c r="H287" s="1" t="s">
        <v>28</v>
      </c>
      <c r="I287" s="1" t="s">
        <v>37</v>
      </c>
      <c r="J287" s="1" t="s">
        <v>30</v>
      </c>
      <c r="K287" s="1" t="s">
        <v>31</v>
      </c>
      <c r="L287" s="1">
        <v>91</v>
      </c>
      <c r="M287" s="1" t="s">
        <v>28</v>
      </c>
      <c r="N287" s="1" t="s">
        <v>163</v>
      </c>
      <c r="O287">
        <v>4.3055555559999998</v>
      </c>
      <c r="P287">
        <v>3.0618621780000002</v>
      </c>
      <c r="Q287">
        <v>1.25</v>
      </c>
      <c r="R287">
        <v>6</v>
      </c>
      <c r="S287" t="s">
        <v>165</v>
      </c>
      <c r="T287">
        <v>3.263888889</v>
      </c>
      <c r="U287">
        <v>2.041241452</v>
      </c>
      <c r="V287">
        <v>0.83333333300000001</v>
      </c>
      <c r="W287">
        <v>6</v>
      </c>
      <c r="X287" t="s">
        <v>165</v>
      </c>
      <c r="Y287" t="s">
        <v>293</v>
      </c>
      <c r="Z287" t="s">
        <v>169</v>
      </c>
    </row>
    <row r="288" spans="1:26" x14ac:dyDescent="0.25">
      <c r="A288" t="s">
        <v>289</v>
      </c>
      <c r="B288" s="17" t="s">
        <v>286</v>
      </c>
      <c r="C288" s="17" t="s">
        <v>146</v>
      </c>
      <c r="D288" s="17" t="s">
        <v>147</v>
      </c>
      <c r="E288" s="17" t="s">
        <v>128</v>
      </c>
      <c r="F288" s="17" t="s">
        <v>134</v>
      </c>
      <c r="G288" s="18">
        <v>1</v>
      </c>
      <c r="H288" s="17" t="s">
        <v>28</v>
      </c>
      <c r="I288" s="17" t="s">
        <v>47</v>
      </c>
      <c r="J288" s="17" t="s">
        <v>48</v>
      </c>
      <c r="K288" s="17" t="s">
        <v>49</v>
      </c>
      <c r="L288" s="17">
        <v>115</v>
      </c>
      <c r="M288" s="17" t="s">
        <v>60</v>
      </c>
      <c r="N288" s="17" t="s">
        <v>162</v>
      </c>
      <c r="O288">
        <v>150</v>
      </c>
      <c r="P288">
        <v>44.955133109999998</v>
      </c>
      <c r="Q288">
        <v>15.89403974</v>
      </c>
      <c r="R288">
        <v>8</v>
      </c>
      <c r="S288" t="s">
        <v>165</v>
      </c>
      <c r="T288">
        <v>263.2450331</v>
      </c>
      <c r="U288">
        <v>91.783396760000002</v>
      </c>
      <c r="V288">
        <v>32.450331130000002</v>
      </c>
      <c r="W288">
        <v>8</v>
      </c>
      <c r="X288" t="s">
        <v>165</v>
      </c>
      <c r="Y288" t="s">
        <v>170</v>
      </c>
      <c r="Z288" t="s">
        <v>239</v>
      </c>
    </row>
    <row r="289" spans="1:26" x14ac:dyDescent="0.25">
      <c r="A289" t="s">
        <v>289</v>
      </c>
      <c r="B289" s="17" t="s">
        <v>286</v>
      </c>
      <c r="C289" s="17" t="s">
        <v>146</v>
      </c>
      <c r="D289" s="17" t="s">
        <v>148</v>
      </c>
      <c r="E289" s="17" t="s">
        <v>128</v>
      </c>
      <c r="F289" s="17" t="s">
        <v>134</v>
      </c>
      <c r="G289" s="18">
        <v>2</v>
      </c>
      <c r="H289" s="17" t="s">
        <v>28</v>
      </c>
      <c r="I289" s="17" t="s">
        <v>47</v>
      </c>
      <c r="J289" s="17" t="s">
        <v>48</v>
      </c>
      <c r="K289" s="17" t="s">
        <v>49</v>
      </c>
      <c r="L289" s="17">
        <v>115</v>
      </c>
      <c r="M289" s="17" t="s">
        <v>60</v>
      </c>
      <c r="N289" s="17" t="s">
        <v>163</v>
      </c>
      <c r="O289">
        <v>135.4304636</v>
      </c>
      <c r="P289">
        <v>35.589480379999998</v>
      </c>
      <c r="Q289">
        <v>12.58278146</v>
      </c>
      <c r="R289">
        <v>8</v>
      </c>
      <c r="S289" t="s">
        <v>165</v>
      </c>
      <c r="T289">
        <v>241.39072849999999</v>
      </c>
      <c r="U289">
        <v>71.178960759999995</v>
      </c>
      <c r="V289">
        <v>25.165562909999998</v>
      </c>
      <c r="W289">
        <v>8</v>
      </c>
      <c r="X289" t="s">
        <v>165</v>
      </c>
      <c r="Y289" t="s">
        <v>170</v>
      </c>
      <c r="Z289" t="s">
        <v>240</v>
      </c>
    </row>
    <row r="290" spans="1:26" x14ac:dyDescent="0.25">
      <c r="A290" t="s">
        <v>289</v>
      </c>
      <c r="B290" s="17" t="s">
        <v>286</v>
      </c>
      <c r="C290" s="17" t="s">
        <v>146</v>
      </c>
      <c r="D290" s="17" t="s">
        <v>149</v>
      </c>
      <c r="E290" s="17" t="s">
        <v>128</v>
      </c>
      <c r="F290" s="17" t="s">
        <v>134</v>
      </c>
      <c r="G290" s="18">
        <v>3</v>
      </c>
      <c r="H290" s="17" t="s">
        <v>28</v>
      </c>
      <c r="I290" s="17" t="s">
        <v>51</v>
      </c>
      <c r="J290" s="17" t="s">
        <v>48</v>
      </c>
      <c r="K290" s="17" t="s">
        <v>49</v>
      </c>
      <c r="L290" s="17">
        <v>115</v>
      </c>
      <c r="M290" s="17" t="s">
        <v>28</v>
      </c>
      <c r="N290" s="17" t="s">
        <v>162</v>
      </c>
      <c r="O290">
        <v>80.652173910000002</v>
      </c>
      <c r="P290">
        <v>10.45288285</v>
      </c>
      <c r="Q290">
        <v>3.6956521740000001</v>
      </c>
      <c r="R290">
        <v>8</v>
      </c>
      <c r="S290" t="s">
        <v>165</v>
      </c>
      <c r="T290">
        <v>120.65217389999999</v>
      </c>
      <c r="U290">
        <v>31.358648559999999</v>
      </c>
      <c r="V290">
        <v>11.086956519999999</v>
      </c>
      <c r="W290">
        <v>8</v>
      </c>
      <c r="X290" t="s">
        <v>165</v>
      </c>
      <c r="Y290" t="s">
        <v>170</v>
      </c>
      <c r="Z290" t="s">
        <v>239</v>
      </c>
    </row>
    <row r="291" spans="1:26" x14ac:dyDescent="0.25">
      <c r="A291" t="s">
        <v>289</v>
      </c>
      <c r="B291" s="17" t="s">
        <v>286</v>
      </c>
      <c r="C291" s="17" t="s">
        <v>146</v>
      </c>
      <c r="D291" s="17" t="s">
        <v>150</v>
      </c>
      <c r="E291" s="17" t="s">
        <v>128</v>
      </c>
      <c r="F291" s="17" t="s">
        <v>134</v>
      </c>
      <c r="G291" s="18">
        <v>4</v>
      </c>
      <c r="H291" s="17" t="s">
        <v>28</v>
      </c>
      <c r="I291" s="17" t="s">
        <v>51</v>
      </c>
      <c r="J291" s="17" t="s">
        <v>48</v>
      </c>
      <c r="K291" s="17" t="s">
        <v>49</v>
      </c>
      <c r="L291" s="17">
        <v>115</v>
      </c>
      <c r="M291" s="17" t="s">
        <v>28</v>
      </c>
      <c r="N291" s="17" t="s">
        <v>163</v>
      </c>
      <c r="O291">
        <v>66.52173913</v>
      </c>
      <c r="P291">
        <v>23.980143009999999</v>
      </c>
      <c r="Q291">
        <v>8.4782608699999997</v>
      </c>
      <c r="R291">
        <v>8</v>
      </c>
      <c r="S291" t="s">
        <v>165</v>
      </c>
      <c r="T291">
        <v>108.26086960000001</v>
      </c>
      <c r="U291">
        <v>22.750392089999998</v>
      </c>
      <c r="V291">
        <v>8.0434782610000006</v>
      </c>
      <c r="W291">
        <v>8</v>
      </c>
      <c r="X291" t="s">
        <v>165</v>
      </c>
      <c r="Y291" t="s">
        <v>170</v>
      </c>
      <c r="Z291" t="s">
        <v>240</v>
      </c>
    </row>
    <row r="292" spans="1:26" x14ac:dyDescent="0.25">
      <c r="A292" t="s">
        <v>289</v>
      </c>
      <c r="B292" s="15" t="s">
        <v>282</v>
      </c>
      <c r="C292" s="15" t="s">
        <v>126</v>
      </c>
      <c r="D292" s="15" t="s">
        <v>127</v>
      </c>
      <c r="E292" s="15" t="s">
        <v>128</v>
      </c>
      <c r="F292" s="15" t="s">
        <v>129</v>
      </c>
      <c r="G292" s="15">
        <v>1</v>
      </c>
      <c r="H292" s="15" t="s">
        <v>28</v>
      </c>
      <c r="I292" s="15" t="s">
        <v>47</v>
      </c>
      <c r="J292" s="15" t="s">
        <v>30</v>
      </c>
      <c r="K292" s="15" t="s">
        <v>31</v>
      </c>
      <c r="L292" s="15">
        <f>28*7</f>
        <v>196</v>
      </c>
      <c r="M292" s="15" t="s">
        <v>60</v>
      </c>
      <c r="N292" s="15" t="s">
        <v>162</v>
      </c>
      <c r="O292">
        <v>8</v>
      </c>
      <c r="P292">
        <v>5.0596442560000003</v>
      </c>
      <c r="Q292">
        <v>1.6</v>
      </c>
      <c r="R292">
        <v>10</v>
      </c>
      <c r="S292" t="s">
        <v>165</v>
      </c>
      <c r="T292">
        <v>6.9</v>
      </c>
      <c r="U292">
        <v>5.0596442560000003</v>
      </c>
      <c r="V292">
        <v>1.6</v>
      </c>
      <c r="W292">
        <v>10</v>
      </c>
      <c r="X292" t="s">
        <v>165</v>
      </c>
      <c r="Z292" t="s">
        <v>227</v>
      </c>
    </row>
    <row r="293" spans="1:26" x14ac:dyDescent="0.25">
      <c r="A293" t="s">
        <v>289</v>
      </c>
      <c r="B293" s="15" t="s">
        <v>282</v>
      </c>
      <c r="C293" s="15" t="s">
        <v>126</v>
      </c>
      <c r="D293" s="15" t="s">
        <v>130</v>
      </c>
      <c r="E293" s="15" t="s">
        <v>128</v>
      </c>
      <c r="F293" s="15" t="s">
        <v>129</v>
      </c>
      <c r="G293" s="15">
        <v>2</v>
      </c>
      <c r="H293" s="15" t="s">
        <v>28</v>
      </c>
      <c r="I293" s="15" t="s">
        <v>51</v>
      </c>
      <c r="J293" s="15" t="s">
        <v>30</v>
      </c>
      <c r="K293" s="15" t="s">
        <v>31</v>
      </c>
      <c r="L293" s="15">
        <f>28*7</f>
        <v>196</v>
      </c>
      <c r="M293" s="15" t="s">
        <v>28</v>
      </c>
      <c r="N293" s="15" t="s">
        <v>162</v>
      </c>
      <c r="O293">
        <v>6.1</v>
      </c>
      <c r="P293">
        <v>6.0083275540000001</v>
      </c>
      <c r="Q293">
        <v>1.9</v>
      </c>
      <c r="R293">
        <v>10</v>
      </c>
      <c r="S293" t="s">
        <v>165</v>
      </c>
      <c r="T293">
        <v>5.7</v>
      </c>
      <c r="U293">
        <v>5.0596442560000003</v>
      </c>
      <c r="V293">
        <v>1.6</v>
      </c>
      <c r="W293">
        <v>10</v>
      </c>
      <c r="X293" t="s">
        <v>165</v>
      </c>
      <c r="Z293" t="s">
        <v>227</v>
      </c>
    </row>
    <row r="294" spans="1:26" x14ac:dyDescent="0.25">
      <c r="A294" t="s">
        <v>289</v>
      </c>
      <c r="B294" s="34" t="s">
        <v>287</v>
      </c>
      <c r="C294" s="29" t="s">
        <v>152</v>
      </c>
      <c r="D294" s="29" t="s">
        <v>152</v>
      </c>
      <c r="E294" s="30" t="s">
        <v>128</v>
      </c>
      <c r="F294" s="31" t="s">
        <v>134</v>
      </c>
      <c r="G294" s="29">
        <v>1</v>
      </c>
      <c r="H294" s="29" t="s">
        <v>28</v>
      </c>
      <c r="I294" s="29" t="s">
        <v>55</v>
      </c>
      <c r="J294" s="29" t="s">
        <v>48</v>
      </c>
      <c r="K294" s="29" t="s">
        <v>49</v>
      </c>
      <c r="L294" s="31">
        <f>12*7</f>
        <v>84</v>
      </c>
      <c r="M294" s="29" t="s">
        <v>60</v>
      </c>
      <c r="N294" s="29" t="s">
        <v>162</v>
      </c>
      <c r="O294">
        <v>9.7200000000000006</v>
      </c>
      <c r="P294">
        <v>4.83</v>
      </c>
      <c r="Q294">
        <v>1.53</v>
      </c>
      <c r="R294">
        <v>10</v>
      </c>
      <c r="S294" t="s">
        <v>165</v>
      </c>
      <c r="T294">
        <v>37.64</v>
      </c>
      <c r="U294">
        <v>9.66</v>
      </c>
      <c r="V294">
        <v>3.06</v>
      </c>
      <c r="W294">
        <v>10</v>
      </c>
      <c r="X294" t="s">
        <v>165</v>
      </c>
      <c r="Z294" t="s">
        <v>242</v>
      </c>
    </row>
    <row r="295" spans="1:26" x14ac:dyDescent="0.25">
      <c r="A295" t="s">
        <v>289</v>
      </c>
      <c r="B295" s="34" t="s">
        <v>282</v>
      </c>
      <c r="C295" s="29" t="s">
        <v>152</v>
      </c>
      <c r="D295" s="29" t="s">
        <v>152</v>
      </c>
      <c r="E295" s="30" t="s">
        <v>128</v>
      </c>
      <c r="F295" s="31" t="s">
        <v>134</v>
      </c>
      <c r="G295" s="29">
        <v>1</v>
      </c>
      <c r="H295" s="29" t="s">
        <v>28</v>
      </c>
      <c r="I295" s="29" t="s">
        <v>55</v>
      </c>
      <c r="J295" s="29" t="s">
        <v>48</v>
      </c>
      <c r="K295" s="29" t="s">
        <v>49</v>
      </c>
      <c r="L295" s="31">
        <f t="shared" ref="L295:L297" si="3">12*7</f>
        <v>84</v>
      </c>
      <c r="M295" s="29" t="s">
        <v>60</v>
      </c>
      <c r="N295" s="29" t="s">
        <v>162</v>
      </c>
      <c r="O295">
        <v>4.6500000000000004</v>
      </c>
      <c r="P295">
        <v>0.84</v>
      </c>
      <c r="Q295">
        <v>0.27</v>
      </c>
      <c r="R295">
        <v>10</v>
      </c>
      <c r="S295" t="s">
        <v>165</v>
      </c>
      <c r="T295">
        <v>9.64</v>
      </c>
      <c r="U295">
        <v>2.44</v>
      </c>
      <c r="V295">
        <v>0.77</v>
      </c>
      <c r="W295">
        <v>10</v>
      </c>
      <c r="X295" t="s">
        <v>165</v>
      </c>
      <c r="Z295" t="s">
        <v>242</v>
      </c>
    </row>
    <row r="296" spans="1:26" x14ac:dyDescent="0.25">
      <c r="A296" t="s">
        <v>289</v>
      </c>
      <c r="B296" s="34" t="s">
        <v>280</v>
      </c>
      <c r="C296" s="29" t="s">
        <v>152</v>
      </c>
      <c r="D296" s="29" t="s">
        <v>152</v>
      </c>
      <c r="E296" s="30" t="s">
        <v>128</v>
      </c>
      <c r="F296" s="31" t="s">
        <v>134</v>
      </c>
      <c r="G296" s="29">
        <v>1</v>
      </c>
      <c r="H296" s="29" t="s">
        <v>28</v>
      </c>
      <c r="I296" s="29" t="s">
        <v>55</v>
      </c>
      <c r="J296" s="29" t="s">
        <v>48</v>
      </c>
      <c r="K296" s="29" t="s">
        <v>49</v>
      </c>
      <c r="L296" s="31">
        <f t="shared" si="3"/>
        <v>84</v>
      </c>
      <c r="M296" s="29" t="s">
        <v>60</v>
      </c>
      <c r="N296" s="29" t="s">
        <v>162</v>
      </c>
      <c r="O296">
        <v>2.85</v>
      </c>
      <c r="P296">
        <v>2.57</v>
      </c>
      <c r="Q296">
        <v>0.81</v>
      </c>
      <c r="R296">
        <v>10</v>
      </c>
      <c r="S296" t="s">
        <v>165</v>
      </c>
      <c r="T296">
        <v>9.36</v>
      </c>
      <c r="U296">
        <v>2.14</v>
      </c>
      <c r="V296">
        <v>0.68</v>
      </c>
      <c r="W296">
        <v>10</v>
      </c>
      <c r="X296" t="s">
        <v>165</v>
      </c>
      <c r="Z296" t="s">
        <v>242</v>
      </c>
    </row>
    <row r="297" spans="1:26" x14ac:dyDescent="0.25">
      <c r="A297" t="s">
        <v>289</v>
      </c>
      <c r="B297" s="34" t="s">
        <v>288</v>
      </c>
      <c r="C297" s="29" t="s">
        <v>152</v>
      </c>
      <c r="D297" s="29" t="s">
        <v>152</v>
      </c>
      <c r="E297" s="30" t="s">
        <v>128</v>
      </c>
      <c r="F297" s="31" t="s">
        <v>134</v>
      </c>
      <c r="G297" s="29">
        <v>1</v>
      </c>
      <c r="H297" s="29" t="s">
        <v>28</v>
      </c>
      <c r="I297" s="29" t="s">
        <v>55</v>
      </c>
      <c r="J297" s="29" t="s">
        <v>48</v>
      </c>
      <c r="K297" s="29" t="s">
        <v>49</v>
      </c>
      <c r="L297" s="31">
        <f t="shared" si="3"/>
        <v>84</v>
      </c>
      <c r="M297" s="29" t="s">
        <v>60</v>
      </c>
      <c r="N297" s="29" t="s">
        <v>162</v>
      </c>
      <c r="O297">
        <v>3.24</v>
      </c>
      <c r="P297">
        <v>2.52</v>
      </c>
      <c r="Q297">
        <v>0.8</v>
      </c>
      <c r="R297">
        <v>10</v>
      </c>
      <c r="S297" t="s">
        <v>165</v>
      </c>
      <c r="T297">
        <v>15.37</v>
      </c>
      <c r="U297">
        <v>3.87</v>
      </c>
      <c r="V297">
        <v>1.22</v>
      </c>
      <c r="W297">
        <v>10</v>
      </c>
      <c r="X297" t="s">
        <v>165</v>
      </c>
      <c r="Z297" t="s">
        <v>242</v>
      </c>
    </row>
    <row r="298" spans="1:26" x14ac:dyDescent="0.25">
      <c r="A298" t="s">
        <v>300</v>
      </c>
      <c r="B298" s="20" t="s">
        <v>294</v>
      </c>
      <c r="C298" s="20" t="s">
        <v>138</v>
      </c>
      <c r="D298" s="20" t="s">
        <v>139</v>
      </c>
      <c r="E298" s="20" t="s">
        <v>128</v>
      </c>
      <c r="F298" s="20" t="s">
        <v>129</v>
      </c>
      <c r="G298" s="20">
        <v>1</v>
      </c>
      <c r="H298" s="20" t="s">
        <v>60</v>
      </c>
      <c r="I298" s="20" t="s">
        <v>113</v>
      </c>
      <c r="J298" s="20" t="s">
        <v>48</v>
      </c>
      <c r="K298" s="20" t="s">
        <v>49</v>
      </c>
      <c r="L298" s="20">
        <f>12*7</f>
        <v>84</v>
      </c>
      <c r="M298" s="20" t="s">
        <v>28</v>
      </c>
      <c r="N298" s="20" t="s">
        <v>162</v>
      </c>
      <c r="O298" s="28">
        <v>10.4</v>
      </c>
      <c r="P298" s="28">
        <f>1.5*SQRT(7)</f>
        <v>3.9686269665968861</v>
      </c>
      <c r="Q298" s="28">
        <f>P298/SQRT(7)</f>
        <v>1.5</v>
      </c>
      <c r="R298" s="20">
        <v>7</v>
      </c>
      <c r="S298" s="20" t="s">
        <v>166</v>
      </c>
      <c r="T298" s="20">
        <v>13.1</v>
      </c>
      <c r="U298" s="20">
        <f>V298*SQRT(W298)</f>
        <v>4.2332020977033453</v>
      </c>
      <c r="V298" s="20">
        <v>1.6</v>
      </c>
      <c r="W298" s="20">
        <v>7</v>
      </c>
      <c r="X298" s="20" t="s">
        <v>166</v>
      </c>
      <c r="Y298" s="20" t="s">
        <v>295</v>
      </c>
      <c r="Z298" s="20" t="s">
        <v>233</v>
      </c>
    </row>
    <row r="299" spans="1:26" x14ac:dyDescent="0.25">
      <c r="A299" t="s">
        <v>300</v>
      </c>
      <c r="B299" s="20" t="s">
        <v>294</v>
      </c>
      <c r="C299" s="20" t="s">
        <v>138</v>
      </c>
      <c r="D299" s="20" t="s">
        <v>140</v>
      </c>
      <c r="E299" s="20" t="s">
        <v>128</v>
      </c>
      <c r="F299" s="20" t="s">
        <v>129</v>
      </c>
      <c r="G299" s="20">
        <v>1</v>
      </c>
      <c r="H299" s="20" t="s">
        <v>60</v>
      </c>
      <c r="I299" s="20" t="s">
        <v>63</v>
      </c>
      <c r="J299" s="20" t="s">
        <v>30</v>
      </c>
      <c r="K299" s="20" t="s">
        <v>31</v>
      </c>
      <c r="L299" s="20">
        <v>84</v>
      </c>
      <c r="M299" s="20" t="s">
        <v>28</v>
      </c>
      <c r="N299" s="20" t="s">
        <v>162</v>
      </c>
      <c r="O299" s="28">
        <v>10.4</v>
      </c>
      <c r="P299" s="28">
        <f t="shared" ref="P299" si="4">1.5*SQRT(7)</f>
        <v>3.9686269665968861</v>
      </c>
      <c r="Q299" s="28">
        <v>1.5</v>
      </c>
      <c r="R299" s="20">
        <v>7</v>
      </c>
      <c r="S299" s="20" t="s">
        <v>166</v>
      </c>
      <c r="T299" s="20">
        <v>6.7</v>
      </c>
      <c r="U299" s="20">
        <f>V299*SQRT(W299)</f>
        <v>2.6457513110645907</v>
      </c>
      <c r="V299" s="20">
        <v>1</v>
      </c>
      <c r="W299" s="20">
        <v>7</v>
      </c>
      <c r="X299" s="20" t="s">
        <v>166</v>
      </c>
      <c r="Y299" s="20" t="s">
        <v>295</v>
      </c>
      <c r="Z299" s="20" t="s">
        <v>234</v>
      </c>
    </row>
    <row r="300" spans="1:26" x14ac:dyDescent="0.25">
      <c r="A300" t="s">
        <v>300</v>
      </c>
      <c r="B300" s="20" t="s">
        <v>294</v>
      </c>
      <c r="C300" s="20" t="s">
        <v>138</v>
      </c>
      <c r="D300" s="20" t="s">
        <v>139</v>
      </c>
      <c r="E300" s="20" t="s">
        <v>128</v>
      </c>
      <c r="F300" s="20" t="s">
        <v>129</v>
      </c>
      <c r="G300" s="20">
        <v>2</v>
      </c>
      <c r="H300" s="20" t="s">
        <v>60</v>
      </c>
      <c r="I300" s="20" t="s">
        <v>142</v>
      </c>
      <c r="J300" s="20" t="s">
        <v>48</v>
      </c>
      <c r="K300" s="20" t="s">
        <v>49</v>
      </c>
      <c r="L300" s="20">
        <f>12*7</f>
        <v>84</v>
      </c>
      <c r="M300" s="20" t="s">
        <v>60</v>
      </c>
      <c r="N300" s="20" t="s">
        <v>162</v>
      </c>
      <c r="O300" s="28">
        <v>8.8000000000000007</v>
      </c>
      <c r="P300" s="28">
        <f>1*SQRT(7)</f>
        <v>2.6457513110645907</v>
      </c>
      <c r="Q300" s="28">
        <v>1</v>
      </c>
      <c r="R300" s="20">
        <v>18</v>
      </c>
      <c r="S300" s="20" t="s">
        <v>166</v>
      </c>
      <c r="T300" s="20">
        <v>16.3</v>
      </c>
      <c r="U300" s="20">
        <f>V300*SQRT(W300)</f>
        <v>6.3639610306789276</v>
      </c>
      <c r="V300" s="20">
        <v>1.5</v>
      </c>
      <c r="W300" s="20">
        <v>18</v>
      </c>
      <c r="X300" s="20" t="s">
        <v>166</v>
      </c>
      <c r="Y300" s="20" t="s">
        <v>295</v>
      </c>
      <c r="Z300" s="20" t="s">
        <v>233</v>
      </c>
    </row>
    <row r="301" spans="1:26" x14ac:dyDescent="0.25">
      <c r="A301" t="s">
        <v>300</v>
      </c>
      <c r="B301" s="20" t="s">
        <v>294</v>
      </c>
      <c r="C301" s="20" t="s">
        <v>138</v>
      </c>
      <c r="D301" s="20" t="s">
        <v>140</v>
      </c>
      <c r="E301" s="20" t="s">
        <v>128</v>
      </c>
      <c r="F301" s="20" t="s">
        <v>129</v>
      </c>
      <c r="G301" s="20">
        <v>2</v>
      </c>
      <c r="H301" s="20" t="s">
        <v>60</v>
      </c>
      <c r="I301" s="20" t="s">
        <v>61</v>
      </c>
      <c r="J301" s="20" t="s">
        <v>30</v>
      </c>
      <c r="K301" s="20" t="s">
        <v>31</v>
      </c>
      <c r="L301" s="20">
        <v>84</v>
      </c>
      <c r="M301" s="20" t="s">
        <v>60</v>
      </c>
      <c r="N301" s="20" t="s">
        <v>162</v>
      </c>
      <c r="O301" s="28">
        <v>8.8000100000000003</v>
      </c>
      <c r="P301" s="28">
        <f>1*SQRT(7)</f>
        <v>2.6457513110645907</v>
      </c>
      <c r="Q301" s="28">
        <v>1</v>
      </c>
      <c r="R301" s="20">
        <v>18</v>
      </c>
      <c r="S301" s="20" t="s">
        <v>166</v>
      </c>
      <c r="T301" s="20">
        <v>8.8000000000000007</v>
      </c>
      <c r="U301" s="20">
        <f>V301*SQRT(W301)</f>
        <v>5.0911688245431419</v>
      </c>
      <c r="V301" s="20">
        <v>1.2</v>
      </c>
      <c r="W301" s="20">
        <v>18</v>
      </c>
      <c r="X301" s="20" t="s">
        <v>166</v>
      </c>
      <c r="Y301" s="20" t="s">
        <v>295</v>
      </c>
      <c r="Z301" s="20" t="s">
        <v>234</v>
      </c>
    </row>
    <row r="302" spans="1:26" x14ac:dyDescent="0.25">
      <c r="A302" t="s">
        <v>300</v>
      </c>
      <c r="B302" s="22" t="s">
        <v>294</v>
      </c>
      <c r="C302" s="22" t="s">
        <v>109</v>
      </c>
      <c r="D302" s="22" t="s">
        <v>110</v>
      </c>
      <c r="E302" s="22" t="s">
        <v>26</v>
      </c>
      <c r="F302" s="22" t="s">
        <v>27</v>
      </c>
      <c r="G302" s="22">
        <v>1</v>
      </c>
      <c r="H302" s="22" t="s">
        <v>28</v>
      </c>
      <c r="I302" s="22" t="s">
        <v>51</v>
      </c>
      <c r="J302" s="22" t="s">
        <v>48</v>
      </c>
      <c r="K302" s="22"/>
      <c r="L302" s="22">
        <v>270</v>
      </c>
      <c r="M302" s="22" t="s">
        <v>28</v>
      </c>
      <c r="N302" s="22" t="s">
        <v>162</v>
      </c>
      <c r="O302" s="22">
        <v>2.39</v>
      </c>
      <c r="P302" s="22">
        <v>3.87</v>
      </c>
      <c r="Q302" s="22">
        <v>1.29</v>
      </c>
      <c r="R302" s="22">
        <v>9</v>
      </c>
      <c r="S302" s="22" t="s">
        <v>166</v>
      </c>
      <c r="T302" s="22">
        <v>107.85</v>
      </c>
      <c r="U302" s="22">
        <v>17.670000000000002</v>
      </c>
      <c r="V302" s="22">
        <v>5.89</v>
      </c>
      <c r="W302" s="22">
        <v>9</v>
      </c>
      <c r="X302" s="22" t="s">
        <v>166</v>
      </c>
      <c r="Y302" s="22" t="s">
        <v>296</v>
      </c>
      <c r="Z302" s="22" t="s">
        <v>261</v>
      </c>
    </row>
    <row r="303" spans="1:26" x14ac:dyDescent="0.25">
      <c r="A303" t="s">
        <v>300</v>
      </c>
      <c r="B303" s="40" t="s">
        <v>297</v>
      </c>
      <c r="C303" s="39" t="s">
        <v>107</v>
      </c>
      <c r="D303" s="39" t="s">
        <v>107</v>
      </c>
      <c r="E303" s="39" t="s">
        <v>26</v>
      </c>
      <c r="F303" s="39" t="s">
        <v>27</v>
      </c>
      <c r="G303" s="39">
        <v>1</v>
      </c>
      <c r="H303" s="39" t="s">
        <v>28</v>
      </c>
      <c r="I303" s="39" t="s">
        <v>47</v>
      </c>
      <c r="J303" s="39" t="s">
        <v>30</v>
      </c>
      <c r="K303" s="39" t="s">
        <v>31</v>
      </c>
      <c r="L303" s="39">
        <v>90</v>
      </c>
      <c r="M303" s="39" t="s">
        <v>60</v>
      </c>
      <c r="N303" s="39" t="s">
        <v>162</v>
      </c>
      <c r="O303" s="40">
        <v>0.64700000000000002</v>
      </c>
      <c r="P303" s="39">
        <f>0.03*SQRT(5)</f>
        <v>6.7082039324993695E-2</v>
      </c>
      <c r="Q303" s="39">
        <v>0.03</v>
      </c>
      <c r="R303" s="39">
        <v>5</v>
      </c>
      <c r="S303" s="39" t="s">
        <v>165</v>
      </c>
      <c r="T303" s="39">
        <v>0.83</v>
      </c>
      <c r="U303" s="39">
        <f>0.04*SQRT(5)</f>
        <v>8.9442719099991588E-2</v>
      </c>
      <c r="V303" s="39">
        <v>0.04</v>
      </c>
      <c r="W303" s="39">
        <v>5</v>
      </c>
      <c r="X303" s="39" t="s">
        <v>165</v>
      </c>
      <c r="Y303" s="39" t="s">
        <v>208</v>
      </c>
      <c r="Z303" s="39" t="s">
        <v>212</v>
      </c>
    </row>
    <row r="304" spans="1:26" x14ac:dyDescent="0.25">
      <c r="A304" t="s">
        <v>300</v>
      </c>
      <c r="B304" s="42" t="s">
        <v>294</v>
      </c>
      <c r="C304" s="41" t="s">
        <v>98</v>
      </c>
      <c r="D304" s="41" t="s">
        <v>99</v>
      </c>
      <c r="E304" s="41" t="s">
        <v>26</v>
      </c>
      <c r="F304" s="41" t="s">
        <v>27</v>
      </c>
      <c r="G304" s="41">
        <v>1</v>
      </c>
      <c r="H304" s="41" t="s">
        <v>28</v>
      </c>
      <c r="I304" s="41" t="s">
        <v>71</v>
      </c>
      <c r="J304" s="41" t="s">
        <v>48</v>
      </c>
      <c r="K304" s="41" t="s">
        <v>49</v>
      </c>
      <c r="L304" s="41">
        <v>90</v>
      </c>
      <c r="M304" s="41" t="s">
        <v>60</v>
      </c>
      <c r="N304" s="41" t="s">
        <v>162</v>
      </c>
      <c r="O304" s="42">
        <v>1.19</v>
      </c>
      <c r="P304" s="41">
        <v>1.2</v>
      </c>
      <c r="Q304" s="41">
        <f>P303/SQRT(9)</f>
        <v>2.2360679774997897E-2</v>
      </c>
      <c r="R304" s="41">
        <v>9</v>
      </c>
      <c r="S304" s="42" t="s">
        <v>166</v>
      </c>
      <c r="T304" s="42">
        <v>63.8</v>
      </c>
      <c r="U304" s="42">
        <v>3.8</v>
      </c>
      <c r="V304" s="41">
        <f>U304/SQRT(9)</f>
        <v>1.2666666666666666</v>
      </c>
      <c r="W304" s="41">
        <v>9</v>
      </c>
      <c r="X304" s="41" t="s">
        <v>166</v>
      </c>
      <c r="Y304" s="41" t="s">
        <v>184</v>
      </c>
      <c r="Z304" s="41" t="s">
        <v>207</v>
      </c>
    </row>
    <row r="305" spans="1:26" x14ac:dyDescent="0.25">
      <c r="A305" t="s">
        <v>300</v>
      </c>
      <c r="B305" s="44" t="s">
        <v>294</v>
      </c>
      <c r="C305" s="43" t="s">
        <v>73</v>
      </c>
      <c r="D305" s="43" t="s">
        <v>74</v>
      </c>
      <c r="E305" s="43" t="s">
        <v>26</v>
      </c>
      <c r="F305" s="43" t="s">
        <v>75</v>
      </c>
      <c r="G305" s="43">
        <v>1</v>
      </c>
      <c r="H305" s="43" t="s">
        <v>28</v>
      </c>
      <c r="I305" s="43" t="s">
        <v>51</v>
      </c>
      <c r="J305" s="43" t="s">
        <v>48</v>
      </c>
      <c r="K305" s="43" t="s">
        <v>31</v>
      </c>
      <c r="L305" s="43">
        <f>12*7</f>
        <v>84</v>
      </c>
      <c r="M305" s="43" t="s">
        <v>28</v>
      </c>
      <c r="N305" s="43" t="s">
        <v>162</v>
      </c>
      <c r="O305" s="44">
        <v>0.229896907216495</v>
      </c>
      <c r="P305" s="44">
        <v>0.10713716335477599</v>
      </c>
      <c r="Q305" s="44">
        <v>3.0927835051546403E-2</v>
      </c>
      <c r="R305" s="45">
        <v>12</v>
      </c>
      <c r="S305" s="44" t="s">
        <v>165</v>
      </c>
      <c r="T305" s="44">
        <v>0.54742268041237097</v>
      </c>
      <c r="U305" s="44">
        <v>0.27855662472241699</v>
      </c>
      <c r="V305" s="44">
        <v>8.0412371134020597E-2</v>
      </c>
      <c r="W305" s="43">
        <v>12</v>
      </c>
      <c r="X305" s="44" t="s">
        <v>165</v>
      </c>
      <c r="Y305" s="43" t="s">
        <v>298</v>
      </c>
      <c r="Z305" s="43" t="s">
        <v>188</v>
      </c>
    </row>
    <row r="306" spans="1:26" x14ac:dyDescent="0.25">
      <c r="A306" t="s">
        <v>300</v>
      </c>
      <c r="B306" s="44" t="s">
        <v>294</v>
      </c>
      <c r="C306" s="43" t="s">
        <v>73</v>
      </c>
      <c r="D306" s="43" t="s">
        <v>74</v>
      </c>
      <c r="E306" s="43" t="s">
        <v>26</v>
      </c>
      <c r="F306" s="43" t="s">
        <v>75</v>
      </c>
      <c r="G306" s="43">
        <v>2</v>
      </c>
      <c r="H306" s="43" t="s">
        <v>28</v>
      </c>
      <c r="I306" s="43" t="s">
        <v>51</v>
      </c>
      <c r="J306" s="43" t="s">
        <v>48</v>
      </c>
      <c r="K306" s="43" t="s">
        <v>31</v>
      </c>
      <c r="L306" s="43">
        <f>24*7</f>
        <v>168</v>
      </c>
      <c r="M306" s="43" t="s">
        <v>28</v>
      </c>
      <c r="N306" s="43" t="s">
        <v>162</v>
      </c>
      <c r="O306" s="44">
        <v>0.20927835051546398</v>
      </c>
      <c r="P306" s="44">
        <v>7.8567253126835906E-2</v>
      </c>
      <c r="Q306" s="44">
        <v>2.26804123711341E-2</v>
      </c>
      <c r="R306" s="45">
        <v>12</v>
      </c>
      <c r="S306" s="44" t="s">
        <v>165</v>
      </c>
      <c r="T306" s="44">
        <v>0.56597938144329907</v>
      </c>
      <c r="U306" s="44">
        <v>0.24998671449447699</v>
      </c>
      <c r="V306" s="44">
        <v>7.2164948453608102E-2</v>
      </c>
      <c r="W306" s="43">
        <v>12</v>
      </c>
      <c r="X306" s="44" t="s">
        <v>165</v>
      </c>
      <c r="Y306" s="43" t="s">
        <v>298</v>
      </c>
      <c r="Z306" s="43" t="s">
        <v>188</v>
      </c>
    </row>
    <row r="307" spans="1:26" x14ac:dyDescent="0.25">
      <c r="A307" t="s">
        <v>300</v>
      </c>
      <c r="B307" s="44" t="s">
        <v>294</v>
      </c>
      <c r="C307" s="43" t="s">
        <v>73</v>
      </c>
      <c r="D307" s="43" t="s">
        <v>76</v>
      </c>
      <c r="E307" s="43" t="s">
        <v>26</v>
      </c>
      <c r="F307" s="43" t="s">
        <v>75</v>
      </c>
      <c r="G307" s="43">
        <v>1</v>
      </c>
      <c r="H307" s="43" t="s">
        <v>28</v>
      </c>
      <c r="I307" s="43" t="s">
        <v>51</v>
      </c>
      <c r="J307" s="43" t="s">
        <v>30</v>
      </c>
      <c r="K307" s="43" t="s">
        <v>31</v>
      </c>
      <c r="L307" s="43">
        <v>84</v>
      </c>
      <c r="M307" s="43" t="s">
        <v>28</v>
      </c>
      <c r="N307" s="43" t="s">
        <v>162</v>
      </c>
      <c r="O307" s="44">
        <v>0.229896907216495</v>
      </c>
      <c r="P307" s="44">
        <v>0.10713716335477599</v>
      </c>
      <c r="Q307" s="44">
        <v>3.0927835051546403E-2</v>
      </c>
      <c r="R307" s="45">
        <v>12</v>
      </c>
      <c r="S307" s="44" t="s">
        <v>165</v>
      </c>
      <c r="T307" s="44">
        <v>0.31030927835051503</v>
      </c>
      <c r="U307" s="44">
        <v>0.135707073582716</v>
      </c>
      <c r="V307" s="44">
        <v>3.91752577319587E-2</v>
      </c>
      <c r="W307" s="43">
        <v>12</v>
      </c>
      <c r="X307" s="44" t="s">
        <v>165</v>
      </c>
      <c r="Y307" s="43" t="s">
        <v>298</v>
      </c>
      <c r="Z307" s="43" t="s">
        <v>189</v>
      </c>
    </row>
    <row r="308" spans="1:26" x14ac:dyDescent="0.25">
      <c r="A308" t="s">
        <v>300</v>
      </c>
      <c r="B308" s="44" t="s">
        <v>294</v>
      </c>
      <c r="C308" s="43" t="s">
        <v>73</v>
      </c>
      <c r="D308" s="43" t="s">
        <v>76</v>
      </c>
      <c r="E308" s="43" t="s">
        <v>26</v>
      </c>
      <c r="F308" s="43" t="s">
        <v>75</v>
      </c>
      <c r="G308" s="43">
        <v>2</v>
      </c>
      <c r="H308" s="43" t="s">
        <v>28</v>
      </c>
      <c r="I308" s="43" t="s">
        <v>51</v>
      </c>
      <c r="J308" s="43" t="s">
        <v>30</v>
      </c>
      <c r="K308" s="43" t="s">
        <v>31</v>
      </c>
      <c r="L308" s="43">
        <v>168</v>
      </c>
      <c r="M308" s="43" t="s">
        <v>28</v>
      </c>
      <c r="N308" s="43" t="s">
        <v>162</v>
      </c>
      <c r="O308" s="44">
        <v>0.20927835051546398</v>
      </c>
      <c r="P308" s="44">
        <v>7.8567253126835906E-2</v>
      </c>
      <c r="Q308" s="44">
        <v>2.26804123711341E-2</v>
      </c>
      <c r="R308" s="45">
        <v>12</v>
      </c>
      <c r="S308" s="44" t="s">
        <v>165</v>
      </c>
      <c r="T308" s="44">
        <v>0.33092783505154599</v>
      </c>
      <c r="U308" s="44">
        <v>0.135707073582716</v>
      </c>
      <c r="V308" s="44">
        <v>3.9175257731958804E-2</v>
      </c>
      <c r="W308" s="43">
        <v>12</v>
      </c>
      <c r="X308" s="44" t="s">
        <v>165</v>
      </c>
      <c r="Y308" s="43" t="s">
        <v>298</v>
      </c>
      <c r="Z308" s="43" t="s">
        <v>189</v>
      </c>
    </row>
    <row r="309" spans="1:26" x14ac:dyDescent="0.25">
      <c r="A309" t="s">
        <v>300</v>
      </c>
      <c r="B309" s="47" t="s">
        <v>294</v>
      </c>
      <c r="C309" s="46" t="s">
        <v>152</v>
      </c>
      <c r="D309" s="46" t="s">
        <v>152</v>
      </c>
      <c r="E309" s="46" t="s">
        <v>128</v>
      </c>
      <c r="F309" s="31" t="s">
        <v>134</v>
      </c>
      <c r="G309" s="46">
        <v>1</v>
      </c>
      <c r="H309" s="46" t="s">
        <v>28</v>
      </c>
      <c r="I309" s="46" t="s">
        <v>55</v>
      </c>
      <c r="J309" s="46" t="s">
        <v>48</v>
      </c>
      <c r="K309" s="46" t="s">
        <v>49</v>
      </c>
      <c r="L309" s="31">
        <f>12*7</f>
        <v>84</v>
      </c>
      <c r="M309" s="46" t="s">
        <v>60</v>
      </c>
      <c r="N309" s="46" t="s">
        <v>162</v>
      </c>
      <c r="O309" s="47">
        <v>22.195119999999999</v>
      </c>
      <c r="P309" s="47">
        <v>1.349753</v>
      </c>
      <c r="Q309" s="47">
        <v>0.42682930000000002</v>
      </c>
      <c r="R309" s="46">
        <v>10</v>
      </c>
      <c r="S309" s="47" t="s">
        <v>165</v>
      </c>
      <c r="T309" s="47">
        <v>29.7561</v>
      </c>
      <c r="U309" s="47">
        <v>2.3138619999999999</v>
      </c>
      <c r="V309" s="47">
        <v>0.73170729999999995</v>
      </c>
      <c r="W309" s="46">
        <v>10</v>
      </c>
      <c r="X309" s="47" t="s">
        <v>165</v>
      </c>
      <c r="Y309" s="46" t="s">
        <v>299</v>
      </c>
      <c r="Z309" s="46" t="s">
        <v>242</v>
      </c>
    </row>
    <row r="310" spans="1:26" x14ac:dyDescent="0.25">
      <c r="A310" t="s">
        <v>306</v>
      </c>
      <c r="B310" s="20" t="s">
        <v>301</v>
      </c>
      <c r="C310" s="20" t="s">
        <v>138</v>
      </c>
      <c r="D310" s="20" t="s">
        <v>139</v>
      </c>
      <c r="E310" s="20" t="s">
        <v>128</v>
      </c>
      <c r="F310" s="20" t="s">
        <v>129</v>
      </c>
      <c r="G310" s="20">
        <v>1</v>
      </c>
      <c r="H310" s="20" t="s">
        <v>60</v>
      </c>
      <c r="I310" s="20" t="s">
        <v>113</v>
      </c>
      <c r="J310" s="20" t="s">
        <v>48</v>
      </c>
      <c r="K310" s="20" t="s">
        <v>49</v>
      </c>
      <c r="L310" s="20">
        <v>84</v>
      </c>
      <c r="M310" s="20" t="s">
        <v>28</v>
      </c>
      <c r="N310" s="20" t="s">
        <v>162</v>
      </c>
      <c r="O310">
        <v>1.1000000000000001</v>
      </c>
      <c r="P310">
        <v>0.52915026200000004</v>
      </c>
      <c r="Q310">
        <v>0.2</v>
      </c>
      <c r="R310">
        <v>7</v>
      </c>
      <c r="S310" t="s">
        <v>166</v>
      </c>
      <c r="T310">
        <v>2.2999999999999998</v>
      </c>
      <c r="U310">
        <v>0.793725393</v>
      </c>
      <c r="V310">
        <v>0.3</v>
      </c>
      <c r="W310">
        <v>7</v>
      </c>
      <c r="X310" t="s">
        <v>166</v>
      </c>
      <c r="Y310" t="s">
        <v>295</v>
      </c>
      <c r="Z310" t="s">
        <v>233</v>
      </c>
    </row>
    <row r="311" spans="1:26" x14ac:dyDescent="0.25">
      <c r="A311" t="s">
        <v>306</v>
      </c>
      <c r="B311" s="20" t="s">
        <v>301</v>
      </c>
      <c r="C311" s="20" t="s">
        <v>138</v>
      </c>
      <c r="D311" s="20" t="s">
        <v>139</v>
      </c>
      <c r="E311" s="20" t="s">
        <v>128</v>
      </c>
      <c r="F311" s="20" t="s">
        <v>129</v>
      </c>
      <c r="G311" s="20">
        <v>2</v>
      </c>
      <c r="H311" s="20" t="s">
        <v>60</v>
      </c>
      <c r="I311" s="20" t="s">
        <v>113</v>
      </c>
      <c r="J311" s="20" t="s">
        <v>48</v>
      </c>
      <c r="K311" s="20" t="s">
        <v>49</v>
      </c>
      <c r="L311" s="20">
        <v>84</v>
      </c>
      <c r="M311" s="20" t="s">
        <v>60</v>
      </c>
      <c r="N311" s="20" t="s">
        <v>162</v>
      </c>
      <c r="O311">
        <v>1.6</v>
      </c>
      <c r="P311">
        <v>0.84852813699999996</v>
      </c>
      <c r="Q311">
        <v>0.2</v>
      </c>
      <c r="R311">
        <v>18</v>
      </c>
      <c r="S311" t="s">
        <v>166</v>
      </c>
      <c r="T311">
        <v>2.4</v>
      </c>
      <c r="U311">
        <v>0.84852813699999996</v>
      </c>
      <c r="V311">
        <v>0.2</v>
      </c>
      <c r="W311">
        <v>18</v>
      </c>
      <c r="X311" t="s">
        <v>166</v>
      </c>
      <c r="Y311" t="s">
        <v>295</v>
      </c>
      <c r="Z311" t="s">
        <v>233</v>
      </c>
    </row>
    <row r="312" spans="1:26" x14ac:dyDescent="0.25">
      <c r="A312" t="s">
        <v>306</v>
      </c>
      <c r="B312" s="20" t="s">
        <v>301</v>
      </c>
      <c r="C312" s="20" t="s">
        <v>138</v>
      </c>
      <c r="D312" s="20" t="s">
        <v>140</v>
      </c>
      <c r="E312" s="20" t="s">
        <v>128</v>
      </c>
      <c r="F312" s="20" t="s">
        <v>129</v>
      </c>
      <c r="G312" s="20">
        <v>1</v>
      </c>
      <c r="H312" s="20" t="s">
        <v>60</v>
      </c>
      <c r="I312" s="20" t="s">
        <v>63</v>
      </c>
      <c r="J312" s="20" t="s">
        <v>30</v>
      </c>
      <c r="K312" s="20" t="s">
        <v>31</v>
      </c>
      <c r="L312" s="20">
        <v>84</v>
      </c>
      <c r="M312" s="20" t="s">
        <v>28</v>
      </c>
      <c r="N312" s="20" t="s">
        <v>162</v>
      </c>
      <c r="O312">
        <v>1.1000000000000001</v>
      </c>
      <c r="P312">
        <v>0.52915026200000004</v>
      </c>
      <c r="Q312">
        <v>0.2</v>
      </c>
      <c r="R312">
        <v>7</v>
      </c>
      <c r="S312" t="s">
        <v>166</v>
      </c>
      <c r="T312">
        <v>0.5</v>
      </c>
      <c r="U312">
        <v>0.26457513100000002</v>
      </c>
      <c r="V312">
        <v>0.1</v>
      </c>
      <c r="W312">
        <v>7</v>
      </c>
      <c r="X312" t="s">
        <v>166</v>
      </c>
      <c r="Y312" t="s">
        <v>295</v>
      </c>
      <c r="Z312" t="s">
        <v>234</v>
      </c>
    </row>
    <row r="313" spans="1:26" x14ac:dyDescent="0.25">
      <c r="A313" t="s">
        <v>306</v>
      </c>
      <c r="B313" s="20" t="s">
        <v>301</v>
      </c>
      <c r="C313" s="20" t="s">
        <v>138</v>
      </c>
      <c r="D313" s="20" t="s">
        <v>140</v>
      </c>
      <c r="E313" s="20" t="s">
        <v>128</v>
      </c>
      <c r="F313" s="20" t="s">
        <v>129</v>
      </c>
      <c r="G313" s="20">
        <v>2</v>
      </c>
      <c r="H313" s="20" t="s">
        <v>60</v>
      </c>
      <c r="I313" s="20" t="s">
        <v>63</v>
      </c>
      <c r="J313" s="20" t="s">
        <v>30</v>
      </c>
      <c r="K313" s="20" t="s">
        <v>31</v>
      </c>
      <c r="L313" s="20">
        <f>12*7</f>
        <v>84</v>
      </c>
      <c r="M313" s="20" t="s">
        <v>60</v>
      </c>
      <c r="N313" s="20" t="s">
        <v>162</v>
      </c>
      <c r="O313">
        <v>1.6</v>
      </c>
      <c r="P313">
        <v>0.84852813699999996</v>
      </c>
      <c r="Q313">
        <v>0.2</v>
      </c>
      <c r="R313">
        <v>18</v>
      </c>
      <c r="S313" t="s">
        <v>166</v>
      </c>
      <c r="T313">
        <v>1.8</v>
      </c>
      <c r="U313">
        <v>0.84852813699999996</v>
      </c>
      <c r="V313">
        <v>0.2</v>
      </c>
      <c r="W313">
        <v>18</v>
      </c>
      <c r="X313" t="s">
        <v>166</v>
      </c>
      <c r="Y313" t="s">
        <v>295</v>
      </c>
      <c r="Z313" t="s">
        <v>234</v>
      </c>
    </row>
    <row r="314" spans="1:26" x14ac:dyDescent="0.25">
      <c r="A314" t="s">
        <v>306</v>
      </c>
      <c r="B314" s="23" t="s">
        <v>301</v>
      </c>
      <c r="C314" s="9" t="s">
        <v>100</v>
      </c>
      <c r="D314" s="9" t="s">
        <v>101</v>
      </c>
      <c r="E314" s="10" t="s">
        <v>26</v>
      </c>
      <c r="F314" s="10" t="s">
        <v>27</v>
      </c>
      <c r="G314" s="9">
        <v>1</v>
      </c>
      <c r="H314" s="9" t="s">
        <v>28</v>
      </c>
      <c r="I314" s="9" t="s">
        <v>29</v>
      </c>
      <c r="J314" s="11" t="s">
        <v>30</v>
      </c>
      <c r="K314" s="11" t="s">
        <v>31</v>
      </c>
      <c r="L314" s="9">
        <f>30*6</f>
        <v>180</v>
      </c>
      <c r="M314" s="9" t="s">
        <v>60</v>
      </c>
      <c r="N314" s="9" t="s">
        <v>162</v>
      </c>
      <c r="O314">
        <v>0.54</v>
      </c>
      <c r="P314">
        <v>5.6568541999999999E-2</v>
      </c>
      <c r="Q314">
        <v>0.02</v>
      </c>
      <c r="R314">
        <v>8</v>
      </c>
      <c r="S314" t="s">
        <v>165</v>
      </c>
      <c r="T314">
        <v>0.63</v>
      </c>
      <c r="U314">
        <v>0.15</v>
      </c>
      <c r="V314">
        <v>0.05</v>
      </c>
      <c r="W314">
        <v>9</v>
      </c>
      <c r="X314" t="s">
        <v>165</v>
      </c>
      <c r="Y314" t="s">
        <v>208</v>
      </c>
      <c r="Z314" t="s">
        <v>209</v>
      </c>
    </row>
    <row r="315" spans="1:26" x14ac:dyDescent="0.25">
      <c r="A315" t="s">
        <v>306</v>
      </c>
      <c r="B315" s="23" t="s">
        <v>302</v>
      </c>
      <c r="C315" s="9" t="s">
        <v>100</v>
      </c>
      <c r="D315" s="9" t="s">
        <v>101</v>
      </c>
      <c r="E315" s="10" t="s">
        <v>26</v>
      </c>
      <c r="F315" s="10" t="s">
        <v>27</v>
      </c>
      <c r="G315" s="9">
        <v>1</v>
      </c>
      <c r="H315" s="9" t="s">
        <v>28</v>
      </c>
      <c r="I315" s="9" t="s">
        <v>29</v>
      </c>
      <c r="J315" s="11" t="s">
        <v>30</v>
      </c>
      <c r="K315" s="11" t="s">
        <v>31</v>
      </c>
      <c r="L315" s="9">
        <f t="shared" ref="L315:L325" si="5">30*6</f>
        <v>180</v>
      </c>
      <c r="M315" s="9" t="s">
        <v>60</v>
      </c>
      <c r="N315" s="9" t="s">
        <v>162</v>
      </c>
      <c r="O315">
        <v>17</v>
      </c>
      <c r="P315">
        <v>3.4292856399999998</v>
      </c>
      <c r="Q315">
        <v>1.4</v>
      </c>
      <c r="R315">
        <v>6</v>
      </c>
      <c r="S315" t="s">
        <v>165</v>
      </c>
      <c r="T315">
        <v>18.2</v>
      </c>
      <c r="U315">
        <v>6.9318107299999996</v>
      </c>
      <c r="V315">
        <v>3.1</v>
      </c>
      <c r="W315">
        <v>5</v>
      </c>
      <c r="X315" t="s">
        <v>165</v>
      </c>
      <c r="Y315" t="s">
        <v>208</v>
      </c>
      <c r="Z315" t="s">
        <v>209</v>
      </c>
    </row>
    <row r="316" spans="1:26" x14ac:dyDescent="0.25">
      <c r="A316" t="s">
        <v>306</v>
      </c>
      <c r="B316" s="23" t="s">
        <v>301</v>
      </c>
      <c r="C316" s="9" t="s">
        <v>100</v>
      </c>
      <c r="D316" s="9" t="s">
        <v>102</v>
      </c>
      <c r="E316" s="10" t="s">
        <v>26</v>
      </c>
      <c r="F316" s="10" t="s">
        <v>27</v>
      </c>
      <c r="G316" s="9">
        <v>2</v>
      </c>
      <c r="H316" s="9" t="s">
        <v>28</v>
      </c>
      <c r="I316" s="9" t="s">
        <v>35</v>
      </c>
      <c r="J316" s="11" t="s">
        <v>30</v>
      </c>
      <c r="K316" s="11" t="s">
        <v>31</v>
      </c>
      <c r="L316" s="9">
        <f t="shared" si="5"/>
        <v>180</v>
      </c>
      <c r="M316" s="9" t="s">
        <v>28</v>
      </c>
      <c r="N316" s="9" t="s">
        <v>162</v>
      </c>
      <c r="O316">
        <v>0.55000000000000004</v>
      </c>
      <c r="P316">
        <v>0.22627417</v>
      </c>
      <c r="Q316">
        <v>0.08</v>
      </c>
      <c r="R316">
        <v>8</v>
      </c>
      <c r="S316" t="s">
        <v>165</v>
      </c>
      <c r="T316">
        <v>0.48</v>
      </c>
      <c r="U316">
        <v>0.141421356</v>
      </c>
      <c r="V316">
        <v>0.05</v>
      </c>
      <c r="W316">
        <v>8</v>
      </c>
      <c r="X316" t="s">
        <v>165</v>
      </c>
      <c r="Y316" t="s">
        <v>208</v>
      </c>
      <c r="Z316" t="s">
        <v>209</v>
      </c>
    </row>
    <row r="317" spans="1:26" x14ac:dyDescent="0.25">
      <c r="A317" t="s">
        <v>306</v>
      </c>
      <c r="B317" s="23" t="s">
        <v>302</v>
      </c>
      <c r="C317" s="9" t="s">
        <v>100</v>
      </c>
      <c r="D317" s="9" t="s">
        <v>102</v>
      </c>
      <c r="E317" s="10" t="s">
        <v>26</v>
      </c>
      <c r="F317" s="10" t="s">
        <v>27</v>
      </c>
      <c r="G317" s="9">
        <v>2</v>
      </c>
      <c r="H317" s="9" t="s">
        <v>28</v>
      </c>
      <c r="I317" s="9" t="s">
        <v>35</v>
      </c>
      <c r="J317" s="11" t="s">
        <v>30</v>
      </c>
      <c r="K317" s="11" t="s">
        <v>31</v>
      </c>
      <c r="L317" s="9">
        <f t="shared" si="5"/>
        <v>180</v>
      </c>
      <c r="M317" s="9" t="s">
        <v>28</v>
      </c>
      <c r="N317" s="9" t="s">
        <v>162</v>
      </c>
      <c r="O317">
        <v>28.1</v>
      </c>
      <c r="P317">
        <v>6.8585712799999996</v>
      </c>
      <c r="Q317">
        <v>2.8</v>
      </c>
      <c r="R317">
        <v>6</v>
      </c>
      <c r="S317" t="s">
        <v>165</v>
      </c>
      <c r="T317">
        <v>25.7</v>
      </c>
      <c r="U317">
        <v>8.8181630739999992</v>
      </c>
      <c r="V317">
        <v>3.6</v>
      </c>
      <c r="W317">
        <v>6</v>
      </c>
      <c r="X317" t="s">
        <v>165</v>
      </c>
      <c r="Y317" t="s">
        <v>208</v>
      </c>
      <c r="Z317" t="s">
        <v>209</v>
      </c>
    </row>
    <row r="318" spans="1:26" x14ac:dyDescent="0.25">
      <c r="A318" t="s">
        <v>306</v>
      </c>
      <c r="B318" s="23" t="s">
        <v>301</v>
      </c>
      <c r="C318" s="9" t="s">
        <v>100</v>
      </c>
      <c r="D318" s="9" t="s">
        <v>103</v>
      </c>
      <c r="E318" s="10" t="s">
        <v>26</v>
      </c>
      <c r="F318" s="10" t="s">
        <v>27</v>
      </c>
      <c r="G318" s="9">
        <v>3</v>
      </c>
      <c r="H318" s="9" t="s">
        <v>28</v>
      </c>
      <c r="I318" s="9" t="s">
        <v>47</v>
      </c>
      <c r="J318" s="11" t="s">
        <v>30</v>
      </c>
      <c r="K318" s="11" t="s">
        <v>31</v>
      </c>
      <c r="L318" s="9">
        <f t="shared" si="5"/>
        <v>180</v>
      </c>
      <c r="M318" s="9" t="s">
        <v>60</v>
      </c>
      <c r="N318" s="9" t="s">
        <v>162</v>
      </c>
      <c r="O318">
        <v>0.54</v>
      </c>
      <c r="P318">
        <v>5.6568541999999999E-2</v>
      </c>
      <c r="Q318">
        <v>0.02</v>
      </c>
      <c r="R318">
        <v>8</v>
      </c>
      <c r="S318" t="s">
        <v>165</v>
      </c>
      <c r="T318">
        <v>0.65</v>
      </c>
      <c r="U318">
        <v>0.12</v>
      </c>
      <c r="V318">
        <v>0.04</v>
      </c>
      <c r="W318">
        <v>9</v>
      </c>
      <c r="X318" t="s">
        <v>165</v>
      </c>
      <c r="Y318" t="s">
        <v>208</v>
      </c>
      <c r="Z318" t="s">
        <v>210</v>
      </c>
    </row>
    <row r="319" spans="1:26" x14ac:dyDescent="0.25">
      <c r="A319" t="s">
        <v>306</v>
      </c>
      <c r="B319" s="23" t="s">
        <v>302</v>
      </c>
      <c r="C319" s="9" t="s">
        <v>100</v>
      </c>
      <c r="D319" s="9" t="s">
        <v>103</v>
      </c>
      <c r="E319" s="10" t="s">
        <v>26</v>
      </c>
      <c r="F319" s="10" t="s">
        <v>27</v>
      </c>
      <c r="G319" s="9">
        <v>3</v>
      </c>
      <c r="H319" s="9" t="s">
        <v>28</v>
      </c>
      <c r="I319" s="9" t="s">
        <v>47</v>
      </c>
      <c r="J319" s="11" t="s">
        <v>30</v>
      </c>
      <c r="K319" s="11" t="s">
        <v>31</v>
      </c>
      <c r="L319" s="9">
        <f t="shared" si="5"/>
        <v>180</v>
      </c>
      <c r="M319" s="9" t="s">
        <v>60</v>
      </c>
      <c r="N319" s="9" t="s">
        <v>162</v>
      </c>
      <c r="O319">
        <v>17</v>
      </c>
      <c r="P319">
        <v>3.4292856399999998</v>
      </c>
      <c r="Q319">
        <v>1.4</v>
      </c>
      <c r="R319">
        <v>6</v>
      </c>
      <c r="S319" t="s">
        <v>165</v>
      </c>
      <c r="T319">
        <v>16.7</v>
      </c>
      <c r="U319">
        <v>4.4090815369999996</v>
      </c>
      <c r="V319">
        <v>1.8</v>
      </c>
      <c r="W319">
        <v>6</v>
      </c>
      <c r="X319" t="s">
        <v>165</v>
      </c>
      <c r="Y319" t="s">
        <v>208</v>
      </c>
      <c r="Z319" t="s">
        <v>210</v>
      </c>
    </row>
    <row r="320" spans="1:26" x14ac:dyDescent="0.25">
      <c r="A320" t="s">
        <v>306</v>
      </c>
      <c r="B320" s="23" t="s">
        <v>301</v>
      </c>
      <c r="C320" s="9" t="s">
        <v>100</v>
      </c>
      <c r="D320" s="9" t="s">
        <v>104</v>
      </c>
      <c r="E320" s="10" t="s">
        <v>26</v>
      </c>
      <c r="F320" s="10" t="s">
        <v>27</v>
      </c>
      <c r="G320" s="9">
        <v>4</v>
      </c>
      <c r="H320" s="9" t="s">
        <v>28</v>
      </c>
      <c r="I320" s="9" t="s">
        <v>51</v>
      </c>
      <c r="J320" s="11" t="s">
        <v>30</v>
      </c>
      <c r="K320" s="11" t="s">
        <v>31</v>
      </c>
      <c r="L320" s="9">
        <f t="shared" si="5"/>
        <v>180</v>
      </c>
      <c r="M320" s="9" t="s">
        <v>28</v>
      </c>
      <c r="N320" s="9" t="s">
        <v>162</v>
      </c>
      <c r="O320">
        <v>0.55000000000000004</v>
      </c>
      <c r="P320">
        <v>0.22627417</v>
      </c>
      <c r="Q320">
        <v>0.08</v>
      </c>
      <c r="R320">
        <v>8</v>
      </c>
      <c r="S320" t="s">
        <v>165</v>
      </c>
      <c r="T320">
        <v>0.55000000000000004</v>
      </c>
      <c r="U320">
        <v>0.12</v>
      </c>
      <c r="V320">
        <v>0.04</v>
      </c>
      <c r="W320">
        <v>9</v>
      </c>
      <c r="X320" t="s">
        <v>165</v>
      </c>
      <c r="Y320" t="s">
        <v>208</v>
      </c>
      <c r="Z320" t="s">
        <v>210</v>
      </c>
    </row>
    <row r="321" spans="1:26" x14ac:dyDescent="0.25">
      <c r="A321" t="s">
        <v>306</v>
      </c>
      <c r="B321" s="23" t="s">
        <v>302</v>
      </c>
      <c r="C321" s="9" t="s">
        <v>100</v>
      </c>
      <c r="D321" s="9" t="s">
        <v>104</v>
      </c>
      <c r="E321" s="10" t="s">
        <v>26</v>
      </c>
      <c r="F321" s="10" t="s">
        <v>27</v>
      </c>
      <c r="G321" s="9">
        <v>4</v>
      </c>
      <c r="H321" s="9" t="s">
        <v>28</v>
      </c>
      <c r="I321" s="9" t="s">
        <v>51</v>
      </c>
      <c r="J321" s="11" t="s">
        <v>30</v>
      </c>
      <c r="K321" s="11" t="s">
        <v>31</v>
      </c>
      <c r="L321" s="9">
        <f t="shared" si="5"/>
        <v>180</v>
      </c>
      <c r="M321" s="9" t="s">
        <v>28</v>
      </c>
      <c r="N321" s="9" t="s">
        <v>162</v>
      </c>
      <c r="O321">
        <v>28.1</v>
      </c>
      <c r="P321">
        <v>6.8585712799999996</v>
      </c>
      <c r="Q321">
        <v>2.8</v>
      </c>
      <c r="R321">
        <v>6</v>
      </c>
      <c r="S321" t="s">
        <v>165</v>
      </c>
      <c r="T321">
        <v>25.9</v>
      </c>
      <c r="U321">
        <v>12.98229564</v>
      </c>
      <c r="V321">
        <v>5.3</v>
      </c>
      <c r="W321">
        <v>6</v>
      </c>
      <c r="X321" t="s">
        <v>165</v>
      </c>
      <c r="Y321" t="s">
        <v>208</v>
      </c>
      <c r="Z321" t="s">
        <v>210</v>
      </c>
    </row>
    <row r="322" spans="1:26" x14ac:dyDescent="0.25">
      <c r="A322" t="s">
        <v>306</v>
      </c>
      <c r="B322" s="23" t="s">
        <v>301</v>
      </c>
      <c r="C322" s="9" t="s">
        <v>100</v>
      </c>
      <c r="D322" s="9" t="s">
        <v>105</v>
      </c>
      <c r="E322" s="10" t="s">
        <v>26</v>
      </c>
      <c r="F322" s="10" t="s">
        <v>27</v>
      </c>
      <c r="G322" s="9">
        <v>5</v>
      </c>
      <c r="H322" s="9" t="s">
        <v>28</v>
      </c>
      <c r="I322" s="9" t="s">
        <v>55</v>
      </c>
      <c r="J322" s="11" t="s">
        <v>30</v>
      </c>
      <c r="K322" s="11" t="s">
        <v>31</v>
      </c>
      <c r="L322" s="9">
        <f t="shared" si="5"/>
        <v>180</v>
      </c>
      <c r="M322" s="9" t="s">
        <v>60</v>
      </c>
      <c r="N322" s="9" t="s">
        <v>162</v>
      </c>
      <c r="O322">
        <v>0.54</v>
      </c>
      <c r="P322">
        <v>5.6568541999999999E-2</v>
      </c>
      <c r="Q322">
        <v>0.02</v>
      </c>
      <c r="R322">
        <v>8</v>
      </c>
      <c r="S322" t="s">
        <v>165</v>
      </c>
      <c r="T322">
        <v>0.47</v>
      </c>
      <c r="U322">
        <v>0.09</v>
      </c>
      <c r="V322">
        <v>0.03</v>
      </c>
      <c r="W322">
        <v>9</v>
      </c>
      <c r="X322" t="s">
        <v>165</v>
      </c>
      <c r="Y322" t="s">
        <v>208</v>
      </c>
      <c r="Z322" t="s">
        <v>211</v>
      </c>
    </row>
    <row r="323" spans="1:26" x14ac:dyDescent="0.25">
      <c r="A323" t="s">
        <v>306</v>
      </c>
      <c r="B323" s="23" t="s">
        <v>302</v>
      </c>
      <c r="C323" s="9" t="s">
        <v>100</v>
      </c>
      <c r="D323" s="9" t="s">
        <v>105</v>
      </c>
      <c r="E323" s="10" t="s">
        <v>26</v>
      </c>
      <c r="F323" s="10" t="s">
        <v>27</v>
      </c>
      <c r="G323" s="9">
        <v>5</v>
      </c>
      <c r="H323" s="9" t="s">
        <v>28</v>
      </c>
      <c r="I323" s="9" t="s">
        <v>55</v>
      </c>
      <c r="J323" s="11" t="s">
        <v>30</v>
      </c>
      <c r="K323" s="11" t="s">
        <v>31</v>
      </c>
      <c r="L323" s="9">
        <f t="shared" si="5"/>
        <v>180</v>
      </c>
      <c r="M323" s="9" t="s">
        <v>60</v>
      </c>
      <c r="N323" s="9" t="s">
        <v>162</v>
      </c>
      <c r="O323">
        <v>17</v>
      </c>
      <c r="P323">
        <v>3.4292856399999998</v>
      </c>
      <c r="Q323">
        <v>1.4</v>
      </c>
      <c r="R323">
        <v>6</v>
      </c>
      <c r="S323" t="s">
        <v>165</v>
      </c>
      <c r="T323">
        <v>17.600000000000001</v>
      </c>
      <c r="U323">
        <v>2.906888371</v>
      </c>
      <c r="V323">
        <v>1.3</v>
      </c>
      <c r="W323">
        <v>5</v>
      </c>
      <c r="X323" t="s">
        <v>165</v>
      </c>
      <c r="Y323" t="s">
        <v>208</v>
      </c>
      <c r="Z323" t="s">
        <v>211</v>
      </c>
    </row>
    <row r="324" spans="1:26" x14ac:dyDescent="0.25">
      <c r="A324" t="s">
        <v>306</v>
      </c>
      <c r="B324" s="23" t="s">
        <v>301</v>
      </c>
      <c r="C324" s="9" t="s">
        <v>100</v>
      </c>
      <c r="D324" s="9" t="s">
        <v>106</v>
      </c>
      <c r="E324" s="10" t="s">
        <v>26</v>
      </c>
      <c r="F324" s="10" t="s">
        <v>27</v>
      </c>
      <c r="G324" s="9">
        <v>5</v>
      </c>
      <c r="H324" s="9" t="s">
        <v>28</v>
      </c>
      <c r="I324" s="9" t="s">
        <v>57</v>
      </c>
      <c r="J324" s="11" t="s">
        <v>30</v>
      </c>
      <c r="K324" s="11" t="s">
        <v>31</v>
      </c>
      <c r="L324" s="9">
        <f t="shared" si="5"/>
        <v>180</v>
      </c>
      <c r="M324" s="9" t="s">
        <v>28</v>
      </c>
      <c r="N324" s="9" t="s">
        <v>162</v>
      </c>
      <c r="O324">
        <v>0.55000000000000004</v>
      </c>
      <c r="P324">
        <v>0.22627417</v>
      </c>
      <c r="Q324">
        <v>0.08</v>
      </c>
      <c r="R324">
        <v>8</v>
      </c>
      <c r="S324" t="s">
        <v>165</v>
      </c>
      <c r="T324">
        <v>0.59</v>
      </c>
      <c r="U324">
        <v>0.24</v>
      </c>
      <c r="V324">
        <v>0.08</v>
      </c>
      <c r="W324">
        <v>9</v>
      </c>
      <c r="X324" t="s">
        <v>165</v>
      </c>
      <c r="Y324" t="s">
        <v>208</v>
      </c>
      <c r="Z324" t="s">
        <v>211</v>
      </c>
    </row>
    <row r="325" spans="1:26" x14ac:dyDescent="0.25">
      <c r="A325" t="s">
        <v>306</v>
      </c>
      <c r="B325" s="23" t="s">
        <v>302</v>
      </c>
      <c r="C325" s="9" t="s">
        <v>100</v>
      </c>
      <c r="D325" s="9" t="s">
        <v>106</v>
      </c>
      <c r="E325" s="10" t="s">
        <v>26</v>
      </c>
      <c r="F325" s="10" t="s">
        <v>27</v>
      </c>
      <c r="G325" s="9">
        <v>6</v>
      </c>
      <c r="H325" s="9" t="s">
        <v>28</v>
      </c>
      <c r="I325" s="9" t="s">
        <v>57</v>
      </c>
      <c r="J325" s="11" t="s">
        <v>30</v>
      </c>
      <c r="K325" s="11" t="s">
        <v>31</v>
      </c>
      <c r="L325" s="9">
        <f t="shared" si="5"/>
        <v>180</v>
      </c>
      <c r="M325" s="9" t="s">
        <v>28</v>
      </c>
      <c r="N325" s="9" t="s">
        <v>162</v>
      </c>
      <c r="O325">
        <v>28.1</v>
      </c>
      <c r="P325">
        <v>6.8585712799999996</v>
      </c>
      <c r="Q325">
        <v>2.8</v>
      </c>
      <c r="R325">
        <v>6</v>
      </c>
      <c r="S325" t="s">
        <v>165</v>
      </c>
      <c r="T325">
        <v>18.8</v>
      </c>
      <c r="U325">
        <v>5.633826408</v>
      </c>
      <c r="V325">
        <v>2.2999999999999998</v>
      </c>
      <c r="W325">
        <v>6</v>
      </c>
      <c r="X325" t="s">
        <v>165</v>
      </c>
      <c r="Y325" t="s">
        <v>208</v>
      </c>
      <c r="Z325" t="s">
        <v>211</v>
      </c>
    </row>
    <row r="326" spans="1:26" x14ac:dyDescent="0.25">
      <c r="A326" t="s">
        <v>306</v>
      </c>
      <c r="B326" s="24" t="s">
        <v>303</v>
      </c>
      <c r="C326" s="21" t="s">
        <v>120</v>
      </c>
      <c r="D326" s="21" t="s">
        <v>120</v>
      </c>
      <c r="E326" s="21" t="s">
        <v>26</v>
      </c>
      <c r="F326" s="21" t="s">
        <v>27</v>
      </c>
      <c r="G326" s="21">
        <v>1</v>
      </c>
      <c r="H326" s="21" t="s">
        <v>28</v>
      </c>
      <c r="I326" s="21" t="s">
        <v>47</v>
      </c>
      <c r="J326" s="21" t="s">
        <v>30</v>
      </c>
      <c r="K326" s="21" t="s">
        <v>31</v>
      </c>
      <c r="L326" s="21">
        <v>90</v>
      </c>
      <c r="M326" s="21" t="s">
        <v>60</v>
      </c>
      <c r="N326" s="21" t="s">
        <v>162</v>
      </c>
      <c r="O326">
        <v>86.8</v>
      </c>
      <c r="P326">
        <v>4.583939354</v>
      </c>
      <c r="Q326">
        <v>2.0499999999999998</v>
      </c>
      <c r="R326">
        <v>5</v>
      </c>
      <c r="S326" t="s">
        <v>165</v>
      </c>
      <c r="T326">
        <v>88</v>
      </c>
      <c r="U326">
        <v>3.7118728430000001</v>
      </c>
      <c r="V326">
        <v>1.66</v>
      </c>
      <c r="W326">
        <v>5</v>
      </c>
      <c r="X326" t="s">
        <v>165</v>
      </c>
      <c r="Y326" t="s">
        <v>307</v>
      </c>
      <c r="Z326" t="s">
        <v>225</v>
      </c>
    </row>
    <row r="327" spans="1:26" x14ac:dyDescent="0.25">
      <c r="A327" t="s">
        <v>306</v>
      </c>
      <c r="B327" s="24" t="s">
        <v>304</v>
      </c>
      <c r="C327" s="21" t="s">
        <v>120</v>
      </c>
      <c r="D327" s="21" t="s">
        <v>120</v>
      </c>
      <c r="E327" s="21" t="s">
        <v>26</v>
      </c>
      <c r="F327" s="21" t="s">
        <v>27</v>
      </c>
      <c r="G327" s="21">
        <v>1</v>
      </c>
      <c r="H327" s="21" t="s">
        <v>28</v>
      </c>
      <c r="I327" s="21" t="s">
        <v>47</v>
      </c>
      <c r="J327" s="21" t="s">
        <v>30</v>
      </c>
      <c r="K327" s="21" t="s">
        <v>31</v>
      </c>
      <c r="L327" s="21">
        <v>90</v>
      </c>
      <c r="M327" s="21" t="s">
        <v>60</v>
      </c>
      <c r="N327" s="21" t="s">
        <v>162</v>
      </c>
      <c r="O327">
        <v>2</v>
      </c>
      <c r="P327">
        <v>0.42485291600000002</v>
      </c>
      <c r="Q327">
        <v>0.19</v>
      </c>
      <c r="R327">
        <v>5</v>
      </c>
      <c r="S327" t="s">
        <v>165</v>
      </c>
      <c r="T327">
        <v>2.2999999999999998</v>
      </c>
      <c r="U327">
        <v>0.223606798</v>
      </c>
      <c r="V327">
        <v>0.1</v>
      </c>
      <c r="W327">
        <v>5</v>
      </c>
      <c r="X327" t="s">
        <v>165</v>
      </c>
      <c r="Y327" t="s">
        <v>307</v>
      </c>
      <c r="Z327" t="s">
        <v>225</v>
      </c>
    </row>
    <row r="328" spans="1:26" x14ac:dyDescent="0.25">
      <c r="A328" t="s">
        <v>306</v>
      </c>
      <c r="B328" s="25" t="s">
        <v>305</v>
      </c>
      <c r="C328" s="7" t="s">
        <v>98</v>
      </c>
      <c r="D328" s="7" t="s">
        <v>99</v>
      </c>
      <c r="E328" s="8" t="s">
        <v>26</v>
      </c>
      <c r="F328" s="8" t="s">
        <v>27</v>
      </c>
      <c r="G328" s="7">
        <v>1</v>
      </c>
      <c r="H328" s="7" t="s">
        <v>28</v>
      </c>
      <c r="I328" s="7" t="s">
        <v>123</v>
      </c>
      <c r="J328" s="7" t="s">
        <v>48</v>
      </c>
      <c r="K328" s="7" t="s">
        <v>49</v>
      </c>
      <c r="L328" s="7">
        <v>90</v>
      </c>
      <c r="M328" s="7" t="s">
        <v>60</v>
      </c>
      <c r="N328" s="7" t="s">
        <v>162</v>
      </c>
      <c r="O328">
        <v>21.3</v>
      </c>
      <c r="P328">
        <v>5</v>
      </c>
      <c r="R328">
        <v>9</v>
      </c>
      <c r="S328" t="s">
        <v>166</v>
      </c>
      <c r="T328">
        <v>32.700000000000003</v>
      </c>
      <c r="U328">
        <v>11.6</v>
      </c>
      <c r="W328">
        <v>9</v>
      </c>
      <c r="X328" t="s">
        <v>166</v>
      </c>
      <c r="Y328" t="s">
        <v>184</v>
      </c>
      <c r="Z328" t="s">
        <v>207</v>
      </c>
    </row>
    <row r="329" spans="1:26" ht="30" x14ac:dyDescent="0.25">
      <c r="A329" t="s">
        <v>306</v>
      </c>
      <c r="B329" s="49" t="s">
        <v>305</v>
      </c>
      <c r="C329" s="37" t="s">
        <v>73</v>
      </c>
      <c r="D329" s="48" t="s">
        <v>74</v>
      </c>
      <c r="E329" s="48" t="s">
        <v>26</v>
      </c>
      <c r="F329" s="48" t="s">
        <v>75</v>
      </c>
      <c r="G329" s="37">
        <v>1</v>
      </c>
      <c r="H329" s="37" t="s">
        <v>28</v>
      </c>
      <c r="I329" s="37" t="s">
        <v>51</v>
      </c>
      <c r="J329" s="37" t="s">
        <v>48</v>
      </c>
      <c r="K329" s="37" t="s">
        <v>31</v>
      </c>
      <c r="L329" s="37">
        <f>12*7</f>
        <v>84</v>
      </c>
      <c r="M329" s="37" t="s">
        <v>28</v>
      </c>
      <c r="N329" s="37" t="s">
        <v>162</v>
      </c>
      <c r="O329">
        <v>153.03</v>
      </c>
      <c r="P329">
        <v>68.23</v>
      </c>
      <c r="Q329">
        <v>19.7</v>
      </c>
      <c r="R329">
        <v>12</v>
      </c>
      <c r="S329" t="s">
        <v>165</v>
      </c>
      <c r="T329">
        <v>389.39</v>
      </c>
      <c r="U329">
        <v>94.48</v>
      </c>
      <c r="V329">
        <v>27.27</v>
      </c>
      <c r="W329">
        <v>12</v>
      </c>
      <c r="X329" t="s">
        <v>165</v>
      </c>
      <c r="Z329" t="s">
        <v>188</v>
      </c>
    </row>
    <row r="330" spans="1:26" ht="30" x14ac:dyDescent="0.25">
      <c r="A330" t="s">
        <v>306</v>
      </c>
      <c r="B330" s="49" t="s">
        <v>305</v>
      </c>
      <c r="C330" s="37" t="s">
        <v>73</v>
      </c>
      <c r="D330" s="48" t="s">
        <v>74</v>
      </c>
      <c r="E330" s="48" t="s">
        <v>26</v>
      </c>
      <c r="F330" s="48" t="s">
        <v>75</v>
      </c>
      <c r="G330" s="37">
        <v>1</v>
      </c>
      <c r="H330" s="37" t="s">
        <v>28</v>
      </c>
      <c r="I330" s="37" t="s">
        <v>51</v>
      </c>
      <c r="J330" s="37" t="s">
        <v>48</v>
      </c>
      <c r="K330" s="37" t="s">
        <v>31</v>
      </c>
      <c r="L330" s="37">
        <f>12*24</f>
        <v>288</v>
      </c>
      <c r="M330" s="37" t="s">
        <v>28</v>
      </c>
      <c r="N330" s="37" t="s">
        <v>162</v>
      </c>
      <c r="O330">
        <v>160.61000000000001</v>
      </c>
      <c r="P330">
        <v>47.24</v>
      </c>
      <c r="Q330">
        <v>13.64</v>
      </c>
      <c r="R330">
        <v>12</v>
      </c>
      <c r="S330" t="s">
        <v>165</v>
      </c>
      <c r="T330">
        <v>489.39</v>
      </c>
      <c r="U330">
        <v>136.46</v>
      </c>
      <c r="V330">
        <v>39.39</v>
      </c>
      <c r="W330">
        <v>12</v>
      </c>
      <c r="X330" t="s">
        <v>165</v>
      </c>
      <c r="Z330" t="s">
        <v>188</v>
      </c>
    </row>
    <row r="331" spans="1:26" ht="30" x14ac:dyDescent="0.25">
      <c r="A331" t="s">
        <v>306</v>
      </c>
      <c r="B331" s="49" t="s">
        <v>305</v>
      </c>
      <c r="C331" s="37" t="s">
        <v>73</v>
      </c>
      <c r="D331" s="48" t="s">
        <v>76</v>
      </c>
      <c r="E331" s="48" t="s">
        <v>26</v>
      </c>
      <c r="F331" s="48" t="s">
        <v>75</v>
      </c>
      <c r="G331" s="37">
        <v>1</v>
      </c>
      <c r="H331" s="37" t="s">
        <v>28</v>
      </c>
      <c r="I331" s="37" t="s">
        <v>51</v>
      </c>
      <c r="J331" s="37" t="s">
        <v>30</v>
      </c>
      <c r="K331" s="37" t="s">
        <v>31</v>
      </c>
      <c r="L331" s="37">
        <f>12*7</f>
        <v>84</v>
      </c>
      <c r="M331" s="37" t="s">
        <v>28</v>
      </c>
      <c r="N331" s="37" t="s">
        <v>162</v>
      </c>
      <c r="O331">
        <v>153.03</v>
      </c>
      <c r="P331">
        <v>68.23</v>
      </c>
      <c r="Q331">
        <v>19.7</v>
      </c>
      <c r="R331">
        <v>12</v>
      </c>
      <c r="S331" t="s">
        <v>165</v>
      </c>
      <c r="T331">
        <v>233.33</v>
      </c>
      <c r="U331">
        <v>68.23</v>
      </c>
      <c r="V331">
        <v>19.7</v>
      </c>
      <c r="W331">
        <v>12</v>
      </c>
      <c r="X331" t="s">
        <v>165</v>
      </c>
      <c r="Z331" t="s">
        <v>189</v>
      </c>
    </row>
    <row r="332" spans="1:26" ht="30" x14ac:dyDescent="0.25">
      <c r="A332" t="s">
        <v>306</v>
      </c>
      <c r="B332" s="49" t="s">
        <v>305</v>
      </c>
      <c r="C332" s="37" t="s">
        <v>73</v>
      </c>
      <c r="D332" s="48" t="s">
        <v>76</v>
      </c>
      <c r="E332" s="48" t="s">
        <v>26</v>
      </c>
      <c r="F332" s="48" t="s">
        <v>75</v>
      </c>
      <c r="G332" s="37">
        <v>1</v>
      </c>
      <c r="H332" s="37" t="s">
        <v>28</v>
      </c>
      <c r="I332" s="37" t="s">
        <v>51</v>
      </c>
      <c r="J332" s="37" t="s">
        <v>30</v>
      </c>
      <c r="K332" s="37" t="s">
        <v>31</v>
      </c>
      <c r="L332" s="37">
        <f>12*24</f>
        <v>288</v>
      </c>
      <c r="M332" s="37" t="s">
        <v>28</v>
      </c>
      <c r="N332" s="37" t="s">
        <v>162</v>
      </c>
      <c r="O332">
        <v>160.61000000000001</v>
      </c>
      <c r="P332">
        <v>47.24</v>
      </c>
      <c r="Q332">
        <v>13.64</v>
      </c>
      <c r="R332">
        <v>12</v>
      </c>
      <c r="S332" t="s">
        <v>165</v>
      </c>
      <c r="T332">
        <v>289.39</v>
      </c>
      <c r="U332">
        <v>68.23</v>
      </c>
      <c r="V332">
        <v>19.7</v>
      </c>
      <c r="W332">
        <v>12</v>
      </c>
      <c r="X332" t="s">
        <v>165</v>
      </c>
      <c r="Z332" t="s">
        <v>189</v>
      </c>
    </row>
    <row r="333" spans="1:26" ht="30" x14ac:dyDescent="0.25">
      <c r="A333" t="s">
        <v>306</v>
      </c>
      <c r="B333" s="49" t="s">
        <v>305</v>
      </c>
      <c r="C333" s="37" t="s">
        <v>73</v>
      </c>
      <c r="D333" s="48" t="s">
        <v>77</v>
      </c>
      <c r="E333" s="48" t="s">
        <v>26</v>
      </c>
      <c r="F333" s="48" t="s">
        <v>75</v>
      </c>
      <c r="G333" s="37">
        <v>2</v>
      </c>
      <c r="H333" s="37" t="s">
        <v>28</v>
      </c>
      <c r="I333" s="37" t="s">
        <v>51</v>
      </c>
      <c r="J333" s="37" t="s">
        <v>30</v>
      </c>
      <c r="K333" s="37" t="s">
        <v>31</v>
      </c>
      <c r="L333" s="37">
        <v>168</v>
      </c>
      <c r="M333" s="37" t="s">
        <v>28</v>
      </c>
      <c r="N333" s="37" t="s">
        <v>163</v>
      </c>
      <c r="O333">
        <v>153.96</v>
      </c>
      <c r="P333">
        <v>74.760000000000005</v>
      </c>
      <c r="Q333">
        <v>21.58</v>
      </c>
      <c r="R333">
        <v>12</v>
      </c>
      <c r="S333" t="s">
        <v>165</v>
      </c>
      <c r="T333">
        <v>200</v>
      </c>
      <c r="U333">
        <v>74.760000000000005</v>
      </c>
      <c r="V333">
        <v>21.58</v>
      </c>
      <c r="W333">
        <v>12</v>
      </c>
      <c r="X333" t="s">
        <v>165</v>
      </c>
      <c r="Z333" t="s">
        <v>191</v>
      </c>
    </row>
    <row r="334" spans="1:26" ht="30" x14ac:dyDescent="0.25">
      <c r="A334" t="s">
        <v>306</v>
      </c>
      <c r="B334" s="49" t="s">
        <v>305</v>
      </c>
      <c r="C334" s="37" t="s">
        <v>73</v>
      </c>
      <c r="D334" s="48" t="s">
        <v>78</v>
      </c>
      <c r="E334" s="48" t="s">
        <v>26</v>
      </c>
      <c r="F334" s="48" t="s">
        <v>75</v>
      </c>
      <c r="G334" s="37">
        <v>2</v>
      </c>
      <c r="H334" s="37" t="s">
        <v>28</v>
      </c>
      <c r="I334" s="37" t="s">
        <v>51</v>
      </c>
      <c r="J334" s="37" t="s">
        <v>30</v>
      </c>
      <c r="K334" s="37" t="s">
        <v>31</v>
      </c>
      <c r="L334" s="37">
        <v>168</v>
      </c>
      <c r="M334" s="37" t="s">
        <v>28</v>
      </c>
      <c r="N334" s="37" t="s">
        <v>162</v>
      </c>
      <c r="O334">
        <v>153.96</v>
      </c>
      <c r="P334">
        <v>74.760000000000005</v>
      </c>
      <c r="Q334">
        <v>21.58</v>
      </c>
      <c r="R334">
        <v>12</v>
      </c>
      <c r="S334" t="s">
        <v>165</v>
      </c>
      <c r="T334">
        <v>293.52999999999997</v>
      </c>
      <c r="U334">
        <v>99.69</v>
      </c>
      <c r="V334">
        <v>28.78</v>
      </c>
      <c r="W334">
        <v>12</v>
      </c>
      <c r="X334" t="s">
        <v>165</v>
      </c>
      <c r="Z334" t="s">
        <v>192</v>
      </c>
    </row>
    <row r="335" spans="1:26" x14ac:dyDescent="0.25">
      <c r="A335" t="s">
        <v>306</v>
      </c>
      <c r="B335" s="27" t="s">
        <v>305</v>
      </c>
      <c r="C335" s="19" t="s">
        <v>151</v>
      </c>
      <c r="D335" s="19" t="s">
        <v>151</v>
      </c>
      <c r="E335" s="19" t="s">
        <v>128</v>
      </c>
      <c r="F335" s="19" t="s">
        <v>134</v>
      </c>
      <c r="G335" s="19">
        <v>1</v>
      </c>
      <c r="H335" s="19" t="s">
        <v>71</v>
      </c>
      <c r="I335" s="19"/>
      <c r="J335" s="19" t="s">
        <v>48</v>
      </c>
      <c r="K335" s="19" t="s">
        <v>49</v>
      </c>
      <c r="L335" s="19">
        <f>17*7</f>
        <v>119</v>
      </c>
      <c r="M335" s="19" t="s">
        <v>28</v>
      </c>
      <c r="N335" s="19" t="s">
        <v>162</v>
      </c>
      <c r="O335">
        <v>10.7</v>
      </c>
      <c r="P335">
        <v>3.5</v>
      </c>
      <c r="R335">
        <v>3</v>
      </c>
      <c r="S335" t="s">
        <v>165</v>
      </c>
      <c r="T335">
        <v>4.5</v>
      </c>
      <c r="U335">
        <v>0.7</v>
      </c>
      <c r="W335">
        <v>4</v>
      </c>
      <c r="X335" t="s">
        <v>165</v>
      </c>
      <c r="Y335" t="s">
        <v>308</v>
      </c>
      <c r="Z335" t="s">
        <v>241</v>
      </c>
    </row>
    <row r="336" spans="1:26" x14ac:dyDescent="0.25">
      <c r="A336" t="s">
        <v>306</v>
      </c>
      <c r="B336" s="26" t="s">
        <v>302</v>
      </c>
      <c r="C336" s="13" t="s">
        <v>111</v>
      </c>
      <c r="D336" s="13" t="s">
        <v>112</v>
      </c>
      <c r="E336" s="13" t="s">
        <v>26</v>
      </c>
      <c r="F336" s="13" t="s">
        <v>27</v>
      </c>
      <c r="G336" s="13">
        <v>1</v>
      </c>
      <c r="H336" s="13" t="s">
        <v>113</v>
      </c>
      <c r="I336" s="13" t="s">
        <v>30</v>
      </c>
      <c r="J336" s="13" t="s">
        <v>31</v>
      </c>
      <c r="K336" s="13"/>
      <c r="L336" s="13">
        <f>27*7</f>
        <v>189</v>
      </c>
      <c r="M336" s="13" t="s">
        <v>28</v>
      </c>
      <c r="N336" s="13" t="s">
        <v>162</v>
      </c>
      <c r="O336">
        <v>41.45</v>
      </c>
      <c r="P336">
        <v>7.44</v>
      </c>
      <c r="Q336">
        <v>2.63</v>
      </c>
      <c r="R336">
        <v>8</v>
      </c>
      <c r="S336" t="s">
        <v>166</v>
      </c>
      <c r="T336">
        <v>53.29</v>
      </c>
      <c r="U336">
        <v>3.72</v>
      </c>
      <c r="V336">
        <v>1.32</v>
      </c>
      <c r="W336">
        <v>8</v>
      </c>
      <c r="X336" t="s">
        <v>166</v>
      </c>
      <c r="Y336" t="s">
        <v>236</v>
      </c>
      <c r="Z336" t="s">
        <v>219</v>
      </c>
    </row>
    <row r="337" spans="1:26" x14ac:dyDescent="0.25">
      <c r="A337" t="s">
        <v>306</v>
      </c>
      <c r="B337" s="26" t="s">
        <v>302</v>
      </c>
      <c r="C337" s="13" t="s">
        <v>111</v>
      </c>
      <c r="D337" s="13" t="s">
        <v>114</v>
      </c>
      <c r="E337" s="13" t="s">
        <v>26</v>
      </c>
      <c r="F337" s="13" t="s">
        <v>27</v>
      </c>
      <c r="G337" s="13">
        <v>2</v>
      </c>
      <c r="H337" s="13" t="s">
        <v>115</v>
      </c>
      <c r="I337" s="13" t="s">
        <v>30</v>
      </c>
      <c r="J337" s="13" t="s">
        <v>31</v>
      </c>
      <c r="K337" s="13"/>
      <c r="L337" s="13">
        <f>27*7</f>
        <v>189</v>
      </c>
      <c r="M337" s="13" t="s">
        <v>60</v>
      </c>
      <c r="N337" s="13" t="s">
        <v>162</v>
      </c>
      <c r="O337">
        <v>64.47</v>
      </c>
      <c r="P337">
        <v>18.61</v>
      </c>
      <c r="Q337">
        <v>6.58</v>
      </c>
      <c r="R337">
        <v>8</v>
      </c>
      <c r="S337" t="s">
        <v>166</v>
      </c>
      <c r="T337">
        <v>78.290000000000006</v>
      </c>
      <c r="U337">
        <v>11.16</v>
      </c>
      <c r="V337">
        <v>3.95</v>
      </c>
      <c r="W337">
        <v>8</v>
      </c>
      <c r="X337" t="s">
        <v>166</v>
      </c>
      <c r="Y337" t="s">
        <v>236</v>
      </c>
      <c r="Z337" t="s">
        <v>221</v>
      </c>
    </row>
    <row r="338" spans="1:26" x14ac:dyDescent="0.25">
      <c r="A338" t="s">
        <v>306</v>
      </c>
      <c r="B338" s="50" t="s">
        <v>301</v>
      </c>
      <c r="C338" s="1" t="s">
        <v>24</v>
      </c>
      <c r="D338" s="1" t="s">
        <v>25</v>
      </c>
      <c r="E338" s="2" t="s">
        <v>26</v>
      </c>
      <c r="F338" s="1" t="s">
        <v>27</v>
      </c>
      <c r="G338" s="1">
        <v>1</v>
      </c>
      <c r="H338" s="1" t="s">
        <v>29</v>
      </c>
      <c r="I338" s="1" t="s">
        <v>30</v>
      </c>
      <c r="J338" s="1" t="s">
        <v>31</v>
      </c>
      <c r="K338" s="1"/>
      <c r="L338" s="1">
        <v>91</v>
      </c>
      <c r="M338" s="1" t="s">
        <v>60</v>
      </c>
      <c r="N338" s="1" t="s">
        <v>162</v>
      </c>
      <c r="O338">
        <v>84.64</v>
      </c>
      <c r="P338">
        <v>22.39</v>
      </c>
      <c r="Q338">
        <v>9.14</v>
      </c>
      <c r="R338">
        <v>6</v>
      </c>
      <c r="S338" t="s">
        <v>165</v>
      </c>
      <c r="T338">
        <v>110.46</v>
      </c>
      <c r="U338">
        <v>27.25</v>
      </c>
      <c r="V338">
        <v>11.13</v>
      </c>
      <c r="W338">
        <v>6</v>
      </c>
      <c r="X338" t="s">
        <v>165</v>
      </c>
      <c r="Y338" t="s">
        <v>295</v>
      </c>
      <c r="Z338" t="s">
        <v>168</v>
      </c>
    </row>
    <row r="339" spans="1:26" x14ac:dyDescent="0.25">
      <c r="A339" t="s">
        <v>306</v>
      </c>
      <c r="B339" s="50" t="s">
        <v>301</v>
      </c>
      <c r="C339" s="1" t="s">
        <v>24</v>
      </c>
      <c r="D339" s="1" t="s">
        <v>32</v>
      </c>
      <c r="E339" s="2" t="s">
        <v>26</v>
      </c>
      <c r="F339" s="1" t="s">
        <v>27</v>
      </c>
      <c r="G339" s="1">
        <v>2</v>
      </c>
      <c r="H339" s="1" t="s">
        <v>33</v>
      </c>
      <c r="I339" s="1" t="s">
        <v>30</v>
      </c>
      <c r="J339" s="1" t="s">
        <v>31</v>
      </c>
      <c r="K339" s="1"/>
      <c r="L339" s="1">
        <v>91</v>
      </c>
      <c r="M339" s="1" t="s">
        <v>60</v>
      </c>
      <c r="N339" s="1" t="s">
        <v>163</v>
      </c>
      <c r="O339">
        <v>77.47</v>
      </c>
      <c r="P339">
        <v>29.77</v>
      </c>
      <c r="Q339">
        <v>12.15</v>
      </c>
      <c r="R339">
        <v>6</v>
      </c>
      <c r="S339" t="s">
        <v>165</v>
      </c>
      <c r="T339">
        <v>106.71</v>
      </c>
      <c r="U339">
        <v>22.32</v>
      </c>
      <c r="V339">
        <v>9.11</v>
      </c>
      <c r="W339">
        <v>6</v>
      </c>
      <c r="X339" t="s">
        <v>165</v>
      </c>
      <c r="Y339" t="s">
        <v>295</v>
      </c>
      <c r="Z339" t="s">
        <v>168</v>
      </c>
    </row>
    <row r="340" spans="1:26" x14ac:dyDescent="0.25">
      <c r="A340" t="s">
        <v>306</v>
      </c>
      <c r="B340" s="50" t="s">
        <v>301</v>
      </c>
      <c r="C340" s="1" t="s">
        <v>24</v>
      </c>
      <c r="D340" s="1" t="s">
        <v>34</v>
      </c>
      <c r="E340" s="2" t="s">
        <v>26</v>
      </c>
      <c r="F340" s="1" t="s">
        <v>27</v>
      </c>
      <c r="G340" s="1">
        <v>3</v>
      </c>
      <c r="H340" s="1" t="s">
        <v>35</v>
      </c>
      <c r="I340" s="1" t="s">
        <v>30</v>
      </c>
      <c r="J340" s="1" t="s">
        <v>31</v>
      </c>
      <c r="K340" s="1"/>
      <c r="L340" s="1">
        <v>91</v>
      </c>
      <c r="M340" s="1" t="s">
        <v>28</v>
      </c>
      <c r="N340" s="1" t="s">
        <v>162</v>
      </c>
      <c r="O340">
        <v>48.87</v>
      </c>
      <c r="P340">
        <v>18.489999999999998</v>
      </c>
      <c r="Q340">
        <v>7.55</v>
      </c>
      <c r="R340">
        <v>6</v>
      </c>
      <c r="S340" t="s">
        <v>165</v>
      </c>
      <c r="T340">
        <v>61.19</v>
      </c>
      <c r="U340">
        <v>29.2</v>
      </c>
      <c r="V340">
        <v>11.92</v>
      </c>
      <c r="W340">
        <v>6</v>
      </c>
      <c r="X340" t="s">
        <v>165</v>
      </c>
      <c r="Y340" t="s">
        <v>295</v>
      </c>
      <c r="Z340" t="s">
        <v>169</v>
      </c>
    </row>
    <row r="341" spans="1:26" x14ac:dyDescent="0.25">
      <c r="A341" t="s">
        <v>306</v>
      </c>
      <c r="B341" s="50" t="s">
        <v>301</v>
      </c>
      <c r="C341" s="1" t="s">
        <v>24</v>
      </c>
      <c r="D341" s="1" t="s">
        <v>36</v>
      </c>
      <c r="E341" s="2" t="s">
        <v>26</v>
      </c>
      <c r="F341" s="1" t="s">
        <v>27</v>
      </c>
      <c r="G341" s="1">
        <v>4</v>
      </c>
      <c r="H341" s="1" t="s">
        <v>37</v>
      </c>
      <c r="I341" s="1" t="s">
        <v>30</v>
      </c>
      <c r="J341" s="1" t="s">
        <v>31</v>
      </c>
      <c r="K341" s="1"/>
      <c r="L341" s="1">
        <v>91</v>
      </c>
      <c r="M341" s="1" t="s">
        <v>28</v>
      </c>
      <c r="N341" s="1" t="s">
        <v>163</v>
      </c>
      <c r="O341">
        <v>89.24</v>
      </c>
      <c r="P341">
        <v>17.670000000000002</v>
      </c>
      <c r="Q341">
        <v>7.22</v>
      </c>
      <c r="R341">
        <v>6</v>
      </c>
      <c r="S341" t="s">
        <v>165</v>
      </c>
      <c r="T341">
        <v>63.04</v>
      </c>
      <c r="U341">
        <v>14.88</v>
      </c>
      <c r="V341">
        <v>6.08</v>
      </c>
      <c r="W341">
        <v>6</v>
      </c>
      <c r="X341" t="s">
        <v>165</v>
      </c>
      <c r="Y341" t="s">
        <v>295</v>
      </c>
      <c r="Z341" t="s">
        <v>169</v>
      </c>
    </row>
    <row r="342" spans="1:26" x14ac:dyDescent="0.25">
      <c r="A342" t="s">
        <v>306</v>
      </c>
      <c r="B342" s="34" t="s">
        <v>305</v>
      </c>
      <c r="C342" s="29" t="s">
        <v>152</v>
      </c>
      <c r="D342" s="29" t="s">
        <v>152</v>
      </c>
      <c r="E342" s="30" t="s">
        <v>128</v>
      </c>
      <c r="F342" s="31" t="s">
        <v>134</v>
      </c>
      <c r="G342" s="29">
        <v>1</v>
      </c>
      <c r="H342" s="29" t="s">
        <v>28</v>
      </c>
      <c r="I342" s="29" t="s">
        <v>55</v>
      </c>
      <c r="J342" s="29" t="s">
        <v>48</v>
      </c>
      <c r="K342" s="29" t="s">
        <v>49</v>
      </c>
      <c r="L342" s="31">
        <f>12*7</f>
        <v>84</v>
      </c>
      <c r="M342" s="29" t="s">
        <v>60</v>
      </c>
      <c r="N342" s="29" t="s">
        <v>162</v>
      </c>
      <c r="O342">
        <v>1.27</v>
      </c>
      <c r="P342">
        <v>1.2649110640000001</v>
      </c>
      <c r="Q342">
        <v>0.4</v>
      </c>
      <c r="R342">
        <v>10</v>
      </c>
      <c r="S342" t="s">
        <v>165</v>
      </c>
      <c r="T342">
        <v>4.4000000000000004</v>
      </c>
      <c r="U342">
        <v>0.63245553200000004</v>
      </c>
      <c r="V342">
        <v>0.2</v>
      </c>
      <c r="W342">
        <v>10</v>
      </c>
      <c r="X342" t="s">
        <v>165</v>
      </c>
      <c r="Y342" t="s">
        <v>228</v>
      </c>
      <c r="Z342" t="s">
        <v>242</v>
      </c>
    </row>
  </sheetData>
  <conditionalFormatting sqref="D209">
    <cfRule type="duplicateValues" dxfId="38" priority="38"/>
  </conditionalFormatting>
  <conditionalFormatting sqref="D210">
    <cfRule type="duplicateValues" dxfId="37" priority="37"/>
  </conditionalFormatting>
  <conditionalFormatting sqref="D211">
    <cfRule type="duplicateValues" dxfId="36" priority="36"/>
  </conditionalFormatting>
  <conditionalFormatting sqref="D212">
    <cfRule type="duplicateValues" dxfId="35" priority="39"/>
  </conditionalFormatting>
  <conditionalFormatting sqref="C214">
    <cfRule type="duplicateValues" dxfId="34" priority="35"/>
  </conditionalFormatting>
  <conditionalFormatting sqref="C215">
    <cfRule type="duplicateValues" dxfId="33" priority="34"/>
  </conditionalFormatting>
  <conditionalFormatting sqref="C216">
    <cfRule type="duplicateValues" dxfId="32" priority="33"/>
  </conditionalFormatting>
  <conditionalFormatting sqref="C217">
    <cfRule type="duplicateValues" dxfId="31" priority="32"/>
  </conditionalFormatting>
  <conditionalFormatting sqref="C218">
    <cfRule type="duplicateValues" dxfId="30" priority="31"/>
  </conditionalFormatting>
  <conditionalFormatting sqref="C221">
    <cfRule type="duplicateValues" dxfId="29" priority="30"/>
  </conditionalFormatting>
  <conditionalFormatting sqref="C222">
    <cfRule type="duplicateValues" dxfId="28" priority="29"/>
  </conditionalFormatting>
  <conditionalFormatting sqref="C223">
    <cfRule type="duplicateValues" dxfId="27" priority="28"/>
  </conditionalFormatting>
  <conditionalFormatting sqref="C224">
    <cfRule type="duplicateValues" dxfId="26" priority="27"/>
  </conditionalFormatting>
  <conditionalFormatting sqref="C225">
    <cfRule type="duplicateValues" dxfId="25" priority="26"/>
  </conditionalFormatting>
  <conditionalFormatting sqref="C219">
    <cfRule type="duplicateValues" dxfId="24" priority="25"/>
  </conditionalFormatting>
  <conditionalFormatting sqref="C220">
    <cfRule type="duplicateValues" dxfId="23" priority="24"/>
  </conditionalFormatting>
  <conditionalFormatting sqref="D214:D225">
    <cfRule type="duplicateValues" dxfId="22" priority="23"/>
  </conditionalFormatting>
  <conditionalFormatting sqref="C232">
    <cfRule type="duplicateValues" dxfId="21" priority="22"/>
  </conditionalFormatting>
  <conditionalFormatting sqref="D232">
    <cfRule type="duplicateValues" dxfId="20" priority="21"/>
  </conditionalFormatting>
  <conditionalFormatting sqref="C274">
    <cfRule type="duplicateValues" dxfId="19" priority="20"/>
  </conditionalFormatting>
  <conditionalFormatting sqref="C275">
    <cfRule type="duplicateValues" dxfId="18" priority="19"/>
  </conditionalFormatting>
  <conditionalFormatting sqref="C294">
    <cfRule type="duplicateValues" dxfId="17" priority="18"/>
  </conditionalFormatting>
  <conditionalFormatting sqref="D294">
    <cfRule type="duplicateValues" dxfId="16" priority="17"/>
  </conditionalFormatting>
  <conditionalFormatting sqref="C295:C297">
    <cfRule type="duplicateValues" dxfId="15" priority="16"/>
  </conditionalFormatting>
  <conditionalFormatting sqref="D295:D297">
    <cfRule type="duplicateValues" dxfId="14" priority="15"/>
  </conditionalFormatting>
  <conditionalFormatting sqref="C305">
    <cfRule type="duplicateValues" dxfId="13" priority="14"/>
  </conditionalFormatting>
  <conditionalFormatting sqref="C307">
    <cfRule type="duplicateValues" dxfId="12" priority="13"/>
  </conditionalFormatting>
  <conditionalFormatting sqref="C306">
    <cfRule type="duplicateValues" dxfId="11" priority="12"/>
  </conditionalFormatting>
  <conditionalFormatting sqref="C308">
    <cfRule type="duplicateValues" dxfId="10" priority="11"/>
  </conditionalFormatting>
  <conditionalFormatting sqref="C309">
    <cfRule type="duplicateValues" dxfId="9" priority="10"/>
  </conditionalFormatting>
  <conditionalFormatting sqref="D309">
    <cfRule type="duplicateValues" dxfId="8" priority="9"/>
  </conditionalFormatting>
  <conditionalFormatting sqref="C329">
    <cfRule type="duplicateValues" dxfId="7" priority="8"/>
  </conditionalFormatting>
  <conditionalFormatting sqref="C331">
    <cfRule type="duplicateValues" dxfId="6" priority="7"/>
  </conditionalFormatting>
  <conditionalFormatting sqref="C330">
    <cfRule type="duplicateValues" dxfId="5" priority="6"/>
  </conditionalFormatting>
  <conditionalFormatting sqref="C332">
    <cfRule type="duplicateValues" dxfId="4" priority="5"/>
  </conditionalFormatting>
  <conditionalFormatting sqref="C333">
    <cfRule type="duplicateValues" dxfId="3" priority="4"/>
  </conditionalFormatting>
  <conditionalFormatting sqref="C334">
    <cfRule type="duplicateValues" dxfId="2" priority="3"/>
  </conditionalFormatting>
  <conditionalFormatting sqref="C342">
    <cfRule type="duplicateValues" dxfId="1" priority="2"/>
  </conditionalFormatting>
  <conditionalFormatting sqref="D3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Anwer</dc:creator>
  <cp:lastModifiedBy>Hamza Anwer</cp:lastModifiedBy>
  <dcterms:created xsi:type="dcterms:W3CDTF">2015-06-05T18:17:20Z</dcterms:created>
  <dcterms:modified xsi:type="dcterms:W3CDTF">2019-09-05T04:39:01Z</dcterms:modified>
</cp:coreProperties>
</file>