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Lehrer\GTS\2024_25HJ1\Schuljahresbeginn\"/>
    </mc:Choice>
  </mc:AlternateContent>
  <bookViews>
    <workbookView xWindow="0" yWindow="0" windowWidth="20850" windowHeight="11760" tabRatio="749" firstSheet="1" activeTab="2"/>
  </bookViews>
  <sheets>
    <sheet name="Daten Serienbrief" sheetId="26" r:id="rId1"/>
    <sheet name="Übersicht" sheetId="2" r:id="rId2"/>
    <sheet name="HJ-Daten" sheetId="4" r:id="rId3"/>
  </sheets>
  <definedNames>
    <definedName name="__Anonymous_Sheet_DB__1">Übersicht!$B$1:$P$81</definedName>
    <definedName name="_xlnm._FilterDatabase" localSheetId="1" hidden="1">Übersicht!$A$1:$V$208</definedName>
  </definedNames>
  <calcPr calcId="162913"/>
</workbook>
</file>

<file path=xl/calcChain.xml><?xml version="1.0" encoding="utf-8"?>
<calcChain xmlns="http://schemas.openxmlformats.org/spreadsheetml/2006/main">
  <c r="AA7" i="2" l="1"/>
  <c r="AA10" i="2" l="1"/>
  <c r="AA104" i="2" l="1"/>
  <c r="AA102" i="2" l="1"/>
  <c r="AA96" i="2"/>
  <c r="AA3" i="2" l="1"/>
  <c r="AA4" i="2"/>
  <c r="AA5" i="2"/>
  <c r="AA6" i="2"/>
  <c r="AA107" i="2"/>
  <c r="AA108" i="2"/>
  <c r="AA8" i="2"/>
  <c r="AA132" i="2"/>
  <c r="AA11" i="2"/>
  <c r="AA99" i="2"/>
  <c r="AA12" i="2"/>
  <c r="AA13" i="2"/>
  <c r="AA14" i="2"/>
  <c r="AA15" i="2"/>
  <c r="AA16" i="2"/>
  <c r="AA17" i="2"/>
  <c r="AA18" i="2"/>
  <c r="AA19" i="2"/>
  <c r="AA32" i="2"/>
  <c r="AA20" i="2"/>
  <c r="AA24" i="2"/>
  <c r="AA25" i="2"/>
  <c r="AA26" i="2"/>
  <c r="AA109" i="2"/>
  <c r="AA27" i="2"/>
  <c r="AA28" i="2"/>
  <c r="AA29" i="2"/>
  <c r="AA30" i="2"/>
  <c r="AA103" i="2"/>
  <c r="AA31" i="2"/>
  <c r="AA33" i="2"/>
  <c r="AA110" i="2"/>
  <c r="AA34" i="2"/>
  <c r="AA35" i="2"/>
  <c r="AA36" i="2"/>
  <c r="AA111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7" i="2"/>
  <c r="AA22" i="2"/>
  <c r="AA58" i="2"/>
  <c r="AA59" i="2"/>
  <c r="AA112" i="2"/>
  <c r="AA101" i="2"/>
  <c r="AA106" i="2"/>
  <c r="AA10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113" i="2"/>
  <c r="AA75" i="2"/>
  <c r="AA21" i="2"/>
  <c r="AA76" i="2"/>
  <c r="AA77" i="2"/>
  <c r="AA78" i="2"/>
  <c r="AA79" i="2"/>
  <c r="AA115" i="2"/>
  <c r="AA80" i="2"/>
  <c r="AA81" i="2"/>
  <c r="AA82" i="2"/>
  <c r="AA83" i="2"/>
  <c r="AA9" i="2"/>
  <c r="AA84" i="2"/>
  <c r="AA88" i="2"/>
  <c r="AA89" i="2"/>
  <c r="AA90" i="2"/>
  <c r="AA91" i="2"/>
  <c r="AA93" i="2"/>
  <c r="AA94" i="2"/>
  <c r="AA95" i="2"/>
  <c r="AA97" i="2"/>
  <c r="AA98" i="2"/>
  <c r="AA105" i="2"/>
  <c r="AA92" i="2"/>
  <c r="AA56" i="2"/>
  <c r="AA85" i="2"/>
  <c r="AA86" i="2"/>
  <c r="AA87" i="2"/>
  <c r="AA114" i="2"/>
  <c r="AA23" i="2"/>
  <c r="AA60" i="2"/>
  <c r="AA116" i="2"/>
  <c r="AA117" i="2"/>
  <c r="AA118" i="2"/>
  <c r="AA119" i="2"/>
  <c r="AA120" i="2"/>
  <c r="AA121" i="2"/>
  <c r="AA122" i="2"/>
  <c r="AA123" i="2"/>
  <c r="AA124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" i="2"/>
  <c r="V3" i="26" l="1"/>
  <c r="W3" i="26"/>
  <c r="X3" i="26"/>
  <c r="Y3" i="26"/>
  <c r="V4" i="26"/>
  <c r="W4" i="26"/>
  <c r="X4" i="26"/>
  <c r="Y4" i="26"/>
  <c r="V5" i="26"/>
  <c r="W5" i="26"/>
  <c r="X5" i="26"/>
  <c r="Y5" i="26"/>
  <c r="V6" i="26"/>
  <c r="W6" i="26"/>
  <c r="X6" i="26"/>
  <c r="Y6" i="26"/>
  <c r="V7" i="26"/>
  <c r="W7" i="26"/>
  <c r="X7" i="26"/>
  <c r="Y7" i="26"/>
  <c r="V8" i="26"/>
  <c r="W8" i="26"/>
  <c r="X8" i="26"/>
  <c r="Y8" i="26"/>
  <c r="V9" i="26"/>
  <c r="W9" i="26"/>
  <c r="X9" i="26"/>
  <c r="Y9" i="26"/>
  <c r="V10" i="26"/>
  <c r="W10" i="26"/>
  <c r="X10" i="26"/>
  <c r="Y10" i="26"/>
  <c r="V11" i="26"/>
  <c r="W11" i="26"/>
  <c r="X11" i="26"/>
  <c r="Y11" i="26"/>
  <c r="V12" i="26"/>
  <c r="W12" i="26"/>
  <c r="X12" i="26"/>
  <c r="Y12" i="26"/>
  <c r="V13" i="26"/>
  <c r="W13" i="26"/>
  <c r="X13" i="26"/>
  <c r="Y13" i="26"/>
  <c r="V14" i="26"/>
  <c r="W14" i="26"/>
  <c r="X14" i="26"/>
  <c r="Y14" i="26"/>
  <c r="V15" i="26"/>
  <c r="W15" i="26"/>
  <c r="X15" i="26"/>
  <c r="Y15" i="26"/>
  <c r="V16" i="26"/>
  <c r="W16" i="26"/>
  <c r="X16" i="26"/>
  <c r="Y16" i="26"/>
  <c r="V17" i="26"/>
  <c r="W17" i="26"/>
  <c r="X17" i="26"/>
  <c r="Y17" i="26"/>
  <c r="V18" i="26"/>
  <c r="W18" i="26"/>
  <c r="X18" i="26"/>
  <c r="Y18" i="26"/>
  <c r="V19" i="26"/>
  <c r="W19" i="26"/>
  <c r="X19" i="26"/>
  <c r="Y19" i="26"/>
  <c r="V20" i="26"/>
  <c r="W20" i="26"/>
  <c r="X20" i="26"/>
  <c r="Y20" i="26"/>
  <c r="V21" i="26"/>
  <c r="W21" i="26"/>
  <c r="X21" i="26"/>
  <c r="Y21" i="26"/>
  <c r="V22" i="26"/>
  <c r="W22" i="26"/>
  <c r="X22" i="26"/>
  <c r="Y22" i="26"/>
  <c r="V23" i="26"/>
  <c r="W23" i="26"/>
  <c r="X23" i="26"/>
  <c r="Y23" i="26"/>
  <c r="V24" i="26"/>
  <c r="W24" i="26"/>
  <c r="X24" i="26"/>
  <c r="Y24" i="26"/>
  <c r="V25" i="26"/>
  <c r="W25" i="26"/>
  <c r="X25" i="26"/>
  <c r="Y25" i="26"/>
  <c r="V26" i="26"/>
  <c r="W26" i="26"/>
  <c r="X26" i="26"/>
  <c r="Y26" i="26"/>
  <c r="V27" i="26"/>
  <c r="W27" i="26"/>
  <c r="X27" i="26"/>
  <c r="Y27" i="26"/>
  <c r="V28" i="26"/>
  <c r="W28" i="26"/>
  <c r="X28" i="26"/>
  <c r="Y28" i="26"/>
  <c r="V29" i="26"/>
  <c r="W29" i="26"/>
  <c r="X29" i="26"/>
  <c r="Y29" i="26"/>
  <c r="V30" i="26"/>
  <c r="W30" i="26"/>
  <c r="X30" i="26"/>
  <c r="Y30" i="26"/>
  <c r="V31" i="26"/>
  <c r="W31" i="26"/>
  <c r="X31" i="26"/>
  <c r="Y31" i="26"/>
  <c r="V32" i="26"/>
  <c r="W32" i="26"/>
  <c r="X32" i="26"/>
  <c r="Y32" i="26"/>
  <c r="V33" i="26"/>
  <c r="W33" i="26"/>
  <c r="X33" i="26"/>
  <c r="Y33" i="26"/>
  <c r="V34" i="26"/>
  <c r="W34" i="26"/>
  <c r="X34" i="26"/>
  <c r="Y34" i="26"/>
  <c r="V35" i="26"/>
  <c r="W35" i="26"/>
  <c r="X35" i="26"/>
  <c r="Y35" i="26"/>
  <c r="V36" i="26"/>
  <c r="W36" i="26"/>
  <c r="X36" i="26"/>
  <c r="Y36" i="26"/>
  <c r="V37" i="26"/>
  <c r="W37" i="26"/>
  <c r="X37" i="26"/>
  <c r="Y37" i="26"/>
  <c r="V38" i="26"/>
  <c r="W38" i="26"/>
  <c r="X38" i="26"/>
  <c r="Y38" i="26"/>
  <c r="V39" i="26"/>
  <c r="W39" i="26"/>
  <c r="X39" i="26"/>
  <c r="Y39" i="26"/>
  <c r="V40" i="26"/>
  <c r="W40" i="26"/>
  <c r="X40" i="26"/>
  <c r="Y40" i="26"/>
  <c r="V41" i="26"/>
  <c r="W41" i="26"/>
  <c r="X41" i="26"/>
  <c r="Y41" i="26"/>
  <c r="V42" i="26"/>
  <c r="W42" i="26"/>
  <c r="X42" i="26"/>
  <c r="Y42" i="26"/>
  <c r="V43" i="26"/>
  <c r="W43" i="26"/>
  <c r="X43" i="26"/>
  <c r="Y43" i="26"/>
  <c r="V44" i="26"/>
  <c r="W44" i="26"/>
  <c r="X44" i="26"/>
  <c r="Y44" i="26"/>
  <c r="V45" i="26"/>
  <c r="W45" i="26"/>
  <c r="X45" i="26"/>
  <c r="Y45" i="26"/>
  <c r="V46" i="26"/>
  <c r="W46" i="26"/>
  <c r="X46" i="26"/>
  <c r="Y46" i="26"/>
  <c r="V47" i="26"/>
  <c r="W47" i="26"/>
  <c r="X47" i="26"/>
  <c r="Y47" i="26"/>
  <c r="V48" i="26"/>
  <c r="W48" i="26"/>
  <c r="X48" i="26"/>
  <c r="Y48" i="26"/>
  <c r="V49" i="26"/>
  <c r="W49" i="26"/>
  <c r="X49" i="26"/>
  <c r="Y49" i="26"/>
  <c r="V50" i="26"/>
  <c r="W50" i="26"/>
  <c r="X50" i="26"/>
  <c r="Y50" i="26"/>
  <c r="V51" i="26"/>
  <c r="W51" i="26"/>
  <c r="X51" i="26"/>
  <c r="Y51" i="26"/>
  <c r="V52" i="26"/>
  <c r="W52" i="26"/>
  <c r="X52" i="26"/>
  <c r="Y52" i="26"/>
  <c r="V53" i="26"/>
  <c r="W53" i="26"/>
  <c r="X53" i="26"/>
  <c r="Y53" i="26"/>
  <c r="V54" i="26"/>
  <c r="W54" i="26"/>
  <c r="X54" i="26"/>
  <c r="Y54" i="26"/>
  <c r="V55" i="26"/>
  <c r="W55" i="26"/>
  <c r="X55" i="26"/>
  <c r="Y55" i="26"/>
  <c r="V56" i="26"/>
  <c r="W56" i="26"/>
  <c r="X56" i="26"/>
  <c r="Y56" i="26"/>
  <c r="V57" i="26"/>
  <c r="W57" i="26"/>
  <c r="X57" i="26"/>
  <c r="Y57" i="26"/>
  <c r="V58" i="26"/>
  <c r="W58" i="26"/>
  <c r="X58" i="26"/>
  <c r="Y58" i="26"/>
  <c r="V59" i="26"/>
  <c r="W59" i="26"/>
  <c r="X59" i="26"/>
  <c r="Y59" i="26"/>
  <c r="V60" i="26"/>
  <c r="W60" i="26"/>
  <c r="X60" i="26"/>
  <c r="Y60" i="26"/>
  <c r="V61" i="26"/>
  <c r="W61" i="26"/>
  <c r="X61" i="26"/>
  <c r="Y61" i="26"/>
  <c r="V62" i="26"/>
  <c r="W62" i="26"/>
  <c r="X62" i="26"/>
  <c r="Y62" i="26"/>
  <c r="V63" i="26"/>
  <c r="W63" i="26"/>
  <c r="X63" i="26"/>
  <c r="Y63" i="26"/>
  <c r="V64" i="26"/>
  <c r="W64" i="26"/>
  <c r="X64" i="26"/>
  <c r="Y64" i="26"/>
  <c r="V65" i="26"/>
  <c r="W65" i="26"/>
  <c r="X65" i="26"/>
  <c r="Y65" i="26"/>
  <c r="V66" i="26"/>
  <c r="W66" i="26"/>
  <c r="X66" i="26"/>
  <c r="Y66" i="26"/>
  <c r="V67" i="26"/>
  <c r="W67" i="26"/>
  <c r="X67" i="26"/>
  <c r="Y67" i="26"/>
  <c r="V68" i="26"/>
  <c r="W68" i="26"/>
  <c r="X68" i="26"/>
  <c r="Y68" i="26"/>
  <c r="V69" i="26"/>
  <c r="W69" i="26"/>
  <c r="X69" i="26"/>
  <c r="Y69" i="26"/>
  <c r="V70" i="26"/>
  <c r="W70" i="26"/>
  <c r="X70" i="26"/>
  <c r="Y70" i="26"/>
  <c r="V71" i="26"/>
  <c r="W71" i="26"/>
  <c r="X71" i="26"/>
  <c r="Y71" i="26"/>
  <c r="V72" i="26"/>
  <c r="W72" i="26"/>
  <c r="X72" i="26"/>
  <c r="Y72" i="26"/>
  <c r="V73" i="26"/>
  <c r="W73" i="26"/>
  <c r="X73" i="26"/>
  <c r="Y73" i="26"/>
  <c r="V74" i="26"/>
  <c r="W74" i="26"/>
  <c r="X74" i="26"/>
  <c r="Y74" i="26"/>
  <c r="V75" i="26"/>
  <c r="W75" i="26"/>
  <c r="X75" i="26"/>
  <c r="Y75" i="26"/>
  <c r="V76" i="26"/>
  <c r="W76" i="26"/>
  <c r="X76" i="26"/>
  <c r="Y76" i="26"/>
  <c r="V77" i="26"/>
  <c r="W77" i="26"/>
  <c r="X77" i="26"/>
  <c r="Y77" i="26"/>
  <c r="V78" i="26"/>
  <c r="W78" i="26"/>
  <c r="X78" i="26"/>
  <c r="Y78" i="26"/>
  <c r="V79" i="26"/>
  <c r="W79" i="26"/>
  <c r="X79" i="26"/>
  <c r="Y79" i="26"/>
  <c r="V80" i="26"/>
  <c r="W80" i="26"/>
  <c r="X80" i="26"/>
  <c r="Y80" i="26"/>
  <c r="V81" i="26"/>
  <c r="W81" i="26"/>
  <c r="X81" i="26"/>
  <c r="Y81" i="26"/>
  <c r="V82" i="26"/>
  <c r="W82" i="26"/>
  <c r="X82" i="26"/>
  <c r="Y82" i="26"/>
  <c r="V83" i="26"/>
  <c r="W83" i="26"/>
  <c r="X83" i="26"/>
  <c r="Y83" i="26"/>
  <c r="V84" i="26"/>
  <c r="W84" i="26"/>
  <c r="X84" i="26"/>
  <c r="Y84" i="26"/>
  <c r="V85" i="26"/>
  <c r="W85" i="26"/>
  <c r="X85" i="26"/>
  <c r="Y85" i="26"/>
  <c r="V86" i="26"/>
  <c r="W86" i="26"/>
  <c r="X86" i="26"/>
  <c r="Y86" i="26"/>
  <c r="V87" i="26"/>
  <c r="W87" i="26"/>
  <c r="X87" i="26"/>
  <c r="Y87" i="26"/>
  <c r="V88" i="26"/>
  <c r="W88" i="26"/>
  <c r="X88" i="26"/>
  <c r="Y88" i="26"/>
  <c r="V89" i="26"/>
  <c r="W89" i="26"/>
  <c r="X89" i="26"/>
  <c r="Y89" i="26"/>
  <c r="V90" i="26"/>
  <c r="W90" i="26"/>
  <c r="X90" i="26"/>
  <c r="Y90" i="26"/>
  <c r="V91" i="26"/>
  <c r="W91" i="26"/>
  <c r="X91" i="26"/>
  <c r="Y91" i="26"/>
  <c r="V92" i="26"/>
  <c r="W92" i="26"/>
  <c r="X92" i="26"/>
  <c r="Y92" i="26"/>
  <c r="V93" i="26"/>
  <c r="W93" i="26"/>
  <c r="X93" i="26"/>
  <c r="Y93" i="26"/>
  <c r="V94" i="26"/>
  <c r="W94" i="26"/>
  <c r="X94" i="26"/>
  <c r="Y94" i="26"/>
  <c r="V95" i="26"/>
  <c r="W95" i="26"/>
  <c r="X95" i="26"/>
  <c r="Y95" i="26"/>
  <c r="V96" i="26"/>
  <c r="W96" i="26"/>
  <c r="X96" i="26"/>
  <c r="Y96" i="26"/>
  <c r="V97" i="26"/>
  <c r="W97" i="26"/>
  <c r="X97" i="26"/>
  <c r="Y97" i="26"/>
  <c r="V98" i="26"/>
  <c r="W98" i="26"/>
  <c r="X98" i="26"/>
  <c r="Y98" i="26"/>
  <c r="V99" i="26"/>
  <c r="W99" i="26"/>
  <c r="X99" i="26"/>
  <c r="Y99" i="26"/>
  <c r="V100" i="26"/>
  <c r="W100" i="26"/>
  <c r="X100" i="26"/>
  <c r="Y100" i="26"/>
  <c r="V101" i="26"/>
  <c r="W101" i="26"/>
  <c r="X101" i="26"/>
  <c r="Y101" i="26"/>
  <c r="V102" i="26"/>
  <c r="W102" i="26"/>
  <c r="X102" i="26"/>
  <c r="Y102" i="26"/>
  <c r="V103" i="26"/>
  <c r="W103" i="26"/>
  <c r="X103" i="26"/>
  <c r="Y103" i="26"/>
  <c r="V104" i="26"/>
  <c r="W104" i="26"/>
  <c r="X104" i="26"/>
  <c r="Y104" i="26"/>
  <c r="V105" i="26"/>
  <c r="W105" i="26"/>
  <c r="X105" i="26"/>
  <c r="Y105" i="26"/>
  <c r="V106" i="26"/>
  <c r="W106" i="26"/>
  <c r="X106" i="26"/>
  <c r="Y106" i="26"/>
  <c r="V107" i="26"/>
  <c r="W107" i="26"/>
  <c r="X107" i="26"/>
  <c r="Y107" i="26"/>
  <c r="V108" i="26"/>
  <c r="W108" i="26"/>
  <c r="X108" i="26"/>
  <c r="Y108" i="26"/>
  <c r="V109" i="26"/>
  <c r="W109" i="26"/>
  <c r="X109" i="26"/>
  <c r="Y109" i="26"/>
  <c r="V110" i="26"/>
  <c r="W110" i="26"/>
  <c r="X110" i="26"/>
  <c r="Y110" i="26"/>
  <c r="V111" i="26"/>
  <c r="W111" i="26"/>
  <c r="X111" i="26"/>
  <c r="Y111" i="26"/>
  <c r="V112" i="26"/>
  <c r="W112" i="26"/>
  <c r="X112" i="26"/>
  <c r="Y112" i="26"/>
  <c r="V113" i="26"/>
  <c r="W113" i="26"/>
  <c r="X113" i="26"/>
  <c r="Y113" i="26"/>
  <c r="V114" i="26"/>
  <c r="W114" i="26"/>
  <c r="X114" i="26"/>
  <c r="Y114" i="26"/>
  <c r="V115" i="26"/>
  <c r="W115" i="26"/>
  <c r="X115" i="26"/>
  <c r="Y115" i="26"/>
  <c r="V116" i="26"/>
  <c r="W116" i="26"/>
  <c r="X116" i="26"/>
  <c r="Y116" i="26"/>
  <c r="V117" i="26"/>
  <c r="W117" i="26"/>
  <c r="X117" i="26"/>
  <c r="Y117" i="26"/>
  <c r="V118" i="26"/>
  <c r="W118" i="26"/>
  <c r="X118" i="26"/>
  <c r="Y118" i="26"/>
  <c r="V119" i="26"/>
  <c r="W119" i="26"/>
  <c r="X119" i="26"/>
  <c r="Y119" i="26"/>
  <c r="V120" i="26"/>
  <c r="W120" i="26"/>
  <c r="X120" i="26"/>
  <c r="Y120" i="26"/>
  <c r="V121" i="26"/>
  <c r="W121" i="26"/>
  <c r="X121" i="26"/>
  <c r="Y121" i="26"/>
  <c r="V122" i="26"/>
  <c r="W122" i="26"/>
  <c r="X122" i="26"/>
  <c r="Y122" i="26"/>
  <c r="V123" i="26"/>
  <c r="W123" i="26"/>
  <c r="X123" i="26"/>
  <c r="Y123" i="26"/>
  <c r="V124" i="26"/>
  <c r="W124" i="26"/>
  <c r="X124" i="26"/>
  <c r="Y124" i="26"/>
  <c r="V125" i="26"/>
  <c r="W125" i="26"/>
  <c r="X125" i="26"/>
  <c r="Y125" i="26"/>
  <c r="V126" i="26"/>
  <c r="W126" i="26"/>
  <c r="X126" i="26"/>
  <c r="Y126" i="26"/>
  <c r="V127" i="26"/>
  <c r="W127" i="26"/>
  <c r="X127" i="26"/>
  <c r="Y127" i="26"/>
  <c r="V128" i="26"/>
  <c r="W128" i="26"/>
  <c r="X128" i="26"/>
  <c r="Y128" i="26"/>
  <c r="V129" i="26"/>
  <c r="W129" i="26"/>
  <c r="X129" i="26"/>
  <c r="Y129" i="26"/>
  <c r="V130" i="26"/>
  <c r="W130" i="26"/>
  <c r="X130" i="26"/>
  <c r="Y130" i="26"/>
  <c r="V131" i="26"/>
  <c r="W131" i="26"/>
  <c r="X131" i="26"/>
  <c r="Y131" i="26"/>
  <c r="V132" i="26"/>
  <c r="W132" i="26"/>
  <c r="X132" i="26"/>
  <c r="Y132" i="26"/>
  <c r="V133" i="26"/>
  <c r="W133" i="26"/>
  <c r="X133" i="26"/>
  <c r="Y133" i="26"/>
  <c r="V134" i="26"/>
  <c r="W134" i="26"/>
  <c r="X134" i="26"/>
  <c r="Y134" i="26"/>
  <c r="V135" i="26"/>
  <c r="W135" i="26"/>
  <c r="X135" i="26"/>
  <c r="Y135" i="26"/>
  <c r="V136" i="26"/>
  <c r="W136" i="26"/>
  <c r="X136" i="26"/>
  <c r="Y136" i="26"/>
  <c r="V137" i="26"/>
  <c r="W137" i="26"/>
  <c r="X137" i="26"/>
  <c r="Y137" i="26"/>
  <c r="V138" i="26"/>
  <c r="W138" i="26"/>
  <c r="X138" i="26"/>
  <c r="Y138" i="26"/>
  <c r="V139" i="26"/>
  <c r="W139" i="26"/>
  <c r="X139" i="26"/>
  <c r="Y139" i="26"/>
  <c r="V140" i="26"/>
  <c r="W140" i="26"/>
  <c r="X140" i="26"/>
  <c r="Y140" i="26"/>
  <c r="V141" i="26"/>
  <c r="W141" i="26"/>
  <c r="X141" i="26"/>
  <c r="Y141" i="26"/>
  <c r="V142" i="26"/>
  <c r="W142" i="26"/>
  <c r="X142" i="26"/>
  <c r="Y142" i="26"/>
  <c r="V143" i="26"/>
  <c r="W143" i="26"/>
  <c r="X143" i="26"/>
  <c r="Y143" i="26"/>
  <c r="V144" i="26"/>
  <c r="W144" i="26"/>
  <c r="X144" i="26"/>
  <c r="Y144" i="26"/>
  <c r="V145" i="26"/>
  <c r="W145" i="26"/>
  <c r="X145" i="26"/>
  <c r="Y145" i="26"/>
  <c r="V146" i="26"/>
  <c r="W146" i="26"/>
  <c r="X146" i="26"/>
  <c r="Y146" i="26"/>
  <c r="V147" i="26"/>
  <c r="W147" i="26"/>
  <c r="X147" i="26"/>
  <c r="Y147" i="26"/>
  <c r="V148" i="26"/>
  <c r="W148" i="26"/>
  <c r="X148" i="26"/>
  <c r="Y148" i="26"/>
  <c r="V149" i="26"/>
  <c r="W149" i="26"/>
  <c r="X149" i="26"/>
  <c r="Y149" i="26"/>
  <c r="V150" i="26"/>
  <c r="W150" i="26"/>
  <c r="X150" i="26"/>
  <c r="Y150" i="26"/>
  <c r="V151" i="26"/>
  <c r="W151" i="26"/>
  <c r="X151" i="26"/>
  <c r="Y151" i="26"/>
  <c r="V152" i="26"/>
  <c r="W152" i="26"/>
  <c r="X152" i="26"/>
  <c r="Y152" i="26"/>
  <c r="V153" i="26"/>
  <c r="W153" i="26"/>
  <c r="X153" i="26"/>
  <c r="Y153" i="26"/>
  <c r="V154" i="26"/>
  <c r="W154" i="26"/>
  <c r="X154" i="26"/>
  <c r="Y154" i="26"/>
  <c r="V155" i="26"/>
  <c r="W155" i="26"/>
  <c r="X155" i="26"/>
  <c r="Y155" i="26"/>
  <c r="V156" i="26"/>
  <c r="W156" i="26"/>
  <c r="X156" i="26"/>
  <c r="Y156" i="26"/>
  <c r="V157" i="26"/>
  <c r="W157" i="26"/>
  <c r="X157" i="26"/>
  <c r="Y157" i="26"/>
  <c r="V158" i="26"/>
  <c r="W158" i="26"/>
  <c r="X158" i="26"/>
  <c r="Y158" i="26"/>
  <c r="V159" i="26"/>
  <c r="W159" i="26"/>
  <c r="X159" i="26"/>
  <c r="Y159" i="26"/>
  <c r="V160" i="26"/>
  <c r="W160" i="26"/>
  <c r="X160" i="26"/>
  <c r="Y160" i="26"/>
  <c r="V161" i="26"/>
  <c r="W161" i="26"/>
  <c r="X161" i="26"/>
  <c r="Y161" i="26"/>
  <c r="V162" i="26"/>
  <c r="W162" i="26"/>
  <c r="X162" i="26"/>
  <c r="Y162" i="26"/>
  <c r="V163" i="26"/>
  <c r="W163" i="26"/>
  <c r="X163" i="26"/>
  <c r="Y163" i="26"/>
  <c r="V164" i="26"/>
  <c r="W164" i="26"/>
  <c r="X164" i="26"/>
  <c r="Y164" i="26"/>
  <c r="V165" i="26"/>
  <c r="W165" i="26"/>
  <c r="X165" i="26"/>
  <c r="Y165" i="26"/>
  <c r="V166" i="26"/>
  <c r="W166" i="26"/>
  <c r="X166" i="26"/>
  <c r="Y166" i="26"/>
  <c r="Y2" i="26"/>
  <c r="X2" i="26"/>
  <c r="W2" i="26"/>
  <c r="V2" i="26"/>
  <c r="T3" i="26"/>
  <c r="T4" i="26"/>
  <c r="T5" i="26"/>
  <c r="T6" i="26"/>
  <c r="T7" i="26"/>
  <c r="T8" i="26"/>
  <c r="T9" i="26"/>
  <c r="T10" i="26"/>
  <c r="T11" i="26"/>
  <c r="T12" i="26"/>
  <c r="T13" i="26"/>
  <c r="T14" i="26"/>
  <c r="T15" i="26"/>
  <c r="T16" i="26"/>
  <c r="T17" i="26"/>
  <c r="T18" i="26"/>
  <c r="T19" i="26"/>
  <c r="T20" i="26"/>
  <c r="T21" i="26"/>
  <c r="T22" i="26"/>
  <c r="T23" i="26"/>
  <c r="T24" i="26"/>
  <c r="T25" i="26"/>
  <c r="T26" i="26"/>
  <c r="T27" i="26"/>
  <c r="T28" i="26"/>
  <c r="T29" i="26"/>
  <c r="T30" i="26"/>
  <c r="T31" i="26"/>
  <c r="T32" i="26"/>
  <c r="T33" i="26"/>
  <c r="T34" i="26"/>
  <c r="T35" i="26"/>
  <c r="T36" i="26"/>
  <c r="T37" i="26"/>
  <c r="T38" i="26"/>
  <c r="T39" i="26"/>
  <c r="T40" i="26"/>
  <c r="T41" i="26"/>
  <c r="T42" i="26"/>
  <c r="T43" i="26"/>
  <c r="T44" i="26"/>
  <c r="T45" i="26"/>
  <c r="T46" i="26"/>
  <c r="T47" i="26"/>
  <c r="T48" i="26"/>
  <c r="T49" i="26"/>
  <c r="T50" i="26"/>
  <c r="T51" i="26"/>
  <c r="T52" i="26"/>
  <c r="T53" i="26"/>
  <c r="T54" i="26"/>
  <c r="T55" i="26"/>
  <c r="T56" i="26"/>
  <c r="T57" i="26"/>
  <c r="T58" i="26"/>
  <c r="T59" i="26"/>
  <c r="T60" i="26"/>
  <c r="T61" i="26"/>
  <c r="T62" i="26"/>
  <c r="T63" i="26"/>
  <c r="T64" i="26"/>
  <c r="T65" i="26"/>
  <c r="T66" i="26"/>
  <c r="T67" i="26"/>
  <c r="T68" i="26"/>
  <c r="T69" i="26"/>
  <c r="T70" i="26"/>
  <c r="T71" i="26"/>
  <c r="T72" i="26"/>
  <c r="T73" i="26"/>
  <c r="T74" i="26"/>
  <c r="T75" i="26"/>
  <c r="T76" i="26"/>
  <c r="T77" i="26"/>
  <c r="T78" i="26"/>
  <c r="T79" i="26"/>
  <c r="T80" i="26"/>
  <c r="T81" i="26"/>
  <c r="T82" i="26"/>
  <c r="T83" i="26"/>
  <c r="T84" i="26"/>
  <c r="T85" i="26"/>
  <c r="T86" i="26"/>
  <c r="T87" i="26"/>
  <c r="T88" i="26"/>
  <c r="T89" i="26"/>
  <c r="T90" i="26"/>
  <c r="T91" i="26"/>
  <c r="T92" i="26"/>
  <c r="T93" i="26"/>
  <c r="T94" i="26"/>
  <c r="T95" i="26"/>
  <c r="T96" i="26"/>
  <c r="T97" i="26"/>
  <c r="T98" i="26"/>
  <c r="T99" i="26"/>
  <c r="T100" i="26"/>
  <c r="T101" i="26"/>
  <c r="T102" i="26"/>
  <c r="T103" i="26"/>
  <c r="T104" i="26"/>
  <c r="T105" i="26"/>
  <c r="T106" i="26"/>
  <c r="T107" i="26"/>
  <c r="T108" i="26"/>
  <c r="T109" i="26"/>
  <c r="T110" i="26"/>
  <c r="T111" i="26"/>
  <c r="T112" i="26"/>
  <c r="T113" i="26"/>
  <c r="T114" i="26"/>
  <c r="T115" i="26"/>
  <c r="T116" i="26"/>
  <c r="T117" i="26"/>
  <c r="T118" i="26"/>
  <c r="T119" i="26"/>
  <c r="T120" i="26"/>
  <c r="T121" i="26"/>
  <c r="T122" i="26"/>
  <c r="T123" i="26"/>
  <c r="T124" i="26"/>
  <c r="T125" i="26"/>
  <c r="T126" i="26"/>
  <c r="T127" i="26"/>
  <c r="T128" i="26"/>
  <c r="T129" i="26"/>
  <c r="T130" i="26"/>
  <c r="T131" i="26"/>
  <c r="T132" i="26"/>
  <c r="T133" i="26"/>
  <c r="T134" i="26"/>
  <c r="T135" i="26"/>
  <c r="T136" i="26"/>
  <c r="T137" i="26"/>
  <c r="T138" i="26"/>
  <c r="T139" i="26"/>
  <c r="T140" i="26"/>
  <c r="T141" i="26"/>
  <c r="T142" i="26"/>
  <c r="T143" i="26"/>
  <c r="T144" i="26"/>
  <c r="T145" i="26"/>
  <c r="T146" i="26"/>
  <c r="T147" i="26"/>
  <c r="T148" i="26"/>
  <c r="T149" i="26"/>
  <c r="T150" i="26"/>
  <c r="T151" i="26"/>
  <c r="T152" i="26"/>
  <c r="T153" i="26"/>
  <c r="T154" i="26"/>
  <c r="T155" i="26"/>
  <c r="T156" i="26"/>
  <c r="T157" i="26"/>
  <c r="T158" i="26"/>
  <c r="T159" i="26"/>
  <c r="T160" i="26"/>
  <c r="T161" i="26"/>
  <c r="T162" i="26"/>
  <c r="T163" i="26"/>
  <c r="T164" i="26"/>
  <c r="T165" i="26"/>
  <c r="T166" i="26"/>
  <c r="T2" i="26"/>
  <c r="U166" i="26" l="1"/>
  <c r="U164" i="26"/>
  <c r="U162" i="26"/>
  <c r="U160" i="26"/>
  <c r="U158" i="26"/>
  <c r="U156" i="26"/>
  <c r="U154" i="26"/>
  <c r="U152" i="26"/>
  <c r="U150" i="26"/>
  <c r="U148" i="26"/>
  <c r="U146" i="26"/>
  <c r="U144" i="26"/>
  <c r="U142" i="26"/>
  <c r="U140" i="26"/>
  <c r="U138" i="26"/>
  <c r="U136" i="26"/>
  <c r="U134" i="26"/>
  <c r="U132" i="26"/>
  <c r="U130" i="26"/>
  <c r="U128" i="26"/>
  <c r="U126" i="26"/>
  <c r="U124" i="26"/>
  <c r="U122" i="26"/>
  <c r="U120" i="26"/>
  <c r="U118" i="26"/>
  <c r="U116" i="26"/>
  <c r="U114" i="26"/>
  <c r="U112" i="26"/>
  <c r="U110" i="26"/>
  <c r="U108" i="26"/>
  <c r="U106" i="26"/>
  <c r="U104" i="26"/>
  <c r="U102" i="26"/>
  <c r="U100" i="26"/>
  <c r="U98" i="26"/>
  <c r="U96" i="26"/>
  <c r="U94" i="26"/>
  <c r="U92" i="26"/>
  <c r="U90" i="26"/>
  <c r="U88" i="26"/>
  <c r="U86" i="26"/>
  <c r="U84" i="26"/>
  <c r="U82" i="26"/>
  <c r="U80" i="26"/>
  <c r="U78" i="26"/>
  <c r="U76" i="26"/>
  <c r="U74" i="26"/>
  <c r="U72" i="26"/>
  <c r="U70" i="26"/>
  <c r="U68" i="26"/>
  <c r="U66" i="26"/>
  <c r="U64" i="26"/>
  <c r="U62" i="26"/>
  <c r="U60" i="26"/>
  <c r="U58" i="26"/>
  <c r="U56" i="26"/>
  <c r="U54" i="26"/>
  <c r="U52" i="26"/>
  <c r="U50" i="26"/>
  <c r="U48" i="26"/>
  <c r="U46" i="26"/>
  <c r="U44" i="26"/>
  <c r="U42" i="26"/>
  <c r="U40" i="26"/>
  <c r="U38" i="26"/>
  <c r="U36" i="26"/>
  <c r="U34" i="26"/>
  <c r="U32" i="26"/>
  <c r="U30" i="26"/>
  <c r="U28" i="26"/>
  <c r="U26" i="26"/>
  <c r="U24" i="26"/>
  <c r="U22" i="26"/>
  <c r="U20" i="26"/>
  <c r="U18" i="26"/>
  <c r="U16" i="26"/>
  <c r="U14" i="26"/>
  <c r="U12" i="26"/>
  <c r="U10" i="26"/>
  <c r="U6" i="26"/>
  <c r="U4" i="26"/>
  <c r="U7" i="26"/>
  <c r="U5" i="26"/>
  <c r="U3" i="26"/>
  <c r="U2" i="26"/>
  <c r="U163" i="26"/>
  <c r="U159" i="26"/>
  <c r="U155" i="26"/>
  <c r="U151" i="26"/>
  <c r="U147" i="26"/>
  <c r="U143" i="26"/>
  <c r="U139" i="26"/>
  <c r="U135" i="26"/>
  <c r="U131" i="26"/>
  <c r="U127" i="26"/>
  <c r="U123" i="26"/>
  <c r="U119" i="26"/>
  <c r="U115" i="26"/>
  <c r="U111" i="26"/>
  <c r="U107" i="26"/>
  <c r="U103" i="26"/>
  <c r="U99" i="26"/>
  <c r="U95" i="26"/>
  <c r="U91" i="26"/>
  <c r="U87" i="26"/>
  <c r="U83" i="26"/>
  <c r="U79" i="26"/>
  <c r="U75" i="26"/>
  <c r="U71" i="26"/>
  <c r="U67" i="26"/>
  <c r="U63" i="26"/>
  <c r="U59" i="26"/>
  <c r="U55" i="26"/>
  <c r="U51" i="26"/>
  <c r="U47" i="26"/>
  <c r="U43" i="26"/>
  <c r="U39" i="26"/>
  <c r="U35" i="26"/>
  <c r="U31" i="26"/>
  <c r="U27" i="26"/>
  <c r="U23" i="26"/>
  <c r="U19" i="26"/>
  <c r="U15" i="26"/>
  <c r="U11" i="26"/>
  <c r="U8" i="26"/>
  <c r="U165" i="26"/>
  <c r="U161" i="26"/>
  <c r="U157" i="26"/>
  <c r="U153" i="26"/>
  <c r="U149" i="26"/>
  <c r="U145" i="26"/>
  <c r="U141" i="26"/>
  <c r="U137" i="26"/>
  <c r="U133" i="26"/>
  <c r="U129" i="26"/>
  <c r="U125" i="26"/>
  <c r="U121" i="26"/>
  <c r="U117" i="26"/>
  <c r="U113" i="26"/>
  <c r="U109" i="26"/>
  <c r="U105" i="26"/>
  <c r="U101" i="26"/>
  <c r="U97" i="26"/>
  <c r="U93" i="26"/>
  <c r="U89" i="26"/>
  <c r="U85" i="26"/>
  <c r="U81" i="26"/>
  <c r="U77" i="26"/>
  <c r="U73" i="26"/>
  <c r="U69" i="26"/>
  <c r="U65" i="26"/>
  <c r="U61" i="26"/>
  <c r="U57" i="26"/>
  <c r="U53" i="26"/>
  <c r="U49" i="26"/>
  <c r="U45" i="26"/>
  <c r="U41" i="26"/>
  <c r="U37" i="26"/>
  <c r="U33" i="26"/>
  <c r="U29" i="26"/>
  <c r="U25" i="26"/>
  <c r="U21" i="26"/>
  <c r="U17" i="26"/>
  <c r="U13" i="26"/>
  <c r="U9" i="26"/>
  <c r="E3" i="26" l="1"/>
  <c r="E4" i="26"/>
  <c r="E5" i="26"/>
  <c r="L5" i="26" s="1"/>
  <c r="E6" i="26"/>
  <c r="O6" i="26" s="1"/>
  <c r="E7" i="26"/>
  <c r="E8" i="26"/>
  <c r="M8" i="26" s="1"/>
  <c r="E9" i="26"/>
  <c r="O9" i="26" s="1"/>
  <c r="E10" i="26"/>
  <c r="M10" i="26" s="1"/>
  <c r="E11" i="26"/>
  <c r="O11" i="26" s="1"/>
  <c r="E12" i="26"/>
  <c r="L12" i="26" s="1"/>
  <c r="E13" i="26"/>
  <c r="M13" i="26" s="1"/>
  <c r="E14" i="26"/>
  <c r="E15" i="26"/>
  <c r="O15" i="26" s="1"/>
  <c r="E16" i="26"/>
  <c r="E17" i="26"/>
  <c r="L17" i="26" s="1"/>
  <c r="E18" i="26"/>
  <c r="O18" i="26" s="1"/>
  <c r="E19" i="26"/>
  <c r="L19" i="26" s="1"/>
  <c r="E20" i="26"/>
  <c r="M20" i="26" s="1"/>
  <c r="E21" i="26"/>
  <c r="L21" i="26" s="1"/>
  <c r="E22" i="26"/>
  <c r="M22" i="26" s="1"/>
  <c r="E23" i="26"/>
  <c r="E24" i="26"/>
  <c r="L24" i="26" s="1"/>
  <c r="E25" i="26"/>
  <c r="E26" i="26"/>
  <c r="E27" i="26"/>
  <c r="O27" i="26" s="1"/>
  <c r="E28" i="26"/>
  <c r="E29" i="26"/>
  <c r="O29" i="26" s="1"/>
  <c r="E30" i="26"/>
  <c r="E31" i="26"/>
  <c r="O31" i="26" s="1"/>
  <c r="E32" i="26"/>
  <c r="E33" i="26"/>
  <c r="M33" i="26" s="1"/>
  <c r="E34" i="26"/>
  <c r="O34" i="26" s="1"/>
  <c r="E35" i="26"/>
  <c r="L35" i="26" s="1"/>
  <c r="E36" i="26"/>
  <c r="E37" i="26"/>
  <c r="L37" i="26" s="1"/>
  <c r="E38" i="26"/>
  <c r="M38" i="26" s="1"/>
  <c r="E39" i="26"/>
  <c r="E40" i="26"/>
  <c r="M40" i="26" s="1"/>
  <c r="E41" i="26"/>
  <c r="O41" i="26" s="1"/>
  <c r="E42" i="26"/>
  <c r="M42" i="26" s="1"/>
  <c r="E43" i="26"/>
  <c r="O43" i="26" s="1"/>
  <c r="E44" i="26"/>
  <c r="E45" i="26"/>
  <c r="M45" i="26" s="1"/>
  <c r="E46" i="26"/>
  <c r="E47" i="26"/>
  <c r="E48" i="26"/>
  <c r="E49" i="26"/>
  <c r="L49" i="26" s="1"/>
  <c r="E50" i="26"/>
  <c r="O50" i="26" s="1"/>
  <c r="E51" i="26"/>
  <c r="E52" i="26"/>
  <c r="M52" i="26" s="1"/>
  <c r="E53" i="26"/>
  <c r="L53" i="26" s="1"/>
  <c r="E54" i="26"/>
  <c r="M54" i="26" s="1"/>
  <c r="E55" i="26"/>
  <c r="E56" i="26"/>
  <c r="E57" i="26"/>
  <c r="E58" i="26"/>
  <c r="E59" i="26"/>
  <c r="E60" i="26"/>
  <c r="L60" i="26" s="1"/>
  <c r="E61" i="26"/>
  <c r="O61" i="26" s="1"/>
  <c r="E62" i="26"/>
  <c r="E63" i="26"/>
  <c r="O63" i="26" s="1"/>
  <c r="E64" i="26"/>
  <c r="E65" i="26"/>
  <c r="M65" i="26" s="1"/>
  <c r="E66" i="26"/>
  <c r="O66" i="26" s="1"/>
  <c r="E67" i="26"/>
  <c r="L67" i="26" s="1"/>
  <c r="E68" i="26"/>
  <c r="E69" i="26"/>
  <c r="L69" i="26" s="1"/>
  <c r="E70" i="26"/>
  <c r="M70" i="26" s="1"/>
  <c r="E71" i="26"/>
  <c r="E72" i="26"/>
  <c r="E73" i="26"/>
  <c r="O73" i="26" s="1"/>
  <c r="E74" i="26"/>
  <c r="M74" i="26" s="1"/>
  <c r="E75" i="26"/>
  <c r="E76" i="26"/>
  <c r="L76" i="26" s="1"/>
  <c r="E77" i="26"/>
  <c r="M77" i="26" s="1"/>
  <c r="E78" i="26"/>
  <c r="E79" i="26"/>
  <c r="E80" i="26"/>
  <c r="E81" i="26"/>
  <c r="L81" i="26" s="1"/>
  <c r="E82" i="26"/>
  <c r="O82" i="26" s="1"/>
  <c r="E83" i="26"/>
  <c r="E84" i="26"/>
  <c r="M84" i="26" s="1"/>
  <c r="E85" i="26"/>
  <c r="L85" i="26" s="1"/>
  <c r="E86" i="26"/>
  <c r="M86" i="26" s="1"/>
  <c r="E87" i="26"/>
  <c r="E88" i="26"/>
  <c r="E89" i="26"/>
  <c r="O89" i="26" s="1"/>
  <c r="E90" i="26"/>
  <c r="O90" i="26" s="1"/>
  <c r="E91" i="26"/>
  <c r="L91" i="26" s="1"/>
  <c r="E92" i="26"/>
  <c r="M92" i="26" s="1"/>
  <c r="E93" i="26"/>
  <c r="M93" i="26" s="1"/>
  <c r="E94" i="26"/>
  <c r="O94" i="26" s="1"/>
  <c r="E95" i="26"/>
  <c r="E96" i="26"/>
  <c r="E97" i="26"/>
  <c r="O97" i="26" s="1"/>
  <c r="E98" i="26"/>
  <c r="O98" i="26" s="1"/>
  <c r="E99" i="26"/>
  <c r="L99" i="26" s="1"/>
  <c r="E100" i="26"/>
  <c r="M100" i="26" s="1"/>
  <c r="E101" i="26"/>
  <c r="M101" i="26" s="1"/>
  <c r="E102" i="26"/>
  <c r="O102" i="26" s="1"/>
  <c r="E103" i="26"/>
  <c r="E104" i="26"/>
  <c r="E105" i="26"/>
  <c r="O105" i="26" s="1"/>
  <c r="E106" i="26"/>
  <c r="O106" i="26" s="1"/>
  <c r="E107" i="26"/>
  <c r="L107" i="26" s="1"/>
  <c r="E108" i="26"/>
  <c r="M108" i="26" s="1"/>
  <c r="E109" i="26"/>
  <c r="M109" i="26" s="1"/>
  <c r="E110" i="26"/>
  <c r="M110" i="26" s="1"/>
  <c r="E111" i="26"/>
  <c r="N111" i="26" s="1"/>
  <c r="E112" i="26"/>
  <c r="E113" i="26"/>
  <c r="M113" i="26" s="1"/>
  <c r="E114" i="26"/>
  <c r="M114" i="26" s="1"/>
  <c r="E115" i="26"/>
  <c r="N115" i="26" s="1"/>
  <c r="E116" i="26"/>
  <c r="N116" i="26" s="1"/>
  <c r="E117" i="26"/>
  <c r="M117" i="26" s="1"/>
  <c r="E118" i="26"/>
  <c r="M118" i="26" s="1"/>
  <c r="E119" i="26"/>
  <c r="N119" i="26" s="1"/>
  <c r="E120" i="26"/>
  <c r="E121" i="26"/>
  <c r="M121" i="26" s="1"/>
  <c r="E122" i="26"/>
  <c r="M122" i="26" s="1"/>
  <c r="E123" i="26"/>
  <c r="N123" i="26" s="1"/>
  <c r="E124" i="26"/>
  <c r="N124" i="26" s="1"/>
  <c r="E125" i="26"/>
  <c r="M125" i="26" s="1"/>
  <c r="E126" i="26"/>
  <c r="M126" i="26" s="1"/>
  <c r="E127" i="26"/>
  <c r="N127" i="26" s="1"/>
  <c r="E128" i="26"/>
  <c r="N128" i="26" s="1"/>
  <c r="E129" i="26"/>
  <c r="M129" i="26" s="1"/>
  <c r="E130" i="26"/>
  <c r="L130" i="26" s="1"/>
  <c r="E131" i="26"/>
  <c r="L131" i="26" s="1"/>
  <c r="E132" i="26"/>
  <c r="L132" i="26" s="1"/>
  <c r="E133" i="26"/>
  <c r="L133" i="26" s="1"/>
  <c r="E134" i="26"/>
  <c r="L134" i="26" s="1"/>
  <c r="E135" i="26"/>
  <c r="L135" i="26" s="1"/>
  <c r="E136" i="26"/>
  <c r="L136" i="26" s="1"/>
  <c r="E137" i="26"/>
  <c r="L137" i="26" s="1"/>
  <c r="E138" i="26"/>
  <c r="L138" i="26" s="1"/>
  <c r="E139" i="26"/>
  <c r="L139" i="26" s="1"/>
  <c r="E140" i="26"/>
  <c r="L140" i="26" s="1"/>
  <c r="E141" i="26"/>
  <c r="L141" i="26" s="1"/>
  <c r="E142" i="26"/>
  <c r="L142" i="26" s="1"/>
  <c r="E143" i="26"/>
  <c r="L143" i="26" s="1"/>
  <c r="E144" i="26"/>
  <c r="L144" i="26" s="1"/>
  <c r="E145" i="26"/>
  <c r="L145" i="26" s="1"/>
  <c r="E146" i="26"/>
  <c r="L146" i="26" s="1"/>
  <c r="E147" i="26"/>
  <c r="L147" i="26" s="1"/>
  <c r="E148" i="26"/>
  <c r="L148" i="26" s="1"/>
  <c r="E149" i="26"/>
  <c r="L149" i="26" s="1"/>
  <c r="E150" i="26"/>
  <c r="L150" i="26" s="1"/>
  <c r="E151" i="26"/>
  <c r="L151" i="26" s="1"/>
  <c r="E152" i="26"/>
  <c r="L152" i="26" s="1"/>
  <c r="E153" i="26"/>
  <c r="L153" i="26" s="1"/>
  <c r="E154" i="26"/>
  <c r="L154" i="26" s="1"/>
  <c r="E155" i="26"/>
  <c r="L155" i="26" s="1"/>
  <c r="E156" i="26"/>
  <c r="L156" i="26" s="1"/>
  <c r="E157" i="26"/>
  <c r="L157" i="26" s="1"/>
  <c r="E158" i="26"/>
  <c r="L158" i="26" s="1"/>
  <c r="E159" i="26"/>
  <c r="L159" i="26" s="1"/>
  <c r="E160" i="26"/>
  <c r="L160" i="26" s="1"/>
  <c r="E161" i="26"/>
  <c r="L161" i="26" s="1"/>
  <c r="E162" i="26"/>
  <c r="L162" i="26" s="1"/>
  <c r="E163" i="26"/>
  <c r="L163" i="26" s="1"/>
  <c r="E164" i="26"/>
  <c r="L164" i="26" s="1"/>
  <c r="E165" i="26"/>
  <c r="L165" i="26" s="1"/>
  <c r="E166" i="26"/>
  <c r="L166" i="26" s="1"/>
  <c r="E2" i="26"/>
  <c r="O2" i="26" s="1"/>
  <c r="M162" i="26" l="1"/>
  <c r="M154" i="26"/>
  <c r="M146" i="26"/>
  <c r="M166" i="26"/>
  <c r="M158" i="26"/>
  <c r="M150" i="26"/>
  <c r="M163" i="26"/>
  <c r="M159" i="26"/>
  <c r="M155" i="26"/>
  <c r="M151" i="26"/>
  <c r="M147" i="26"/>
  <c r="O166" i="26"/>
  <c r="O165" i="26"/>
  <c r="O162" i="26"/>
  <c r="O161" i="26"/>
  <c r="O158" i="26"/>
  <c r="O157" i="26"/>
  <c r="O154" i="26"/>
  <c r="O153" i="26"/>
  <c r="O150" i="26"/>
  <c r="O149" i="26"/>
  <c r="O146" i="26"/>
  <c r="O145" i="26"/>
  <c r="M142" i="26"/>
  <c r="O134" i="26"/>
  <c r="M143" i="26"/>
  <c r="O138" i="26"/>
  <c r="O130" i="26"/>
  <c r="O70" i="26"/>
  <c r="O142" i="26"/>
  <c r="M6" i="26"/>
  <c r="O38" i="26"/>
  <c r="N2" i="26"/>
  <c r="M139" i="26"/>
  <c r="M138" i="26"/>
  <c r="M135" i="26"/>
  <c r="M134" i="26"/>
  <c r="M131" i="26"/>
  <c r="M130" i="26"/>
  <c r="N125" i="26"/>
  <c r="N117" i="26"/>
  <c r="N109" i="26"/>
  <c r="O101" i="26"/>
  <c r="O93" i="26"/>
  <c r="M81" i="26"/>
  <c r="O45" i="26"/>
  <c r="L31" i="26"/>
  <c r="M17" i="26"/>
  <c r="L15" i="26"/>
  <c r="O141" i="26"/>
  <c r="O137" i="26"/>
  <c r="O133" i="26"/>
  <c r="N129" i="26"/>
  <c r="N121" i="26"/>
  <c r="N113" i="26"/>
  <c r="O77" i="26"/>
  <c r="M49" i="26"/>
  <c r="O13" i="26"/>
  <c r="O120" i="26"/>
  <c r="L120" i="26"/>
  <c r="O112" i="26"/>
  <c r="L112" i="26"/>
  <c r="N104" i="26"/>
  <c r="O104" i="26"/>
  <c r="N96" i="26"/>
  <c r="O96" i="26"/>
  <c r="N88" i="26"/>
  <c r="O88" i="26"/>
  <c r="N80" i="26"/>
  <c r="O80" i="26"/>
  <c r="L80" i="26"/>
  <c r="M80" i="26"/>
  <c r="N72" i="26"/>
  <c r="O72" i="26"/>
  <c r="N64" i="26"/>
  <c r="O64" i="26"/>
  <c r="L64" i="26"/>
  <c r="M64" i="26"/>
  <c r="N56" i="26"/>
  <c r="O56" i="26"/>
  <c r="N44" i="26"/>
  <c r="O44" i="26"/>
  <c r="M44" i="26"/>
  <c r="N36" i="26"/>
  <c r="O36" i="26"/>
  <c r="L36" i="26"/>
  <c r="N28" i="26"/>
  <c r="O28" i="26"/>
  <c r="M28" i="26"/>
  <c r="N16" i="26"/>
  <c r="O16" i="26"/>
  <c r="L16" i="26"/>
  <c r="M16" i="26"/>
  <c r="N164" i="26"/>
  <c r="N160" i="26"/>
  <c r="N156" i="26"/>
  <c r="N152" i="26"/>
  <c r="N144" i="26"/>
  <c r="N136" i="26"/>
  <c r="N132" i="26"/>
  <c r="M96" i="26"/>
  <c r="M88" i="26"/>
  <c r="M56" i="26"/>
  <c r="O127" i="26"/>
  <c r="L127" i="26"/>
  <c r="O123" i="26"/>
  <c r="L123" i="26"/>
  <c r="O119" i="26"/>
  <c r="L119" i="26"/>
  <c r="O115" i="26"/>
  <c r="L115" i="26"/>
  <c r="O111" i="26"/>
  <c r="L111" i="26"/>
  <c r="N107" i="26"/>
  <c r="M107" i="26"/>
  <c r="O107" i="26"/>
  <c r="N103" i="26"/>
  <c r="M103" i="26"/>
  <c r="O103" i="26"/>
  <c r="N99" i="26"/>
  <c r="M99" i="26"/>
  <c r="O99" i="26"/>
  <c r="N95" i="26"/>
  <c r="M95" i="26"/>
  <c r="O95" i="26"/>
  <c r="N91" i="26"/>
  <c r="M91" i="26"/>
  <c r="O91" i="26"/>
  <c r="N87" i="26"/>
  <c r="M87" i="26"/>
  <c r="L87" i="26"/>
  <c r="O87" i="26"/>
  <c r="N83" i="26"/>
  <c r="M83" i="26"/>
  <c r="O83" i="26"/>
  <c r="N79" i="26"/>
  <c r="M79" i="26"/>
  <c r="N75" i="26"/>
  <c r="M75" i="26"/>
  <c r="L75" i="26"/>
  <c r="N71" i="26"/>
  <c r="M71" i="26"/>
  <c r="L71" i="26"/>
  <c r="O71" i="26"/>
  <c r="N67" i="26"/>
  <c r="M67" i="26"/>
  <c r="O67" i="26"/>
  <c r="N63" i="26"/>
  <c r="M63" i="26"/>
  <c r="N59" i="26"/>
  <c r="M59" i="26"/>
  <c r="L59" i="26"/>
  <c r="N55" i="26"/>
  <c r="M55" i="26"/>
  <c r="L55" i="26"/>
  <c r="O55" i="26"/>
  <c r="N51" i="26"/>
  <c r="M51" i="26"/>
  <c r="O51" i="26"/>
  <c r="N47" i="26"/>
  <c r="M47" i="26"/>
  <c r="N165" i="26"/>
  <c r="M164" i="26"/>
  <c r="N161" i="26"/>
  <c r="M160" i="26"/>
  <c r="N157" i="26"/>
  <c r="M156" i="26"/>
  <c r="N153" i="26"/>
  <c r="M152" i="26"/>
  <c r="N149" i="26"/>
  <c r="M148" i="26"/>
  <c r="N145" i="26"/>
  <c r="M144" i="26"/>
  <c r="N141" i="26"/>
  <c r="M140" i="26"/>
  <c r="N137" i="26"/>
  <c r="M136" i="26"/>
  <c r="N133" i="26"/>
  <c r="M132" i="26"/>
  <c r="M127" i="26"/>
  <c r="M123" i="26"/>
  <c r="M119" i="26"/>
  <c r="M115" i="26"/>
  <c r="M111" i="26"/>
  <c r="L104" i="26"/>
  <c r="L96" i="26"/>
  <c r="L88" i="26"/>
  <c r="L63" i="26"/>
  <c r="O59" i="26"/>
  <c r="L56" i="26"/>
  <c r="O126" i="26"/>
  <c r="L126" i="26"/>
  <c r="O122" i="26"/>
  <c r="L122" i="26"/>
  <c r="O118" i="26"/>
  <c r="L118" i="26"/>
  <c r="O114" i="26"/>
  <c r="L114" i="26"/>
  <c r="O110" i="26"/>
  <c r="L110" i="26"/>
  <c r="N106" i="26"/>
  <c r="L106" i="26"/>
  <c r="M106" i="26"/>
  <c r="N102" i="26"/>
  <c r="L102" i="26"/>
  <c r="M102" i="26"/>
  <c r="N98" i="26"/>
  <c r="L98" i="26"/>
  <c r="M98" i="26"/>
  <c r="N94" i="26"/>
  <c r="L94" i="26"/>
  <c r="M94" i="26"/>
  <c r="N90" i="26"/>
  <c r="L90" i="26"/>
  <c r="M90" i="26"/>
  <c r="N86" i="26"/>
  <c r="L86" i="26"/>
  <c r="N82" i="26"/>
  <c r="L82" i="26"/>
  <c r="M82" i="26"/>
  <c r="N78" i="26"/>
  <c r="L78" i="26"/>
  <c r="M78" i="26"/>
  <c r="O78" i="26"/>
  <c r="N74" i="26"/>
  <c r="L74" i="26"/>
  <c r="O74" i="26"/>
  <c r="N70" i="26"/>
  <c r="L70" i="26"/>
  <c r="N66" i="26"/>
  <c r="L66" i="26"/>
  <c r="M66" i="26"/>
  <c r="N62" i="26"/>
  <c r="L62" i="26"/>
  <c r="M62" i="26"/>
  <c r="O62" i="26"/>
  <c r="N58" i="26"/>
  <c r="L58" i="26"/>
  <c r="O58" i="26"/>
  <c r="N54" i="26"/>
  <c r="L54" i="26"/>
  <c r="N50" i="26"/>
  <c r="L50" i="26"/>
  <c r="M50" i="26"/>
  <c r="N46" i="26"/>
  <c r="L46" i="26"/>
  <c r="M46" i="26"/>
  <c r="O46" i="26"/>
  <c r="N42" i="26"/>
  <c r="L42" i="26"/>
  <c r="O42" i="26"/>
  <c r="N38" i="26"/>
  <c r="L38" i="26"/>
  <c r="N34" i="26"/>
  <c r="L34" i="26"/>
  <c r="M34" i="26"/>
  <c r="N30" i="26"/>
  <c r="L30" i="26"/>
  <c r="M30" i="26"/>
  <c r="O30" i="26"/>
  <c r="N26" i="26"/>
  <c r="L26" i="26"/>
  <c r="O26" i="26"/>
  <c r="N22" i="26"/>
  <c r="L22" i="26"/>
  <c r="N18" i="26"/>
  <c r="L18" i="26"/>
  <c r="M18" i="26"/>
  <c r="N14" i="26"/>
  <c r="L14" i="26"/>
  <c r="M14" i="26"/>
  <c r="O14" i="26"/>
  <c r="N10" i="26"/>
  <c r="L10" i="26"/>
  <c r="O10" i="26"/>
  <c r="N6" i="26"/>
  <c r="L6" i="26"/>
  <c r="L2" i="26"/>
  <c r="N166" i="26"/>
  <c r="M165" i="26"/>
  <c r="O163" i="26"/>
  <c r="N162" i="26"/>
  <c r="M161" i="26"/>
  <c r="O159" i="26"/>
  <c r="N158" i="26"/>
  <c r="M157" i="26"/>
  <c r="O155" i="26"/>
  <c r="N154" i="26"/>
  <c r="M153" i="26"/>
  <c r="O151" i="26"/>
  <c r="N150" i="26"/>
  <c r="M149" i="26"/>
  <c r="O147" i="26"/>
  <c r="N146" i="26"/>
  <c r="M145" i="26"/>
  <c r="O143" i="26"/>
  <c r="N142" i="26"/>
  <c r="M141" i="26"/>
  <c r="O139" i="26"/>
  <c r="N138" i="26"/>
  <c r="M137" i="26"/>
  <c r="O135" i="26"/>
  <c r="N134" i="26"/>
  <c r="M133" i="26"/>
  <c r="O131" i="26"/>
  <c r="N130" i="26"/>
  <c r="N126" i="26"/>
  <c r="N122" i="26"/>
  <c r="N120" i="26"/>
  <c r="N118" i="26"/>
  <c r="N114" i="26"/>
  <c r="N112" i="26"/>
  <c r="N110" i="26"/>
  <c r="L103" i="26"/>
  <c r="L95" i="26"/>
  <c r="O86" i="26"/>
  <c r="L83" i="26"/>
  <c r="O79" i="26"/>
  <c r="M72" i="26"/>
  <c r="M58" i="26"/>
  <c r="O54" i="26"/>
  <c r="L51" i="26"/>
  <c r="O47" i="26"/>
  <c r="L44" i="26"/>
  <c r="M26" i="26"/>
  <c r="O22" i="26"/>
  <c r="O128" i="26"/>
  <c r="L128" i="26"/>
  <c r="O124" i="26"/>
  <c r="L124" i="26"/>
  <c r="O116" i="26"/>
  <c r="L116" i="26"/>
  <c r="N108" i="26"/>
  <c r="O108" i="26"/>
  <c r="N100" i="26"/>
  <c r="O100" i="26"/>
  <c r="N92" i="26"/>
  <c r="O92" i="26"/>
  <c r="N84" i="26"/>
  <c r="O84" i="26"/>
  <c r="L84" i="26"/>
  <c r="N76" i="26"/>
  <c r="O76" i="26"/>
  <c r="M76" i="26"/>
  <c r="N68" i="26"/>
  <c r="O68" i="26"/>
  <c r="L68" i="26"/>
  <c r="N60" i="26"/>
  <c r="O60" i="26"/>
  <c r="M60" i="26"/>
  <c r="N52" i="26"/>
  <c r="O52" i="26"/>
  <c r="L52" i="26"/>
  <c r="N48" i="26"/>
  <c r="O48" i="26"/>
  <c r="L48" i="26"/>
  <c r="M48" i="26"/>
  <c r="N40" i="26"/>
  <c r="O40" i="26"/>
  <c r="N32" i="26"/>
  <c r="O32" i="26"/>
  <c r="L32" i="26"/>
  <c r="M32" i="26"/>
  <c r="N24" i="26"/>
  <c r="O24" i="26"/>
  <c r="N20" i="26"/>
  <c r="O20" i="26"/>
  <c r="L20" i="26"/>
  <c r="N12" i="26"/>
  <c r="O12" i="26"/>
  <c r="M12" i="26"/>
  <c r="N8" i="26"/>
  <c r="O8" i="26"/>
  <c r="N4" i="26"/>
  <c r="O4" i="26"/>
  <c r="L4" i="26"/>
  <c r="N148" i="26"/>
  <c r="N140" i="26"/>
  <c r="M104" i="26"/>
  <c r="L28" i="26"/>
  <c r="M24" i="26"/>
  <c r="O129" i="26"/>
  <c r="L129" i="26"/>
  <c r="O125" i="26"/>
  <c r="L125" i="26"/>
  <c r="O121" i="26"/>
  <c r="L121" i="26"/>
  <c r="O117" i="26"/>
  <c r="L117" i="26"/>
  <c r="O113" i="26"/>
  <c r="L113" i="26"/>
  <c r="O109" i="26"/>
  <c r="L109" i="26"/>
  <c r="N105" i="26"/>
  <c r="L105" i="26"/>
  <c r="N101" i="26"/>
  <c r="L101" i="26"/>
  <c r="N97" i="26"/>
  <c r="L97" i="26"/>
  <c r="N93" i="26"/>
  <c r="L93" i="26"/>
  <c r="N89" i="26"/>
  <c r="L89" i="26"/>
  <c r="N85" i="26"/>
  <c r="M85" i="26"/>
  <c r="O85" i="26"/>
  <c r="N81" i="26"/>
  <c r="O81" i="26"/>
  <c r="N77" i="26"/>
  <c r="L77" i="26"/>
  <c r="N73" i="26"/>
  <c r="L73" i="26"/>
  <c r="M73" i="26"/>
  <c r="N69" i="26"/>
  <c r="M69" i="26"/>
  <c r="O69" i="26"/>
  <c r="N65" i="26"/>
  <c r="O65" i="26"/>
  <c r="N61" i="26"/>
  <c r="L61" i="26"/>
  <c r="N57" i="26"/>
  <c r="L57" i="26"/>
  <c r="M57" i="26"/>
  <c r="N53" i="26"/>
  <c r="M53" i="26"/>
  <c r="O53" i="26"/>
  <c r="N49" i="26"/>
  <c r="O49" i="26"/>
  <c r="N45" i="26"/>
  <c r="L45" i="26"/>
  <c r="N41" i="26"/>
  <c r="L41" i="26"/>
  <c r="M41" i="26"/>
  <c r="N37" i="26"/>
  <c r="M37" i="26"/>
  <c r="O37" i="26"/>
  <c r="N33" i="26"/>
  <c r="O33" i="26"/>
  <c r="N29" i="26"/>
  <c r="L29" i="26"/>
  <c r="N25" i="26"/>
  <c r="L25" i="26"/>
  <c r="M25" i="26"/>
  <c r="N21" i="26"/>
  <c r="M21" i="26"/>
  <c r="O21" i="26"/>
  <c r="N17" i="26"/>
  <c r="O17" i="26"/>
  <c r="N13" i="26"/>
  <c r="L13" i="26"/>
  <c r="N9" i="26"/>
  <c r="L9" i="26"/>
  <c r="M9" i="26"/>
  <c r="N5" i="26"/>
  <c r="M5" i="26"/>
  <c r="O5" i="26"/>
  <c r="M2" i="26"/>
  <c r="O164" i="26"/>
  <c r="N163" i="26"/>
  <c r="O160" i="26"/>
  <c r="N159" i="26"/>
  <c r="O156" i="26"/>
  <c r="N155" i="26"/>
  <c r="O152" i="26"/>
  <c r="N151" i="26"/>
  <c r="O148" i="26"/>
  <c r="N147" i="26"/>
  <c r="O144" i="26"/>
  <c r="N143" i="26"/>
  <c r="O140" i="26"/>
  <c r="N139" i="26"/>
  <c r="O136" i="26"/>
  <c r="N135" i="26"/>
  <c r="O132" i="26"/>
  <c r="N131" i="26"/>
  <c r="M128" i="26"/>
  <c r="M124" i="26"/>
  <c r="M120" i="26"/>
  <c r="M116" i="26"/>
  <c r="M112" i="26"/>
  <c r="L108" i="26"/>
  <c r="M105" i="26"/>
  <c r="L100" i="26"/>
  <c r="M97" i="26"/>
  <c r="L92" i="26"/>
  <c r="M89" i="26"/>
  <c r="L79" i="26"/>
  <c r="O75" i="26"/>
  <c r="L72" i="26"/>
  <c r="M68" i="26"/>
  <c r="L65" i="26"/>
  <c r="M61" i="26"/>
  <c r="O57" i="26"/>
  <c r="L47" i="26"/>
  <c r="L40" i="26"/>
  <c r="M36" i="26"/>
  <c r="L33" i="26"/>
  <c r="M29" i="26"/>
  <c r="O25" i="26"/>
  <c r="L8" i="26"/>
  <c r="M4" i="26"/>
  <c r="N43" i="26"/>
  <c r="M43" i="26"/>
  <c r="N39" i="26"/>
  <c r="M39" i="26"/>
  <c r="N35" i="26"/>
  <c r="M35" i="26"/>
  <c r="N31" i="26"/>
  <c r="M31" i="26"/>
  <c r="N27" i="26"/>
  <c r="M27" i="26"/>
  <c r="N23" i="26"/>
  <c r="M23" i="26"/>
  <c r="N19" i="26"/>
  <c r="M19" i="26"/>
  <c r="N15" i="26"/>
  <c r="M15" i="26"/>
  <c r="N11" i="26"/>
  <c r="M11" i="26"/>
  <c r="N7" i="26"/>
  <c r="M7" i="26"/>
  <c r="N3" i="26"/>
  <c r="L3" i="26"/>
  <c r="M3" i="26"/>
  <c r="L43" i="26"/>
  <c r="O39" i="26"/>
  <c r="L27" i="26"/>
  <c r="O23" i="26"/>
  <c r="L11" i="26"/>
  <c r="O7" i="26"/>
  <c r="L39" i="26"/>
  <c r="O35" i="26"/>
  <c r="L23" i="26"/>
  <c r="O19" i="26"/>
  <c r="L7" i="26"/>
  <c r="O3" i="26"/>
  <c r="H3" i="26"/>
  <c r="I3" i="26"/>
  <c r="J3" i="26"/>
  <c r="K3" i="26"/>
  <c r="H4" i="26"/>
  <c r="I4" i="26"/>
  <c r="J4" i="26"/>
  <c r="K4" i="26"/>
  <c r="H5" i="26"/>
  <c r="I5" i="26"/>
  <c r="J5" i="26"/>
  <c r="K5" i="26"/>
  <c r="H6" i="26"/>
  <c r="I6" i="26"/>
  <c r="J6" i="26"/>
  <c r="K6" i="26"/>
  <c r="H7" i="26"/>
  <c r="I7" i="26"/>
  <c r="J7" i="26"/>
  <c r="K7" i="26"/>
  <c r="H8" i="26"/>
  <c r="I8" i="26"/>
  <c r="J8" i="26"/>
  <c r="K8" i="26"/>
  <c r="H9" i="26"/>
  <c r="I9" i="26"/>
  <c r="J9" i="26"/>
  <c r="K9" i="26"/>
  <c r="H10" i="26"/>
  <c r="I10" i="26"/>
  <c r="J10" i="26"/>
  <c r="K10" i="26"/>
  <c r="H11" i="26"/>
  <c r="I11" i="26"/>
  <c r="J11" i="26"/>
  <c r="K11" i="26"/>
  <c r="H12" i="26"/>
  <c r="I12" i="26"/>
  <c r="J12" i="26"/>
  <c r="K12" i="26"/>
  <c r="H13" i="26"/>
  <c r="I13" i="26"/>
  <c r="J13" i="26"/>
  <c r="K13" i="26"/>
  <c r="H14" i="26"/>
  <c r="I14" i="26"/>
  <c r="J14" i="26"/>
  <c r="K14" i="26"/>
  <c r="H15" i="26"/>
  <c r="I15" i="26"/>
  <c r="J15" i="26"/>
  <c r="K15" i="26"/>
  <c r="H16" i="26"/>
  <c r="I16" i="26"/>
  <c r="J16" i="26"/>
  <c r="K16" i="26"/>
  <c r="H17" i="26"/>
  <c r="I17" i="26"/>
  <c r="J17" i="26"/>
  <c r="K17" i="26"/>
  <c r="H18" i="26"/>
  <c r="I18" i="26"/>
  <c r="J18" i="26"/>
  <c r="K18" i="26"/>
  <c r="H19" i="26"/>
  <c r="I19" i="26"/>
  <c r="J19" i="26"/>
  <c r="K19" i="26"/>
  <c r="H20" i="26"/>
  <c r="I20" i="26"/>
  <c r="J20" i="26"/>
  <c r="K20" i="26"/>
  <c r="H21" i="26"/>
  <c r="I21" i="26"/>
  <c r="J21" i="26"/>
  <c r="K21" i="26"/>
  <c r="H22" i="26"/>
  <c r="I22" i="26"/>
  <c r="J22" i="26"/>
  <c r="K22" i="26"/>
  <c r="H23" i="26"/>
  <c r="I23" i="26"/>
  <c r="J23" i="26"/>
  <c r="K23" i="26"/>
  <c r="H24" i="26"/>
  <c r="I24" i="26"/>
  <c r="J24" i="26"/>
  <c r="K24" i="26"/>
  <c r="H25" i="26"/>
  <c r="I25" i="26"/>
  <c r="J25" i="26"/>
  <c r="K25" i="26"/>
  <c r="H26" i="26"/>
  <c r="I26" i="26"/>
  <c r="J26" i="26"/>
  <c r="K26" i="26"/>
  <c r="H27" i="26"/>
  <c r="I27" i="26"/>
  <c r="J27" i="26"/>
  <c r="K27" i="26"/>
  <c r="H28" i="26"/>
  <c r="I28" i="26"/>
  <c r="J28" i="26"/>
  <c r="K28" i="26"/>
  <c r="H29" i="26"/>
  <c r="I29" i="26"/>
  <c r="J29" i="26"/>
  <c r="K29" i="26"/>
  <c r="H30" i="26"/>
  <c r="I30" i="26"/>
  <c r="J30" i="26"/>
  <c r="K30" i="26"/>
  <c r="H31" i="26"/>
  <c r="I31" i="26"/>
  <c r="J31" i="26"/>
  <c r="K31" i="26"/>
  <c r="H32" i="26"/>
  <c r="I32" i="26"/>
  <c r="J32" i="26"/>
  <c r="K32" i="26"/>
  <c r="H33" i="26"/>
  <c r="I33" i="26"/>
  <c r="J33" i="26"/>
  <c r="K33" i="26"/>
  <c r="H34" i="26"/>
  <c r="I34" i="26"/>
  <c r="J34" i="26"/>
  <c r="K34" i="26"/>
  <c r="H35" i="26"/>
  <c r="I35" i="26"/>
  <c r="J35" i="26"/>
  <c r="K35" i="26"/>
  <c r="H36" i="26"/>
  <c r="I36" i="26"/>
  <c r="J36" i="26"/>
  <c r="K36" i="26"/>
  <c r="H37" i="26"/>
  <c r="I37" i="26"/>
  <c r="J37" i="26"/>
  <c r="K37" i="26"/>
  <c r="H38" i="26"/>
  <c r="I38" i="26"/>
  <c r="J38" i="26"/>
  <c r="K38" i="26"/>
  <c r="H39" i="26"/>
  <c r="I39" i="26"/>
  <c r="J39" i="26"/>
  <c r="K39" i="26"/>
  <c r="H40" i="26"/>
  <c r="I40" i="26"/>
  <c r="J40" i="26"/>
  <c r="K40" i="26"/>
  <c r="H41" i="26"/>
  <c r="I41" i="26"/>
  <c r="J41" i="26"/>
  <c r="K41" i="26"/>
  <c r="H42" i="26"/>
  <c r="I42" i="26"/>
  <c r="J42" i="26"/>
  <c r="K42" i="26"/>
  <c r="H43" i="26"/>
  <c r="I43" i="26"/>
  <c r="J43" i="26"/>
  <c r="K43" i="26"/>
  <c r="H44" i="26"/>
  <c r="I44" i="26"/>
  <c r="J44" i="26"/>
  <c r="K44" i="26"/>
  <c r="H45" i="26"/>
  <c r="I45" i="26"/>
  <c r="J45" i="26"/>
  <c r="K45" i="26"/>
  <c r="H46" i="26"/>
  <c r="I46" i="26"/>
  <c r="J46" i="26"/>
  <c r="K46" i="26"/>
  <c r="H47" i="26"/>
  <c r="I47" i="26"/>
  <c r="J47" i="26"/>
  <c r="K47" i="26"/>
  <c r="H48" i="26"/>
  <c r="I48" i="26"/>
  <c r="J48" i="26"/>
  <c r="K48" i="26"/>
  <c r="H49" i="26"/>
  <c r="I49" i="26"/>
  <c r="J49" i="26"/>
  <c r="K49" i="26"/>
  <c r="H50" i="26"/>
  <c r="I50" i="26"/>
  <c r="J50" i="26"/>
  <c r="K50" i="26"/>
  <c r="H51" i="26"/>
  <c r="I51" i="26"/>
  <c r="J51" i="26"/>
  <c r="K51" i="26"/>
  <c r="H52" i="26"/>
  <c r="I52" i="26"/>
  <c r="J52" i="26"/>
  <c r="K52" i="26"/>
  <c r="H53" i="26"/>
  <c r="I53" i="26"/>
  <c r="J53" i="26"/>
  <c r="K53" i="26"/>
  <c r="H54" i="26"/>
  <c r="I54" i="26"/>
  <c r="J54" i="26"/>
  <c r="K54" i="26"/>
  <c r="H55" i="26"/>
  <c r="I55" i="26"/>
  <c r="J55" i="26"/>
  <c r="K55" i="26"/>
  <c r="H56" i="26"/>
  <c r="I56" i="26"/>
  <c r="J56" i="26"/>
  <c r="K56" i="26"/>
  <c r="H57" i="26"/>
  <c r="I57" i="26"/>
  <c r="J57" i="26"/>
  <c r="K57" i="26"/>
  <c r="H58" i="26"/>
  <c r="I58" i="26"/>
  <c r="J58" i="26"/>
  <c r="K58" i="26"/>
  <c r="H59" i="26"/>
  <c r="I59" i="26"/>
  <c r="J59" i="26"/>
  <c r="K59" i="26"/>
  <c r="H60" i="26"/>
  <c r="I60" i="26"/>
  <c r="J60" i="26"/>
  <c r="K60" i="26"/>
  <c r="H61" i="26"/>
  <c r="I61" i="26"/>
  <c r="J61" i="26"/>
  <c r="K61" i="26"/>
  <c r="H62" i="26"/>
  <c r="I62" i="26"/>
  <c r="J62" i="26"/>
  <c r="K62" i="26"/>
  <c r="H63" i="26"/>
  <c r="I63" i="26"/>
  <c r="J63" i="26"/>
  <c r="K63" i="26"/>
  <c r="H64" i="26"/>
  <c r="I64" i="26"/>
  <c r="J64" i="26"/>
  <c r="K64" i="26"/>
  <c r="H65" i="26"/>
  <c r="I65" i="26"/>
  <c r="J65" i="26"/>
  <c r="K65" i="26"/>
  <c r="H66" i="26"/>
  <c r="I66" i="26"/>
  <c r="J66" i="26"/>
  <c r="K66" i="26"/>
  <c r="H67" i="26"/>
  <c r="I67" i="26"/>
  <c r="J67" i="26"/>
  <c r="K67" i="26"/>
  <c r="H68" i="26"/>
  <c r="I68" i="26"/>
  <c r="J68" i="26"/>
  <c r="K68" i="26"/>
  <c r="H69" i="26"/>
  <c r="I69" i="26"/>
  <c r="J69" i="26"/>
  <c r="K69" i="26"/>
  <c r="H70" i="26"/>
  <c r="I70" i="26"/>
  <c r="J70" i="26"/>
  <c r="K70" i="26"/>
  <c r="H71" i="26"/>
  <c r="I71" i="26"/>
  <c r="J71" i="26"/>
  <c r="K71" i="26"/>
  <c r="H72" i="26"/>
  <c r="I72" i="26"/>
  <c r="J72" i="26"/>
  <c r="K72" i="26"/>
  <c r="H73" i="26"/>
  <c r="I73" i="26"/>
  <c r="J73" i="26"/>
  <c r="K73" i="26"/>
  <c r="H74" i="26"/>
  <c r="I74" i="26"/>
  <c r="J74" i="26"/>
  <c r="K74" i="26"/>
  <c r="H75" i="26"/>
  <c r="I75" i="26"/>
  <c r="J75" i="26"/>
  <c r="K75" i="26"/>
  <c r="H76" i="26"/>
  <c r="I76" i="26"/>
  <c r="J76" i="26"/>
  <c r="K76" i="26"/>
  <c r="H77" i="26"/>
  <c r="I77" i="26"/>
  <c r="J77" i="26"/>
  <c r="K77" i="26"/>
  <c r="H78" i="26"/>
  <c r="I78" i="26"/>
  <c r="J78" i="26"/>
  <c r="K78" i="26"/>
  <c r="H79" i="26"/>
  <c r="I79" i="26"/>
  <c r="J79" i="26"/>
  <c r="K79" i="26"/>
  <c r="H80" i="26"/>
  <c r="I80" i="26"/>
  <c r="J80" i="26"/>
  <c r="K80" i="26"/>
  <c r="H81" i="26"/>
  <c r="I81" i="26"/>
  <c r="J81" i="26"/>
  <c r="K81" i="26"/>
  <c r="H82" i="26"/>
  <c r="I82" i="26"/>
  <c r="J82" i="26"/>
  <c r="K82" i="26"/>
  <c r="H83" i="26"/>
  <c r="I83" i="26"/>
  <c r="J83" i="26"/>
  <c r="K83" i="26"/>
  <c r="H84" i="26"/>
  <c r="I84" i="26"/>
  <c r="J84" i="26"/>
  <c r="K84" i="26"/>
  <c r="H85" i="26"/>
  <c r="I85" i="26"/>
  <c r="J85" i="26"/>
  <c r="K85" i="26"/>
  <c r="H86" i="26"/>
  <c r="I86" i="26"/>
  <c r="J86" i="26"/>
  <c r="K86" i="26"/>
  <c r="H87" i="26"/>
  <c r="I87" i="26"/>
  <c r="J87" i="26"/>
  <c r="K87" i="26"/>
  <c r="H88" i="26"/>
  <c r="I88" i="26"/>
  <c r="J88" i="26"/>
  <c r="K88" i="26"/>
  <c r="H89" i="26"/>
  <c r="I89" i="26"/>
  <c r="J89" i="26"/>
  <c r="K89" i="26"/>
  <c r="H90" i="26"/>
  <c r="I90" i="26"/>
  <c r="J90" i="26"/>
  <c r="K90" i="26"/>
  <c r="H91" i="26"/>
  <c r="I91" i="26"/>
  <c r="J91" i="26"/>
  <c r="K91" i="26"/>
  <c r="H92" i="26"/>
  <c r="I92" i="26"/>
  <c r="J92" i="26"/>
  <c r="K92" i="26"/>
  <c r="H93" i="26"/>
  <c r="I93" i="26"/>
  <c r="J93" i="26"/>
  <c r="K93" i="26"/>
  <c r="H94" i="26"/>
  <c r="I94" i="26"/>
  <c r="J94" i="26"/>
  <c r="K94" i="26"/>
  <c r="H95" i="26"/>
  <c r="I95" i="26"/>
  <c r="J95" i="26"/>
  <c r="K95" i="26"/>
  <c r="H96" i="26"/>
  <c r="I96" i="26"/>
  <c r="J96" i="26"/>
  <c r="K96" i="26"/>
  <c r="H97" i="26"/>
  <c r="I97" i="26"/>
  <c r="J97" i="26"/>
  <c r="K97" i="26"/>
  <c r="H98" i="26"/>
  <c r="I98" i="26"/>
  <c r="J98" i="26"/>
  <c r="K98" i="26"/>
  <c r="H99" i="26"/>
  <c r="I99" i="26"/>
  <c r="J99" i="26"/>
  <c r="K99" i="26"/>
  <c r="H100" i="26"/>
  <c r="I100" i="26"/>
  <c r="J100" i="26"/>
  <c r="K100" i="26"/>
  <c r="H101" i="26"/>
  <c r="I101" i="26"/>
  <c r="J101" i="26"/>
  <c r="K101" i="26"/>
  <c r="H102" i="26"/>
  <c r="I102" i="26"/>
  <c r="J102" i="26"/>
  <c r="K102" i="26"/>
  <c r="H103" i="26"/>
  <c r="I103" i="26"/>
  <c r="J103" i="26"/>
  <c r="K103" i="26"/>
  <c r="H104" i="26"/>
  <c r="I104" i="26"/>
  <c r="J104" i="26"/>
  <c r="K104" i="26"/>
  <c r="H105" i="26"/>
  <c r="I105" i="26"/>
  <c r="J105" i="26"/>
  <c r="K105" i="26"/>
  <c r="H106" i="26"/>
  <c r="I106" i="26"/>
  <c r="J106" i="26"/>
  <c r="K106" i="26"/>
  <c r="H107" i="26"/>
  <c r="I107" i="26"/>
  <c r="J107" i="26"/>
  <c r="K107" i="26"/>
  <c r="H108" i="26"/>
  <c r="I108" i="26"/>
  <c r="J108" i="26"/>
  <c r="K108" i="26"/>
  <c r="H109" i="26"/>
  <c r="I109" i="26"/>
  <c r="J109" i="26"/>
  <c r="K109" i="26"/>
  <c r="H110" i="26"/>
  <c r="I110" i="26"/>
  <c r="J110" i="26"/>
  <c r="K110" i="26"/>
  <c r="H111" i="26"/>
  <c r="I111" i="26"/>
  <c r="J111" i="26"/>
  <c r="K111" i="26"/>
  <c r="H112" i="26"/>
  <c r="I112" i="26"/>
  <c r="J112" i="26"/>
  <c r="K112" i="26"/>
  <c r="H113" i="26"/>
  <c r="I113" i="26"/>
  <c r="J113" i="26"/>
  <c r="K113" i="26"/>
  <c r="H114" i="26"/>
  <c r="I114" i="26"/>
  <c r="J114" i="26"/>
  <c r="K114" i="26"/>
  <c r="H115" i="26"/>
  <c r="I115" i="26"/>
  <c r="J115" i="26"/>
  <c r="K115" i="26"/>
  <c r="H116" i="26"/>
  <c r="I116" i="26"/>
  <c r="J116" i="26"/>
  <c r="K116" i="26"/>
  <c r="H117" i="26"/>
  <c r="I117" i="26"/>
  <c r="J117" i="26"/>
  <c r="K117" i="26"/>
  <c r="H118" i="26"/>
  <c r="I118" i="26"/>
  <c r="J118" i="26"/>
  <c r="K118" i="26"/>
  <c r="H119" i="26"/>
  <c r="I119" i="26"/>
  <c r="J119" i="26"/>
  <c r="K119" i="26"/>
  <c r="H120" i="26"/>
  <c r="I120" i="26"/>
  <c r="J120" i="26"/>
  <c r="K120" i="26"/>
  <c r="H121" i="26"/>
  <c r="I121" i="26"/>
  <c r="J121" i="26"/>
  <c r="K121" i="26"/>
  <c r="H122" i="26"/>
  <c r="I122" i="26"/>
  <c r="J122" i="26"/>
  <c r="K122" i="26"/>
  <c r="H123" i="26"/>
  <c r="I123" i="26"/>
  <c r="J123" i="26"/>
  <c r="K123" i="26"/>
  <c r="H124" i="26"/>
  <c r="I124" i="26"/>
  <c r="J124" i="26"/>
  <c r="K124" i="26"/>
  <c r="H125" i="26"/>
  <c r="I125" i="26"/>
  <c r="J125" i="26"/>
  <c r="K125" i="26"/>
  <c r="H126" i="26"/>
  <c r="I126" i="26"/>
  <c r="J126" i="26"/>
  <c r="K126" i="26"/>
  <c r="H127" i="26"/>
  <c r="I127" i="26"/>
  <c r="J127" i="26"/>
  <c r="K127" i="26"/>
  <c r="H128" i="26"/>
  <c r="I128" i="26"/>
  <c r="J128" i="26"/>
  <c r="K128" i="26"/>
  <c r="H129" i="26"/>
  <c r="I129" i="26"/>
  <c r="J129" i="26"/>
  <c r="K129" i="26"/>
  <c r="H130" i="26"/>
  <c r="I130" i="26"/>
  <c r="J130" i="26"/>
  <c r="K130" i="26"/>
  <c r="H131" i="26"/>
  <c r="I131" i="26"/>
  <c r="J131" i="26"/>
  <c r="K131" i="26"/>
  <c r="H132" i="26"/>
  <c r="I132" i="26"/>
  <c r="J132" i="26"/>
  <c r="K132" i="26"/>
  <c r="H133" i="26"/>
  <c r="I133" i="26"/>
  <c r="J133" i="26"/>
  <c r="K133" i="26"/>
  <c r="H134" i="26"/>
  <c r="I134" i="26"/>
  <c r="J134" i="26"/>
  <c r="K134" i="26"/>
  <c r="H135" i="26"/>
  <c r="I135" i="26"/>
  <c r="J135" i="26"/>
  <c r="K135" i="26"/>
  <c r="H136" i="26"/>
  <c r="I136" i="26"/>
  <c r="J136" i="26"/>
  <c r="K136" i="26"/>
  <c r="H137" i="26"/>
  <c r="I137" i="26"/>
  <c r="J137" i="26"/>
  <c r="K137" i="26"/>
  <c r="H138" i="26"/>
  <c r="I138" i="26"/>
  <c r="J138" i="26"/>
  <c r="K138" i="26"/>
  <c r="H139" i="26"/>
  <c r="I139" i="26"/>
  <c r="J139" i="26"/>
  <c r="K139" i="26"/>
  <c r="H140" i="26"/>
  <c r="I140" i="26"/>
  <c r="J140" i="26"/>
  <c r="K140" i="26"/>
  <c r="H141" i="26"/>
  <c r="I141" i="26"/>
  <c r="J141" i="26"/>
  <c r="K141" i="26"/>
  <c r="H142" i="26"/>
  <c r="I142" i="26"/>
  <c r="J142" i="26"/>
  <c r="K142" i="26"/>
  <c r="H143" i="26"/>
  <c r="I143" i="26"/>
  <c r="J143" i="26"/>
  <c r="K143" i="26"/>
  <c r="H144" i="26"/>
  <c r="I144" i="26"/>
  <c r="J144" i="26"/>
  <c r="K144" i="26"/>
  <c r="H145" i="26"/>
  <c r="I145" i="26"/>
  <c r="J145" i="26"/>
  <c r="K145" i="26"/>
  <c r="H146" i="26"/>
  <c r="I146" i="26"/>
  <c r="J146" i="26"/>
  <c r="K146" i="26"/>
  <c r="H147" i="26"/>
  <c r="I147" i="26"/>
  <c r="J147" i="26"/>
  <c r="K147" i="26"/>
  <c r="H148" i="26"/>
  <c r="I148" i="26"/>
  <c r="J148" i="26"/>
  <c r="K148" i="26"/>
  <c r="H149" i="26"/>
  <c r="I149" i="26"/>
  <c r="J149" i="26"/>
  <c r="K149" i="26"/>
  <c r="H150" i="26"/>
  <c r="I150" i="26"/>
  <c r="J150" i="26"/>
  <c r="K150" i="26"/>
  <c r="H151" i="26"/>
  <c r="I151" i="26"/>
  <c r="J151" i="26"/>
  <c r="K151" i="26"/>
  <c r="H152" i="26"/>
  <c r="I152" i="26"/>
  <c r="J152" i="26"/>
  <c r="K152" i="26"/>
  <c r="H153" i="26"/>
  <c r="I153" i="26"/>
  <c r="J153" i="26"/>
  <c r="K153" i="26"/>
  <c r="H154" i="26"/>
  <c r="I154" i="26"/>
  <c r="J154" i="26"/>
  <c r="K154" i="26"/>
  <c r="H155" i="26"/>
  <c r="I155" i="26"/>
  <c r="J155" i="26"/>
  <c r="K155" i="26"/>
  <c r="H156" i="26"/>
  <c r="I156" i="26"/>
  <c r="J156" i="26"/>
  <c r="K156" i="26"/>
  <c r="H157" i="26"/>
  <c r="I157" i="26"/>
  <c r="J157" i="26"/>
  <c r="K157" i="26"/>
  <c r="H158" i="26"/>
  <c r="I158" i="26"/>
  <c r="J158" i="26"/>
  <c r="K158" i="26"/>
  <c r="H159" i="26"/>
  <c r="I159" i="26"/>
  <c r="J159" i="26"/>
  <c r="K159" i="26"/>
  <c r="H160" i="26"/>
  <c r="I160" i="26"/>
  <c r="J160" i="26"/>
  <c r="K160" i="26"/>
  <c r="H161" i="26"/>
  <c r="I161" i="26"/>
  <c r="J161" i="26"/>
  <c r="K161" i="26"/>
  <c r="H162" i="26"/>
  <c r="I162" i="26"/>
  <c r="J162" i="26"/>
  <c r="K162" i="26"/>
  <c r="H163" i="26"/>
  <c r="I163" i="26"/>
  <c r="J163" i="26"/>
  <c r="K163" i="26"/>
  <c r="H164" i="26"/>
  <c r="I164" i="26"/>
  <c r="J164" i="26"/>
  <c r="K164" i="26"/>
  <c r="H165" i="26"/>
  <c r="I165" i="26"/>
  <c r="J165" i="26"/>
  <c r="K165" i="26"/>
  <c r="H166" i="26"/>
  <c r="I166" i="26"/>
  <c r="J166" i="26"/>
  <c r="K166" i="26"/>
  <c r="I2" i="26"/>
  <c r="J2" i="26"/>
  <c r="K2" i="26"/>
  <c r="H2" i="26"/>
  <c r="R166" i="26"/>
  <c r="Q166" i="26"/>
  <c r="S166" i="26" s="1"/>
  <c r="P166" i="26"/>
  <c r="G166" i="26"/>
  <c r="F166" i="26"/>
  <c r="D166" i="26"/>
  <c r="C166" i="26"/>
  <c r="B166" i="26"/>
  <c r="A166" i="26"/>
  <c r="R165" i="26"/>
  <c r="Q165" i="26"/>
  <c r="S165" i="26" s="1"/>
  <c r="P165" i="26"/>
  <c r="G165" i="26"/>
  <c r="F165" i="26"/>
  <c r="D165" i="26"/>
  <c r="C165" i="26"/>
  <c r="B165" i="26"/>
  <c r="A165" i="26"/>
  <c r="R164" i="26"/>
  <c r="Q164" i="26"/>
  <c r="S164" i="26" s="1"/>
  <c r="P164" i="26"/>
  <c r="G164" i="26"/>
  <c r="F164" i="26"/>
  <c r="D164" i="26"/>
  <c r="C164" i="26"/>
  <c r="B164" i="26"/>
  <c r="A164" i="26"/>
  <c r="R163" i="26"/>
  <c r="Q163" i="26"/>
  <c r="S163" i="26" s="1"/>
  <c r="P163" i="26"/>
  <c r="G163" i="26"/>
  <c r="F163" i="26"/>
  <c r="D163" i="26"/>
  <c r="C163" i="26"/>
  <c r="B163" i="26"/>
  <c r="A163" i="26"/>
  <c r="R162" i="26"/>
  <c r="Q162" i="26"/>
  <c r="S162" i="26" s="1"/>
  <c r="P162" i="26"/>
  <c r="G162" i="26"/>
  <c r="F162" i="26"/>
  <c r="D162" i="26"/>
  <c r="C162" i="26"/>
  <c r="B162" i="26"/>
  <c r="A162" i="26"/>
  <c r="R161" i="26"/>
  <c r="Q161" i="26"/>
  <c r="S161" i="26" s="1"/>
  <c r="P161" i="26"/>
  <c r="G161" i="26"/>
  <c r="F161" i="26"/>
  <c r="D161" i="26"/>
  <c r="C161" i="26"/>
  <c r="B161" i="26"/>
  <c r="A161" i="26"/>
  <c r="R160" i="26"/>
  <c r="Q160" i="26"/>
  <c r="S160" i="26" s="1"/>
  <c r="P160" i="26"/>
  <c r="G160" i="26"/>
  <c r="F160" i="26"/>
  <c r="D160" i="26"/>
  <c r="C160" i="26"/>
  <c r="B160" i="26"/>
  <c r="A160" i="26"/>
  <c r="R159" i="26"/>
  <c r="Q159" i="26"/>
  <c r="S159" i="26" s="1"/>
  <c r="P159" i="26"/>
  <c r="G159" i="26"/>
  <c r="F159" i="26"/>
  <c r="D159" i="26"/>
  <c r="C159" i="26"/>
  <c r="B159" i="26"/>
  <c r="A159" i="26"/>
  <c r="R158" i="26"/>
  <c r="Q158" i="26"/>
  <c r="S158" i="26" s="1"/>
  <c r="P158" i="26"/>
  <c r="G158" i="26"/>
  <c r="F158" i="26"/>
  <c r="D158" i="26"/>
  <c r="C158" i="26"/>
  <c r="B158" i="26"/>
  <c r="A158" i="26"/>
  <c r="R157" i="26"/>
  <c r="Q157" i="26"/>
  <c r="S157" i="26" s="1"/>
  <c r="P157" i="26"/>
  <c r="G157" i="26"/>
  <c r="F157" i="26"/>
  <c r="D157" i="26"/>
  <c r="C157" i="26"/>
  <c r="B157" i="26"/>
  <c r="A157" i="26"/>
  <c r="R156" i="26"/>
  <c r="Q156" i="26"/>
  <c r="S156" i="26" s="1"/>
  <c r="P156" i="26"/>
  <c r="G156" i="26"/>
  <c r="F156" i="26"/>
  <c r="D156" i="26"/>
  <c r="C156" i="26"/>
  <c r="B156" i="26"/>
  <c r="A156" i="26"/>
  <c r="R155" i="26"/>
  <c r="Q155" i="26"/>
  <c r="S155" i="26" s="1"/>
  <c r="P155" i="26"/>
  <c r="G155" i="26"/>
  <c r="F155" i="26"/>
  <c r="D155" i="26"/>
  <c r="C155" i="26"/>
  <c r="B155" i="26"/>
  <c r="A155" i="26"/>
  <c r="R154" i="26"/>
  <c r="Q154" i="26"/>
  <c r="S154" i="26" s="1"/>
  <c r="P154" i="26"/>
  <c r="G154" i="26"/>
  <c r="F154" i="26"/>
  <c r="D154" i="26"/>
  <c r="C154" i="26"/>
  <c r="B154" i="26"/>
  <c r="A154" i="26"/>
  <c r="R153" i="26"/>
  <c r="Q153" i="26"/>
  <c r="S153" i="26" s="1"/>
  <c r="P153" i="26"/>
  <c r="G153" i="26"/>
  <c r="F153" i="26"/>
  <c r="D153" i="26"/>
  <c r="C153" i="26"/>
  <c r="B153" i="26"/>
  <c r="A153" i="26"/>
  <c r="R152" i="26"/>
  <c r="Q152" i="26"/>
  <c r="S152" i="26" s="1"/>
  <c r="P152" i="26"/>
  <c r="G152" i="26"/>
  <c r="F152" i="26"/>
  <c r="D152" i="26"/>
  <c r="C152" i="26"/>
  <c r="B152" i="26"/>
  <c r="A152" i="26"/>
  <c r="R151" i="26"/>
  <c r="Q151" i="26"/>
  <c r="S151" i="26" s="1"/>
  <c r="P151" i="26"/>
  <c r="G151" i="26"/>
  <c r="F151" i="26"/>
  <c r="D151" i="26"/>
  <c r="C151" i="26"/>
  <c r="B151" i="26"/>
  <c r="A151" i="26"/>
  <c r="R150" i="26"/>
  <c r="Q150" i="26"/>
  <c r="S150" i="26" s="1"/>
  <c r="P150" i="26"/>
  <c r="G150" i="26"/>
  <c r="F150" i="26"/>
  <c r="D150" i="26"/>
  <c r="C150" i="26"/>
  <c r="B150" i="26"/>
  <c r="A150" i="26"/>
  <c r="R149" i="26"/>
  <c r="Q149" i="26"/>
  <c r="S149" i="26" s="1"/>
  <c r="P149" i="26"/>
  <c r="G149" i="26"/>
  <c r="F149" i="26"/>
  <c r="D149" i="26"/>
  <c r="C149" i="26"/>
  <c r="B149" i="26"/>
  <c r="A149" i="26"/>
  <c r="R148" i="26"/>
  <c r="Q148" i="26"/>
  <c r="S148" i="26" s="1"/>
  <c r="P148" i="26"/>
  <c r="G148" i="26"/>
  <c r="F148" i="26"/>
  <c r="D148" i="26"/>
  <c r="C148" i="26"/>
  <c r="B148" i="26"/>
  <c r="A148" i="26"/>
  <c r="R147" i="26"/>
  <c r="Q147" i="26"/>
  <c r="S147" i="26" s="1"/>
  <c r="P147" i="26"/>
  <c r="G147" i="26"/>
  <c r="F147" i="26"/>
  <c r="D147" i="26"/>
  <c r="C147" i="26"/>
  <c r="B147" i="26"/>
  <c r="A147" i="26"/>
  <c r="R146" i="26"/>
  <c r="Q146" i="26"/>
  <c r="S146" i="26" s="1"/>
  <c r="P146" i="26"/>
  <c r="G146" i="26"/>
  <c r="F146" i="26"/>
  <c r="D146" i="26"/>
  <c r="C146" i="26"/>
  <c r="B146" i="26"/>
  <c r="A146" i="26"/>
  <c r="R145" i="26"/>
  <c r="Q145" i="26"/>
  <c r="S145" i="26" s="1"/>
  <c r="P145" i="26"/>
  <c r="G145" i="26"/>
  <c r="F145" i="26"/>
  <c r="D145" i="26"/>
  <c r="C145" i="26"/>
  <c r="B145" i="26"/>
  <c r="A145" i="26"/>
  <c r="R144" i="26"/>
  <c r="Q144" i="26"/>
  <c r="S144" i="26" s="1"/>
  <c r="P144" i="26"/>
  <c r="G144" i="26"/>
  <c r="F144" i="26"/>
  <c r="D144" i="26"/>
  <c r="C144" i="26"/>
  <c r="B144" i="26"/>
  <c r="A144" i="26"/>
  <c r="R143" i="26"/>
  <c r="Q143" i="26"/>
  <c r="S143" i="26" s="1"/>
  <c r="P143" i="26"/>
  <c r="G143" i="26"/>
  <c r="F143" i="26"/>
  <c r="D143" i="26"/>
  <c r="C143" i="26"/>
  <c r="B143" i="26"/>
  <c r="A143" i="26"/>
  <c r="R142" i="26"/>
  <c r="Q142" i="26"/>
  <c r="S142" i="26" s="1"/>
  <c r="P142" i="26"/>
  <c r="G142" i="26"/>
  <c r="F142" i="26"/>
  <c r="D142" i="26"/>
  <c r="C142" i="26"/>
  <c r="B142" i="26"/>
  <c r="A142" i="26"/>
  <c r="R141" i="26"/>
  <c r="Q141" i="26"/>
  <c r="S141" i="26" s="1"/>
  <c r="P141" i="26"/>
  <c r="G141" i="26"/>
  <c r="F141" i="26"/>
  <c r="D141" i="26"/>
  <c r="C141" i="26"/>
  <c r="B141" i="26"/>
  <c r="A141" i="26"/>
  <c r="R140" i="26"/>
  <c r="Q140" i="26"/>
  <c r="S140" i="26" s="1"/>
  <c r="P140" i="26"/>
  <c r="G140" i="26"/>
  <c r="F140" i="26"/>
  <c r="D140" i="26"/>
  <c r="C140" i="26"/>
  <c r="B140" i="26"/>
  <c r="A140" i="26"/>
  <c r="R139" i="26"/>
  <c r="Q139" i="26"/>
  <c r="S139" i="26" s="1"/>
  <c r="P139" i="26"/>
  <c r="G139" i="26"/>
  <c r="F139" i="26"/>
  <c r="D139" i="26"/>
  <c r="C139" i="26"/>
  <c r="B139" i="26"/>
  <c r="A139" i="26"/>
  <c r="R138" i="26"/>
  <c r="Q138" i="26"/>
  <c r="S138" i="26" s="1"/>
  <c r="P138" i="26"/>
  <c r="G138" i="26"/>
  <c r="F138" i="26"/>
  <c r="D138" i="26"/>
  <c r="C138" i="26"/>
  <c r="B138" i="26"/>
  <c r="A138" i="26"/>
  <c r="R137" i="26"/>
  <c r="Q137" i="26"/>
  <c r="S137" i="26" s="1"/>
  <c r="P137" i="26"/>
  <c r="G137" i="26"/>
  <c r="F137" i="26"/>
  <c r="D137" i="26"/>
  <c r="C137" i="26"/>
  <c r="B137" i="26"/>
  <c r="A137" i="26"/>
  <c r="R136" i="26"/>
  <c r="Q136" i="26"/>
  <c r="S136" i="26" s="1"/>
  <c r="P136" i="26"/>
  <c r="G136" i="26"/>
  <c r="F136" i="26"/>
  <c r="D136" i="26"/>
  <c r="C136" i="26"/>
  <c r="B136" i="26"/>
  <c r="A136" i="26"/>
  <c r="R135" i="26"/>
  <c r="Q135" i="26"/>
  <c r="S135" i="26" s="1"/>
  <c r="P135" i="26"/>
  <c r="G135" i="26"/>
  <c r="F135" i="26"/>
  <c r="D135" i="26"/>
  <c r="C135" i="26"/>
  <c r="B135" i="26"/>
  <c r="A135" i="26"/>
  <c r="R134" i="26"/>
  <c r="Q134" i="26"/>
  <c r="S134" i="26" s="1"/>
  <c r="P134" i="26"/>
  <c r="G134" i="26"/>
  <c r="F134" i="26"/>
  <c r="D134" i="26"/>
  <c r="C134" i="26"/>
  <c r="B134" i="26"/>
  <c r="A134" i="26"/>
  <c r="R133" i="26"/>
  <c r="Q133" i="26"/>
  <c r="S133" i="26" s="1"/>
  <c r="P133" i="26"/>
  <c r="G133" i="26"/>
  <c r="F133" i="26"/>
  <c r="D133" i="26"/>
  <c r="C133" i="26"/>
  <c r="B133" i="26"/>
  <c r="A133" i="26"/>
  <c r="R132" i="26"/>
  <c r="Q132" i="26"/>
  <c r="S132" i="26" s="1"/>
  <c r="P132" i="26"/>
  <c r="G132" i="26"/>
  <c r="F132" i="26"/>
  <c r="D132" i="26"/>
  <c r="C132" i="26"/>
  <c r="B132" i="26"/>
  <c r="A132" i="26"/>
  <c r="R131" i="26"/>
  <c r="Q131" i="26"/>
  <c r="S131" i="26" s="1"/>
  <c r="P131" i="26"/>
  <c r="G131" i="26"/>
  <c r="F131" i="26"/>
  <c r="D131" i="26"/>
  <c r="C131" i="26"/>
  <c r="B131" i="26"/>
  <c r="A131" i="26"/>
  <c r="R130" i="26"/>
  <c r="Q130" i="26"/>
  <c r="S130" i="26" s="1"/>
  <c r="P130" i="26"/>
  <c r="G130" i="26"/>
  <c r="F130" i="26"/>
  <c r="D130" i="26"/>
  <c r="C130" i="26"/>
  <c r="B130" i="26"/>
  <c r="A130" i="26"/>
  <c r="R129" i="26"/>
  <c r="Q129" i="26"/>
  <c r="S129" i="26" s="1"/>
  <c r="P129" i="26"/>
  <c r="G129" i="26"/>
  <c r="F129" i="26"/>
  <c r="D129" i="26"/>
  <c r="C129" i="26"/>
  <c r="B129" i="26"/>
  <c r="A129" i="26"/>
  <c r="R128" i="26"/>
  <c r="Q128" i="26"/>
  <c r="S128" i="26" s="1"/>
  <c r="P128" i="26"/>
  <c r="G128" i="26"/>
  <c r="F128" i="26"/>
  <c r="D128" i="26"/>
  <c r="C128" i="26"/>
  <c r="B128" i="26"/>
  <c r="A128" i="26"/>
  <c r="R127" i="26"/>
  <c r="Q127" i="26"/>
  <c r="S127" i="26" s="1"/>
  <c r="P127" i="26"/>
  <c r="G127" i="26"/>
  <c r="F127" i="26"/>
  <c r="D127" i="26"/>
  <c r="C127" i="26"/>
  <c r="B127" i="26"/>
  <c r="A127" i="26"/>
  <c r="R126" i="26"/>
  <c r="Q126" i="26"/>
  <c r="S126" i="26" s="1"/>
  <c r="P126" i="26"/>
  <c r="G126" i="26"/>
  <c r="F126" i="26"/>
  <c r="D126" i="26"/>
  <c r="C126" i="26"/>
  <c r="B126" i="26"/>
  <c r="A126" i="26"/>
  <c r="R125" i="26"/>
  <c r="Q125" i="26"/>
  <c r="S125" i="26" s="1"/>
  <c r="P125" i="26"/>
  <c r="G125" i="26"/>
  <c r="F125" i="26"/>
  <c r="D125" i="26"/>
  <c r="C125" i="26"/>
  <c r="B125" i="26"/>
  <c r="A125" i="26"/>
  <c r="R124" i="26"/>
  <c r="Q124" i="26"/>
  <c r="S124" i="26" s="1"/>
  <c r="P124" i="26"/>
  <c r="G124" i="26"/>
  <c r="F124" i="26"/>
  <c r="D124" i="26"/>
  <c r="C124" i="26"/>
  <c r="B124" i="26"/>
  <c r="A124" i="26"/>
  <c r="R123" i="26"/>
  <c r="Q123" i="26"/>
  <c r="S123" i="26" s="1"/>
  <c r="P123" i="26"/>
  <c r="G123" i="26"/>
  <c r="F123" i="26"/>
  <c r="D123" i="26"/>
  <c r="C123" i="26"/>
  <c r="B123" i="26"/>
  <c r="A123" i="26"/>
  <c r="R122" i="26"/>
  <c r="Q122" i="26"/>
  <c r="S122" i="26" s="1"/>
  <c r="P122" i="26"/>
  <c r="G122" i="26"/>
  <c r="F122" i="26"/>
  <c r="D122" i="26"/>
  <c r="C122" i="26"/>
  <c r="B122" i="26"/>
  <c r="A122" i="26"/>
  <c r="R121" i="26"/>
  <c r="Q121" i="26"/>
  <c r="S121" i="26" s="1"/>
  <c r="P121" i="26"/>
  <c r="G121" i="26"/>
  <c r="F121" i="26"/>
  <c r="D121" i="26"/>
  <c r="C121" i="26"/>
  <c r="B121" i="26"/>
  <c r="A121" i="26"/>
  <c r="R120" i="26"/>
  <c r="Q120" i="26"/>
  <c r="S120" i="26" s="1"/>
  <c r="P120" i="26"/>
  <c r="G120" i="26"/>
  <c r="F120" i="26"/>
  <c r="D120" i="26"/>
  <c r="C120" i="26"/>
  <c r="B120" i="26"/>
  <c r="A120" i="26"/>
  <c r="R119" i="26"/>
  <c r="Q119" i="26"/>
  <c r="S119" i="26" s="1"/>
  <c r="P119" i="26"/>
  <c r="G119" i="26"/>
  <c r="F119" i="26"/>
  <c r="D119" i="26"/>
  <c r="C119" i="26"/>
  <c r="B119" i="26"/>
  <c r="A119" i="26"/>
  <c r="R118" i="26"/>
  <c r="Q118" i="26"/>
  <c r="S118" i="26" s="1"/>
  <c r="P118" i="26"/>
  <c r="G118" i="26"/>
  <c r="F118" i="26"/>
  <c r="D118" i="26"/>
  <c r="C118" i="26"/>
  <c r="B118" i="26"/>
  <c r="A118" i="26"/>
  <c r="R117" i="26"/>
  <c r="Q117" i="26"/>
  <c r="S117" i="26" s="1"/>
  <c r="P117" i="26"/>
  <c r="G117" i="26"/>
  <c r="F117" i="26"/>
  <c r="D117" i="26"/>
  <c r="C117" i="26"/>
  <c r="B117" i="26"/>
  <c r="A117" i="26"/>
  <c r="R116" i="26"/>
  <c r="Q116" i="26"/>
  <c r="S116" i="26" s="1"/>
  <c r="P116" i="26"/>
  <c r="G116" i="26"/>
  <c r="F116" i="26"/>
  <c r="D116" i="26"/>
  <c r="C116" i="26"/>
  <c r="B116" i="26"/>
  <c r="A116" i="26"/>
  <c r="R115" i="26"/>
  <c r="Q115" i="26"/>
  <c r="S115" i="26" s="1"/>
  <c r="P115" i="26"/>
  <c r="G115" i="26"/>
  <c r="F115" i="26"/>
  <c r="D115" i="26"/>
  <c r="C115" i="26"/>
  <c r="B115" i="26"/>
  <c r="A115" i="26"/>
  <c r="R114" i="26"/>
  <c r="Q114" i="26"/>
  <c r="S114" i="26" s="1"/>
  <c r="P114" i="26"/>
  <c r="G114" i="26"/>
  <c r="F114" i="26"/>
  <c r="D114" i="26"/>
  <c r="C114" i="26"/>
  <c r="B114" i="26"/>
  <c r="A114" i="26"/>
  <c r="R113" i="26"/>
  <c r="Q113" i="26"/>
  <c r="S113" i="26" s="1"/>
  <c r="P113" i="26"/>
  <c r="G113" i="26"/>
  <c r="F113" i="26"/>
  <c r="D113" i="26"/>
  <c r="C113" i="26"/>
  <c r="B113" i="26"/>
  <c r="A113" i="26"/>
  <c r="R112" i="26"/>
  <c r="Q112" i="26"/>
  <c r="S112" i="26" s="1"/>
  <c r="P112" i="26"/>
  <c r="G112" i="26"/>
  <c r="F112" i="26"/>
  <c r="D112" i="26"/>
  <c r="C112" i="26"/>
  <c r="B112" i="26"/>
  <c r="A112" i="26"/>
  <c r="R111" i="26"/>
  <c r="Q111" i="26"/>
  <c r="S111" i="26" s="1"/>
  <c r="P111" i="26"/>
  <c r="G111" i="26"/>
  <c r="F111" i="26"/>
  <c r="D111" i="26"/>
  <c r="C111" i="26"/>
  <c r="B111" i="26"/>
  <c r="A111" i="26"/>
  <c r="R110" i="26"/>
  <c r="Q110" i="26"/>
  <c r="S110" i="26" s="1"/>
  <c r="P110" i="26"/>
  <c r="G110" i="26"/>
  <c r="F110" i="26"/>
  <c r="D110" i="26"/>
  <c r="C110" i="26"/>
  <c r="B110" i="26"/>
  <c r="A110" i="26"/>
  <c r="R109" i="26"/>
  <c r="Q109" i="26"/>
  <c r="S109" i="26" s="1"/>
  <c r="P109" i="26"/>
  <c r="G109" i="26"/>
  <c r="F109" i="26"/>
  <c r="D109" i="26"/>
  <c r="C109" i="26"/>
  <c r="B109" i="26"/>
  <c r="A109" i="26"/>
  <c r="R108" i="26"/>
  <c r="Q108" i="26"/>
  <c r="S108" i="26" s="1"/>
  <c r="P108" i="26"/>
  <c r="G108" i="26"/>
  <c r="F108" i="26"/>
  <c r="D108" i="26"/>
  <c r="C108" i="26"/>
  <c r="B108" i="26"/>
  <c r="A108" i="26"/>
  <c r="R107" i="26"/>
  <c r="Q107" i="26"/>
  <c r="S107" i="26" s="1"/>
  <c r="P107" i="26"/>
  <c r="G107" i="26"/>
  <c r="F107" i="26"/>
  <c r="D107" i="26"/>
  <c r="C107" i="26"/>
  <c r="B107" i="26"/>
  <c r="A107" i="26"/>
  <c r="R106" i="26"/>
  <c r="Q106" i="26"/>
  <c r="S106" i="26" s="1"/>
  <c r="P106" i="26"/>
  <c r="G106" i="26"/>
  <c r="F106" i="26"/>
  <c r="D106" i="26"/>
  <c r="C106" i="26"/>
  <c r="B106" i="26"/>
  <c r="A106" i="26"/>
  <c r="R105" i="26"/>
  <c r="Q105" i="26"/>
  <c r="S105" i="26" s="1"/>
  <c r="P105" i="26"/>
  <c r="G105" i="26"/>
  <c r="F105" i="26"/>
  <c r="D105" i="26"/>
  <c r="C105" i="26"/>
  <c r="B105" i="26"/>
  <c r="A105" i="26"/>
  <c r="R104" i="26"/>
  <c r="Q104" i="26"/>
  <c r="S104" i="26" s="1"/>
  <c r="P104" i="26"/>
  <c r="G104" i="26"/>
  <c r="F104" i="26"/>
  <c r="D104" i="26"/>
  <c r="C104" i="26"/>
  <c r="B104" i="26"/>
  <c r="A104" i="26"/>
  <c r="R103" i="26"/>
  <c r="Q103" i="26"/>
  <c r="S103" i="26" s="1"/>
  <c r="P103" i="26"/>
  <c r="G103" i="26"/>
  <c r="F103" i="26"/>
  <c r="D103" i="26"/>
  <c r="C103" i="26"/>
  <c r="B103" i="26"/>
  <c r="A103" i="26"/>
  <c r="R102" i="26"/>
  <c r="Q102" i="26"/>
  <c r="S102" i="26" s="1"/>
  <c r="P102" i="26"/>
  <c r="G102" i="26"/>
  <c r="F102" i="26"/>
  <c r="D102" i="26"/>
  <c r="C102" i="26"/>
  <c r="B102" i="26"/>
  <c r="A102" i="26"/>
  <c r="R101" i="26"/>
  <c r="Q101" i="26"/>
  <c r="S101" i="26" s="1"/>
  <c r="P101" i="26"/>
  <c r="G101" i="26"/>
  <c r="F101" i="26"/>
  <c r="D101" i="26"/>
  <c r="C101" i="26"/>
  <c r="B101" i="26"/>
  <c r="A101" i="26"/>
  <c r="R100" i="26"/>
  <c r="Q100" i="26"/>
  <c r="S100" i="26" s="1"/>
  <c r="P100" i="26"/>
  <c r="G100" i="26"/>
  <c r="F100" i="26"/>
  <c r="D100" i="26"/>
  <c r="C100" i="26"/>
  <c r="B100" i="26"/>
  <c r="A100" i="26"/>
  <c r="R99" i="26"/>
  <c r="Q99" i="26"/>
  <c r="S99" i="26" s="1"/>
  <c r="P99" i="26"/>
  <c r="G99" i="26"/>
  <c r="F99" i="26"/>
  <c r="D99" i="26"/>
  <c r="C99" i="26"/>
  <c r="B99" i="26"/>
  <c r="A99" i="26"/>
  <c r="R98" i="26"/>
  <c r="Q98" i="26"/>
  <c r="S98" i="26" s="1"/>
  <c r="P98" i="26"/>
  <c r="G98" i="26"/>
  <c r="F98" i="26"/>
  <c r="D98" i="26"/>
  <c r="C98" i="26"/>
  <c r="B98" i="26"/>
  <c r="A98" i="26"/>
  <c r="R97" i="26"/>
  <c r="Q97" i="26"/>
  <c r="S97" i="26" s="1"/>
  <c r="P97" i="26"/>
  <c r="G97" i="26"/>
  <c r="F97" i="26"/>
  <c r="D97" i="26"/>
  <c r="C97" i="26"/>
  <c r="B97" i="26"/>
  <c r="A97" i="26"/>
  <c r="R96" i="26"/>
  <c r="Q96" i="26"/>
  <c r="S96" i="26" s="1"/>
  <c r="P96" i="26"/>
  <c r="G96" i="26"/>
  <c r="F96" i="26"/>
  <c r="D96" i="26"/>
  <c r="C96" i="26"/>
  <c r="B96" i="26"/>
  <c r="A96" i="26"/>
  <c r="R95" i="26"/>
  <c r="Q95" i="26"/>
  <c r="S95" i="26" s="1"/>
  <c r="P95" i="26"/>
  <c r="G95" i="26"/>
  <c r="F95" i="26"/>
  <c r="D95" i="26"/>
  <c r="C95" i="26"/>
  <c r="B95" i="26"/>
  <c r="A95" i="26"/>
  <c r="R94" i="26"/>
  <c r="Q94" i="26"/>
  <c r="S94" i="26" s="1"/>
  <c r="P94" i="26"/>
  <c r="G94" i="26"/>
  <c r="F94" i="26"/>
  <c r="D94" i="26"/>
  <c r="C94" i="26"/>
  <c r="B94" i="26"/>
  <c r="A94" i="26"/>
  <c r="R93" i="26"/>
  <c r="Q93" i="26"/>
  <c r="S93" i="26" s="1"/>
  <c r="P93" i="26"/>
  <c r="G93" i="26"/>
  <c r="F93" i="26"/>
  <c r="D93" i="26"/>
  <c r="C93" i="26"/>
  <c r="B93" i="26"/>
  <c r="A93" i="26"/>
  <c r="R92" i="26"/>
  <c r="Q92" i="26"/>
  <c r="S92" i="26" s="1"/>
  <c r="P92" i="26"/>
  <c r="G92" i="26"/>
  <c r="F92" i="26"/>
  <c r="D92" i="26"/>
  <c r="C92" i="26"/>
  <c r="B92" i="26"/>
  <c r="A92" i="26"/>
  <c r="R91" i="26"/>
  <c r="Q91" i="26"/>
  <c r="S91" i="26" s="1"/>
  <c r="P91" i="26"/>
  <c r="G91" i="26"/>
  <c r="F91" i="26"/>
  <c r="D91" i="26"/>
  <c r="C91" i="26"/>
  <c r="B91" i="26"/>
  <c r="A91" i="26"/>
  <c r="R90" i="26"/>
  <c r="Q90" i="26"/>
  <c r="S90" i="26" s="1"/>
  <c r="P90" i="26"/>
  <c r="G90" i="26"/>
  <c r="F90" i="26"/>
  <c r="D90" i="26"/>
  <c r="C90" i="26"/>
  <c r="B90" i="26"/>
  <c r="A90" i="26"/>
  <c r="R89" i="26"/>
  <c r="Q89" i="26"/>
  <c r="S89" i="26" s="1"/>
  <c r="P89" i="26"/>
  <c r="G89" i="26"/>
  <c r="F89" i="26"/>
  <c r="D89" i="26"/>
  <c r="C89" i="26"/>
  <c r="B89" i="26"/>
  <c r="A89" i="26"/>
  <c r="R88" i="26"/>
  <c r="Q88" i="26"/>
  <c r="S88" i="26" s="1"/>
  <c r="P88" i="26"/>
  <c r="G88" i="26"/>
  <c r="F88" i="26"/>
  <c r="D88" i="26"/>
  <c r="C88" i="26"/>
  <c r="B88" i="26"/>
  <c r="A88" i="26"/>
  <c r="R87" i="26"/>
  <c r="Q87" i="26"/>
  <c r="S87" i="26" s="1"/>
  <c r="P87" i="26"/>
  <c r="G87" i="26"/>
  <c r="F87" i="26"/>
  <c r="D87" i="26"/>
  <c r="C87" i="26"/>
  <c r="B87" i="26"/>
  <c r="A87" i="26"/>
  <c r="R86" i="26"/>
  <c r="Q86" i="26"/>
  <c r="S86" i="26" s="1"/>
  <c r="P86" i="26"/>
  <c r="G86" i="26"/>
  <c r="F86" i="26"/>
  <c r="D86" i="26"/>
  <c r="C86" i="26"/>
  <c r="B86" i="26"/>
  <c r="A86" i="26"/>
  <c r="R85" i="26"/>
  <c r="Q85" i="26"/>
  <c r="S85" i="26" s="1"/>
  <c r="P85" i="26"/>
  <c r="G85" i="26"/>
  <c r="F85" i="26"/>
  <c r="D85" i="26"/>
  <c r="C85" i="26"/>
  <c r="B85" i="26"/>
  <c r="A85" i="26"/>
  <c r="R84" i="26"/>
  <c r="Q84" i="26"/>
  <c r="S84" i="26" s="1"/>
  <c r="P84" i="26"/>
  <c r="G84" i="26"/>
  <c r="F84" i="26"/>
  <c r="D84" i="26"/>
  <c r="C84" i="26"/>
  <c r="B84" i="26"/>
  <c r="A84" i="26"/>
  <c r="R83" i="26"/>
  <c r="Q83" i="26"/>
  <c r="S83" i="26" s="1"/>
  <c r="P83" i="26"/>
  <c r="G83" i="26"/>
  <c r="F83" i="26"/>
  <c r="D83" i="26"/>
  <c r="C83" i="26"/>
  <c r="B83" i="26"/>
  <c r="A83" i="26"/>
  <c r="R82" i="26"/>
  <c r="Q82" i="26"/>
  <c r="S82" i="26" s="1"/>
  <c r="P82" i="26"/>
  <c r="G82" i="26"/>
  <c r="F82" i="26"/>
  <c r="D82" i="26"/>
  <c r="C82" i="26"/>
  <c r="B82" i="26"/>
  <c r="A82" i="26"/>
  <c r="R81" i="26"/>
  <c r="Q81" i="26"/>
  <c r="S81" i="26" s="1"/>
  <c r="P81" i="26"/>
  <c r="G81" i="26"/>
  <c r="F81" i="26"/>
  <c r="D81" i="26"/>
  <c r="C81" i="26"/>
  <c r="B81" i="26"/>
  <c r="A81" i="26"/>
  <c r="R80" i="26"/>
  <c r="Q80" i="26"/>
  <c r="S80" i="26" s="1"/>
  <c r="P80" i="26"/>
  <c r="G80" i="26"/>
  <c r="F80" i="26"/>
  <c r="D80" i="26"/>
  <c r="C80" i="26"/>
  <c r="B80" i="26"/>
  <c r="A80" i="26"/>
  <c r="R79" i="26"/>
  <c r="Q79" i="26"/>
  <c r="S79" i="26" s="1"/>
  <c r="P79" i="26"/>
  <c r="G79" i="26"/>
  <c r="F79" i="26"/>
  <c r="D79" i="26"/>
  <c r="C79" i="26"/>
  <c r="B79" i="26"/>
  <c r="A79" i="26"/>
  <c r="R78" i="26"/>
  <c r="Q78" i="26"/>
  <c r="S78" i="26" s="1"/>
  <c r="P78" i="26"/>
  <c r="G78" i="26"/>
  <c r="F78" i="26"/>
  <c r="D78" i="26"/>
  <c r="C78" i="26"/>
  <c r="B78" i="26"/>
  <c r="A78" i="26"/>
  <c r="R77" i="26"/>
  <c r="Q77" i="26"/>
  <c r="S77" i="26" s="1"/>
  <c r="P77" i="26"/>
  <c r="G77" i="26"/>
  <c r="F77" i="26"/>
  <c r="D77" i="26"/>
  <c r="C77" i="26"/>
  <c r="B77" i="26"/>
  <c r="A77" i="26"/>
  <c r="R76" i="26"/>
  <c r="Q76" i="26"/>
  <c r="S76" i="26" s="1"/>
  <c r="P76" i="26"/>
  <c r="G76" i="26"/>
  <c r="F76" i="26"/>
  <c r="D76" i="26"/>
  <c r="C76" i="26"/>
  <c r="B76" i="26"/>
  <c r="A76" i="26"/>
  <c r="R75" i="26"/>
  <c r="Q75" i="26"/>
  <c r="S75" i="26" s="1"/>
  <c r="P75" i="26"/>
  <c r="G75" i="26"/>
  <c r="F75" i="26"/>
  <c r="D75" i="26"/>
  <c r="C75" i="26"/>
  <c r="B75" i="26"/>
  <c r="A75" i="26"/>
  <c r="R74" i="26"/>
  <c r="Q74" i="26"/>
  <c r="S74" i="26" s="1"/>
  <c r="P74" i="26"/>
  <c r="G74" i="26"/>
  <c r="F74" i="26"/>
  <c r="D74" i="26"/>
  <c r="C74" i="26"/>
  <c r="B74" i="26"/>
  <c r="A74" i="26"/>
  <c r="R73" i="26"/>
  <c r="Q73" i="26"/>
  <c r="S73" i="26" s="1"/>
  <c r="P73" i="26"/>
  <c r="G73" i="26"/>
  <c r="F73" i="26"/>
  <c r="D73" i="26"/>
  <c r="C73" i="26"/>
  <c r="B73" i="26"/>
  <c r="A73" i="26"/>
  <c r="R72" i="26"/>
  <c r="Q72" i="26"/>
  <c r="S72" i="26" s="1"/>
  <c r="P72" i="26"/>
  <c r="G72" i="26"/>
  <c r="F72" i="26"/>
  <c r="D72" i="26"/>
  <c r="C72" i="26"/>
  <c r="B72" i="26"/>
  <c r="A72" i="26"/>
  <c r="R71" i="26"/>
  <c r="Q71" i="26"/>
  <c r="S71" i="26" s="1"/>
  <c r="P71" i="26"/>
  <c r="G71" i="26"/>
  <c r="F71" i="26"/>
  <c r="D71" i="26"/>
  <c r="C71" i="26"/>
  <c r="B71" i="26"/>
  <c r="A71" i="26"/>
  <c r="R70" i="26"/>
  <c r="Q70" i="26"/>
  <c r="S70" i="26" s="1"/>
  <c r="P70" i="26"/>
  <c r="G70" i="26"/>
  <c r="F70" i="26"/>
  <c r="D70" i="26"/>
  <c r="C70" i="26"/>
  <c r="B70" i="26"/>
  <c r="A70" i="26"/>
  <c r="R69" i="26"/>
  <c r="Q69" i="26"/>
  <c r="S69" i="26" s="1"/>
  <c r="P69" i="26"/>
  <c r="G69" i="26"/>
  <c r="F69" i="26"/>
  <c r="D69" i="26"/>
  <c r="C69" i="26"/>
  <c r="B69" i="26"/>
  <c r="A69" i="26"/>
  <c r="R68" i="26"/>
  <c r="Q68" i="26"/>
  <c r="S68" i="26" s="1"/>
  <c r="P68" i="26"/>
  <c r="G68" i="26"/>
  <c r="F68" i="26"/>
  <c r="D68" i="26"/>
  <c r="C68" i="26"/>
  <c r="B68" i="26"/>
  <c r="A68" i="26"/>
  <c r="R67" i="26"/>
  <c r="Q67" i="26"/>
  <c r="S67" i="26" s="1"/>
  <c r="P67" i="26"/>
  <c r="G67" i="26"/>
  <c r="F67" i="26"/>
  <c r="D67" i="26"/>
  <c r="C67" i="26"/>
  <c r="B67" i="26"/>
  <c r="A67" i="26"/>
  <c r="R66" i="26"/>
  <c r="Q66" i="26"/>
  <c r="S66" i="26" s="1"/>
  <c r="P66" i="26"/>
  <c r="G66" i="26"/>
  <c r="F66" i="26"/>
  <c r="D66" i="26"/>
  <c r="C66" i="26"/>
  <c r="B66" i="26"/>
  <c r="A66" i="26"/>
  <c r="R65" i="26"/>
  <c r="Q65" i="26"/>
  <c r="S65" i="26" s="1"/>
  <c r="P65" i="26"/>
  <c r="G65" i="26"/>
  <c r="F65" i="26"/>
  <c r="D65" i="26"/>
  <c r="C65" i="26"/>
  <c r="B65" i="26"/>
  <c r="A65" i="26"/>
  <c r="R64" i="26"/>
  <c r="Q64" i="26"/>
  <c r="S64" i="26" s="1"/>
  <c r="P64" i="26"/>
  <c r="G64" i="26"/>
  <c r="F64" i="26"/>
  <c r="D64" i="26"/>
  <c r="C64" i="26"/>
  <c r="B64" i="26"/>
  <c r="A64" i="26"/>
  <c r="R63" i="26"/>
  <c r="Q63" i="26"/>
  <c r="S63" i="26" s="1"/>
  <c r="P63" i="26"/>
  <c r="G63" i="26"/>
  <c r="F63" i="26"/>
  <c r="D63" i="26"/>
  <c r="C63" i="26"/>
  <c r="B63" i="26"/>
  <c r="A63" i="26"/>
  <c r="R62" i="26"/>
  <c r="Q62" i="26"/>
  <c r="S62" i="26" s="1"/>
  <c r="P62" i="26"/>
  <c r="G62" i="26"/>
  <c r="F62" i="26"/>
  <c r="D62" i="26"/>
  <c r="C62" i="26"/>
  <c r="B62" i="26"/>
  <c r="A62" i="26"/>
  <c r="R61" i="26"/>
  <c r="Q61" i="26"/>
  <c r="S61" i="26" s="1"/>
  <c r="P61" i="26"/>
  <c r="G61" i="26"/>
  <c r="F61" i="26"/>
  <c r="D61" i="26"/>
  <c r="C61" i="26"/>
  <c r="B61" i="26"/>
  <c r="A61" i="26"/>
  <c r="R60" i="26"/>
  <c r="Q60" i="26"/>
  <c r="S60" i="26" s="1"/>
  <c r="P60" i="26"/>
  <c r="G60" i="26"/>
  <c r="F60" i="26"/>
  <c r="D60" i="26"/>
  <c r="C60" i="26"/>
  <c r="B60" i="26"/>
  <c r="A60" i="26"/>
  <c r="R59" i="26"/>
  <c r="Q59" i="26"/>
  <c r="S59" i="26" s="1"/>
  <c r="P59" i="26"/>
  <c r="G59" i="26"/>
  <c r="F59" i="26"/>
  <c r="D59" i="26"/>
  <c r="C59" i="26"/>
  <c r="B59" i="26"/>
  <c r="A59" i="26"/>
  <c r="R58" i="26"/>
  <c r="Q58" i="26"/>
  <c r="S58" i="26" s="1"/>
  <c r="P58" i="26"/>
  <c r="G58" i="26"/>
  <c r="F58" i="26"/>
  <c r="D58" i="26"/>
  <c r="C58" i="26"/>
  <c r="B58" i="26"/>
  <c r="A58" i="26"/>
  <c r="R57" i="26"/>
  <c r="Q57" i="26"/>
  <c r="S57" i="26" s="1"/>
  <c r="P57" i="26"/>
  <c r="G57" i="26"/>
  <c r="F57" i="26"/>
  <c r="D57" i="26"/>
  <c r="C57" i="26"/>
  <c r="B57" i="26"/>
  <c r="A57" i="26"/>
  <c r="R56" i="26"/>
  <c r="Q56" i="26"/>
  <c r="S56" i="26" s="1"/>
  <c r="P56" i="26"/>
  <c r="G56" i="26"/>
  <c r="F56" i="26"/>
  <c r="D56" i="26"/>
  <c r="C56" i="26"/>
  <c r="B56" i="26"/>
  <c r="A56" i="26"/>
  <c r="R55" i="26"/>
  <c r="Q55" i="26"/>
  <c r="S55" i="26" s="1"/>
  <c r="P55" i="26"/>
  <c r="G55" i="26"/>
  <c r="F55" i="26"/>
  <c r="D55" i="26"/>
  <c r="C55" i="26"/>
  <c r="B55" i="26"/>
  <c r="A55" i="26"/>
  <c r="R54" i="26"/>
  <c r="Q54" i="26"/>
  <c r="S54" i="26" s="1"/>
  <c r="P54" i="26"/>
  <c r="G54" i="26"/>
  <c r="F54" i="26"/>
  <c r="D54" i="26"/>
  <c r="C54" i="26"/>
  <c r="B54" i="26"/>
  <c r="A54" i="26"/>
  <c r="R53" i="26"/>
  <c r="Q53" i="26"/>
  <c r="S53" i="26" s="1"/>
  <c r="P53" i="26"/>
  <c r="G53" i="26"/>
  <c r="F53" i="26"/>
  <c r="D53" i="26"/>
  <c r="C53" i="26"/>
  <c r="B53" i="26"/>
  <c r="A53" i="26"/>
  <c r="R52" i="26"/>
  <c r="Q52" i="26"/>
  <c r="S52" i="26" s="1"/>
  <c r="P52" i="26"/>
  <c r="G52" i="26"/>
  <c r="F52" i="26"/>
  <c r="D52" i="26"/>
  <c r="C52" i="26"/>
  <c r="B52" i="26"/>
  <c r="A52" i="26"/>
  <c r="R51" i="26"/>
  <c r="Q51" i="26"/>
  <c r="S51" i="26" s="1"/>
  <c r="P51" i="26"/>
  <c r="G51" i="26"/>
  <c r="F51" i="26"/>
  <c r="D51" i="26"/>
  <c r="C51" i="26"/>
  <c r="B51" i="26"/>
  <c r="A51" i="26"/>
  <c r="R50" i="26"/>
  <c r="Q50" i="26"/>
  <c r="S50" i="26" s="1"/>
  <c r="P50" i="26"/>
  <c r="G50" i="26"/>
  <c r="F50" i="26"/>
  <c r="D50" i="26"/>
  <c r="C50" i="26"/>
  <c r="B50" i="26"/>
  <c r="A50" i="26"/>
  <c r="R49" i="26"/>
  <c r="Q49" i="26"/>
  <c r="S49" i="26" s="1"/>
  <c r="P49" i="26"/>
  <c r="G49" i="26"/>
  <c r="F49" i="26"/>
  <c r="D49" i="26"/>
  <c r="C49" i="26"/>
  <c r="B49" i="26"/>
  <c r="A49" i="26"/>
  <c r="R48" i="26"/>
  <c r="Q48" i="26"/>
  <c r="S48" i="26" s="1"/>
  <c r="P48" i="26"/>
  <c r="G48" i="26"/>
  <c r="F48" i="26"/>
  <c r="D48" i="26"/>
  <c r="C48" i="26"/>
  <c r="B48" i="26"/>
  <c r="A48" i="26"/>
  <c r="R47" i="26"/>
  <c r="Q47" i="26"/>
  <c r="S47" i="26" s="1"/>
  <c r="P47" i="26"/>
  <c r="G47" i="26"/>
  <c r="F47" i="26"/>
  <c r="D47" i="26"/>
  <c r="C47" i="26"/>
  <c r="B47" i="26"/>
  <c r="A47" i="26"/>
  <c r="R46" i="26"/>
  <c r="Q46" i="26"/>
  <c r="S46" i="26" s="1"/>
  <c r="P46" i="26"/>
  <c r="G46" i="26"/>
  <c r="F46" i="26"/>
  <c r="D46" i="26"/>
  <c r="C46" i="26"/>
  <c r="B46" i="26"/>
  <c r="A46" i="26"/>
  <c r="R45" i="26"/>
  <c r="Q45" i="26"/>
  <c r="S45" i="26" s="1"/>
  <c r="P45" i="26"/>
  <c r="G45" i="26"/>
  <c r="F45" i="26"/>
  <c r="D45" i="26"/>
  <c r="C45" i="26"/>
  <c r="B45" i="26"/>
  <c r="A45" i="26"/>
  <c r="R44" i="26"/>
  <c r="Q44" i="26"/>
  <c r="S44" i="26" s="1"/>
  <c r="P44" i="26"/>
  <c r="G44" i="26"/>
  <c r="F44" i="26"/>
  <c r="D44" i="26"/>
  <c r="C44" i="26"/>
  <c r="B44" i="26"/>
  <c r="A44" i="26"/>
  <c r="R43" i="26"/>
  <c r="Q43" i="26"/>
  <c r="S43" i="26" s="1"/>
  <c r="P43" i="26"/>
  <c r="G43" i="26"/>
  <c r="F43" i="26"/>
  <c r="D43" i="26"/>
  <c r="C43" i="26"/>
  <c r="B43" i="26"/>
  <c r="A43" i="26"/>
  <c r="R42" i="26"/>
  <c r="Q42" i="26"/>
  <c r="S42" i="26" s="1"/>
  <c r="P42" i="26"/>
  <c r="G42" i="26"/>
  <c r="F42" i="26"/>
  <c r="D42" i="26"/>
  <c r="C42" i="26"/>
  <c r="B42" i="26"/>
  <c r="A42" i="26"/>
  <c r="R41" i="26"/>
  <c r="Q41" i="26"/>
  <c r="S41" i="26" s="1"/>
  <c r="P41" i="26"/>
  <c r="G41" i="26"/>
  <c r="F41" i="26"/>
  <c r="D41" i="26"/>
  <c r="C41" i="26"/>
  <c r="B41" i="26"/>
  <c r="A41" i="26"/>
  <c r="R40" i="26"/>
  <c r="Q40" i="26"/>
  <c r="S40" i="26" s="1"/>
  <c r="P40" i="26"/>
  <c r="G40" i="26"/>
  <c r="F40" i="26"/>
  <c r="D40" i="26"/>
  <c r="C40" i="26"/>
  <c r="B40" i="26"/>
  <c r="A40" i="26"/>
  <c r="R39" i="26"/>
  <c r="Q39" i="26"/>
  <c r="S39" i="26" s="1"/>
  <c r="P39" i="26"/>
  <c r="G39" i="26"/>
  <c r="F39" i="26"/>
  <c r="D39" i="26"/>
  <c r="C39" i="26"/>
  <c r="B39" i="26"/>
  <c r="A39" i="26"/>
  <c r="R38" i="26"/>
  <c r="Q38" i="26"/>
  <c r="S38" i="26" s="1"/>
  <c r="P38" i="26"/>
  <c r="G38" i="26"/>
  <c r="F38" i="26"/>
  <c r="D38" i="26"/>
  <c r="C38" i="26"/>
  <c r="B38" i="26"/>
  <c r="A38" i="26"/>
  <c r="R37" i="26"/>
  <c r="Q37" i="26"/>
  <c r="S37" i="26" s="1"/>
  <c r="P37" i="26"/>
  <c r="G37" i="26"/>
  <c r="F37" i="26"/>
  <c r="D37" i="26"/>
  <c r="C37" i="26"/>
  <c r="B37" i="26"/>
  <c r="A37" i="26"/>
  <c r="R36" i="26"/>
  <c r="Q36" i="26"/>
  <c r="S36" i="26" s="1"/>
  <c r="P36" i="26"/>
  <c r="G36" i="26"/>
  <c r="F36" i="26"/>
  <c r="D36" i="26"/>
  <c r="C36" i="26"/>
  <c r="B36" i="26"/>
  <c r="A36" i="26"/>
  <c r="R35" i="26"/>
  <c r="Q35" i="26"/>
  <c r="S35" i="26" s="1"/>
  <c r="P35" i="26"/>
  <c r="G35" i="26"/>
  <c r="F35" i="26"/>
  <c r="D35" i="26"/>
  <c r="C35" i="26"/>
  <c r="B35" i="26"/>
  <c r="A35" i="26"/>
  <c r="R34" i="26"/>
  <c r="Q34" i="26"/>
  <c r="S34" i="26" s="1"/>
  <c r="P34" i="26"/>
  <c r="G34" i="26"/>
  <c r="F34" i="26"/>
  <c r="D34" i="26"/>
  <c r="C34" i="26"/>
  <c r="B34" i="26"/>
  <c r="A34" i="26"/>
  <c r="R33" i="26"/>
  <c r="Q33" i="26"/>
  <c r="S33" i="26" s="1"/>
  <c r="P33" i="26"/>
  <c r="G33" i="26"/>
  <c r="F33" i="26"/>
  <c r="D33" i="26"/>
  <c r="C33" i="26"/>
  <c r="B33" i="26"/>
  <c r="A33" i="26"/>
  <c r="R32" i="26"/>
  <c r="Q32" i="26"/>
  <c r="S32" i="26" s="1"/>
  <c r="P32" i="26"/>
  <c r="G32" i="26"/>
  <c r="F32" i="26"/>
  <c r="D32" i="26"/>
  <c r="C32" i="26"/>
  <c r="B32" i="26"/>
  <c r="A32" i="26"/>
  <c r="R31" i="26"/>
  <c r="Q31" i="26"/>
  <c r="S31" i="26" s="1"/>
  <c r="P31" i="26"/>
  <c r="G31" i="26"/>
  <c r="F31" i="26"/>
  <c r="D31" i="26"/>
  <c r="C31" i="26"/>
  <c r="B31" i="26"/>
  <c r="A31" i="26"/>
  <c r="R30" i="26"/>
  <c r="Q30" i="26"/>
  <c r="S30" i="26" s="1"/>
  <c r="P30" i="26"/>
  <c r="G30" i="26"/>
  <c r="F30" i="26"/>
  <c r="D30" i="26"/>
  <c r="C30" i="26"/>
  <c r="B30" i="26"/>
  <c r="A30" i="26"/>
  <c r="R29" i="26"/>
  <c r="Q29" i="26"/>
  <c r="S29" i="26" s="1"/>
  <c r="P29" i="26"/>
  <c r="G29" i="26"/>
  <c r="F29" i="26"/>
  <c r="D29" i="26"/>
  <c r="C29" i="26"/>
  <c r="B29" i="26"/>
  <c r="A29" i="26"/>
  <c r="R28" i="26"/>
  <c r="Q28" i="26"/>
  <c r="S28" i="26" s="1"/>
  <c r="P28" i="26"/>
  <c r="G28" i="26"/>
  <c r="F28" i="26"/>
  <c r="D28" i="26"/>
  <c r="C28" i="26"/>
  <c r="B28" i="26"/>
  <c r="A28" i="26"/>
  <c r="R27" i="26"/>
  <c r="Q27" i="26"/>
  <c r="S27" i="26" s="1"/>
  <c r="P27" i="26"/>
  <c r="G27" i="26"/>
  <c r="F27" i="26"/>
  <c r="D27" i="26"/>
  <c r="C27" i="26"/>
  <c r="B27" i="26"/>
  <c r="A27" i="26"/>
  <c r="R26" i="26"/>
  <c r="Q26" i="26"/>
  <c r="S26" i="26" s="1"/>
  <c r="P26" i="26"/>
  <c r="G26" i="26"/>
  <c r="F26" i="26"/>
  <c r="D26" i="26"/>
  <c r="C26" i="26"/>
  <c r="B26" i="26"/>
  <c r="A26" i="26"/>
  <c r="R25" i="26"/>
  <c r="Q25" i="26"/>
  <c r="S25" i="26" s="1"/>
  <c r="P25" i="26"/>
  <c r="G25" i="26"/>
  <c r="F25" i="26"/>
  <c r="D25" i="26"/>
  <c r="C25" i="26"/>
  <c r="B25" i="26"/>
  <c r="A25" i="26"/>
  <c r="R24" i="26"/>
  <c r="Q24" i="26"/>
  <c r="S24" i="26" s="1"/>
  <c r="P24" i="26"/>
  <c r="G24" i="26"/>
  <c r="F24" i="26"/>
  <c r="D24" i="26"/>
  <c r="C24" i="26"/>
  <c r="B24" i="26"/>
  <c r="A24" i="26"/>
  <c r="R23" i="26"/>
  <c r="Q23" i="26"/>
  <c r="S23" i="26" s="1"/>
  <c r="P23" i="26"/>
  <c r="G23" i="26"/>
  <c r="F23" i="26"/>
  <c r="D23" i="26"/>
  <c r="C23" i="26"/>
  <c r="B23" i="26"/>
  <c r="A23" i="26"/>
  <c r="R22" i="26"/>
  <c r="Q22" i="26"/>
  <c r="S22" i="26" s="1"/>
  <c r="P22" i="26"/>
  <c r="G22" i="26"/>
  <c r="F22" i="26"/>
  <c r="D22" i="26"/>
  <c r="C22" i="26"/>
  <c r="B22" i="26"/>
  <c r="A22" i="26"/>
  <c r="R21" i="26"/>
  <c r="Q21" i="26"/>
  <c r="S21" i="26" s="1"/>
  <c r="P21" i="26"/>
  <c r="G21" i="26"/>
  <c r="F21" i="26"/>
  <c r="D21" i="26"/>
  <c r="C21" i="26"/>
  <c r="B21" i="26"/>
  <c r="A21" i="26"/>
  <c r="R20" i="26"/>
  <c r="Q20" i="26"/>
  <c r="S20" i="26" s="1"/>
  <c r="P20" i="26"/>
  <c r="G20" i="26"/>
  <c r="F20" i="26"/>
  <c r="D20" i="26"/>
  <c r="C20" i="26"/>
  <c r="B20" i="26"/>
  <c r="A20" i="26"/>
  <c r="R19" i="26"/>
  <c r="Q19" i="26"/>
  <c r="S19" i="26" s="1"/>
  <c r="P19" i="26"/>
  <c r="G19" i="26"/>
  <c r="F19" i="26"/>
  <c r="D19" i="26"/>
  <c r="C19" i="26"/>
  <c r="B19" i="26"/>
  <c r="A19" i="26"/>
  <c r="R18" i="26"/>
  <c r="Q18" i="26"/>
  <c r="S18" i="26" s="1"/>
  <c r="P18" i="26"/>
  <c r="G18" i="26"/>
  <c r="F18" i="26"/>
  <c r="D18" i="26"/>
  <c r="C18" i="26"/>
  <c r="B18" i="26"/>
  <c r="A18" i="26"/>
  <c r="R17" i="26"/>
  <c r="Q17" i="26"/>
  <c r="S17" i="26" s="1"/>
  <c r="P17" i="26"/>
  <c r="G17" i="26"/>
  <c r="F17" i="26"/>
  <c r="D17" i="26"/>
  <c r="C17" i="26"/>
  <c r="B17" i="26"/>
  <c r="A17" i="26"/>
  <c r="R16" i="26"/>
  <c r="Q16" i="26"/>
  <c r="S16" i="26" s="1"/>
  <c r="P16" i="26"/>
  <c r="G16" i="26"/>
  <c r="F16" i="26"/>
  <c r="D16" i="26"/>
  <c r="C16" i="26"/>
  <c r="B16" i="26"/>
  <c r="A16" i="26"/>
  <c r="R15" i="26"/>
  <c r="Q15" i="26"/>
  <c r="S15" i="26" s="1"/>
  <c r="P15" i="26"/>
  <c r="G15" i="26"/>
  <c r="F15" i="26"/>
  <c r="D15" i="26"/>
  <c r="C15" i="26"/>
  <c r="B15" i="26"/>
  <c r="A15" i="26"/>
  <c r="R14" i="26"/>
  <c r="Q14" i="26"/>
  <c r="S14" i="26" s="1"/>
  <c r="P14" i="26"/>
  <c r="G14" i="26"/>
  <c r="F14" i="26"/>
  <c r="D14" i="26"/>
  <c r="C14" i="26"/>
  <c r="B14" i="26"/>
  <c r="A14" i="26"/>
  <c r="R13" i="26"/>
  <c r="Q13" i="26"/>
  <c r="S13" i="26" s="1"/>
  <c r="P13" i="26"/>
  <c r="G13" i="26"/>
  <c r="F13" i="26"/>
  <c r="D13" i="26"/>
  <c r="C13" i="26"/>
  <c r="B13" i="26"/>
  <c r="A13" i="26"/>
  <c r="R12" i="26"/>
  <c r="Q12" i="26"/>
  <c r="S12" i="26" s="1"/>
  <c r="P12" i="26"/>
  <c r="G12" i="26"/>
  <c r="F12" i="26"/>
  <c r="D12" i="26"/>
  <c r="C12" i="26"/>
  <c r="B12" i="26"/>
  <c r="A12" i="26"/>
  <c r="R11" i="26"/>
  <c r="Q11" i="26"/>
  <c r="S11" i="26" s="1"/>
  <c r="P11" i="26"/>
  <c r="G11" i="26"/>
  <c r="F11" i="26"/>
  <c r="D11" i="26"/>
  <c r="C11" i="26"/>
  <c r="B11" i="26"/>
  <c r="A11" i="26"/>
  <c r="R10" i="26"/>
  <c r="Q10" i="26"/>
  <c r="S10" i="26" s="1"/>
  <c r="P10" i="26"/>
  <c r="G10" i="26"/>
  <c r="F10" i="26"/>
  <c r="D10" i="26"/>
  <c r="C10" i="26"/>
  <c r="B10" i="26"/>
  <c r="A10" i="26"/>
  <c r="R9" i="26"/>
  <c r="Q9" i="26"/>
  <c r="S9" i="26" s="1"/>
  <c r="P9" i="26"/>
  <c r="G9" i="26"/>
  <c r="F9" i="26"/>
  <c r="D9" i="26"/>
  <c r="C9" i="26"/>
  <c r="B9" i="26"/>
  <c r="A9" i="26"/>
  <c r="R8" i="26"/>
  <c r="Q8" i="26"/>
  <c r="S8" i="26" s="1"/>
  <c r="P8" i="26"/>
  <c r="G8" i="26"/>
  <c r="F8" i="26"/>
  <c r="D8" i="26"/>
  <c r="C8" i="26"/>
  <c r="B8" i="26"/>
  <c r="A8" i="26"/>
  <c r="R7" i="26"/>
  <c r="Q7" i="26"/>
  <c r="S7" i="26" s="1"/>
  <c r="P7" i="26"/>
  <c r="G7" i="26"/>
  <c r="F7" i="26"/>
  <c r="D7" i="26"/>
  <c r="C7" i="26"/>
  <c r="B7" i="26"/>
  <c r="A7" i="26"/>
  <c r="R6" i="26"/>
  <c r="Q6" i="26"/>
  <c r="S6" i="26" s="1"/>
  <c r="P6" i="26"/>
  <c r="G6" i="26"/>
  <c r="F6" i="26"/>
  <c r="D6" i="26"/>
  <c r="C6" i="26"/>
  <c r="B6" i="26"/>
  <c r="A6" i="26"/>
  <c r="R5" i="26"/>
  <c r="Q5" i="26"/>
  <c r="S5" i="26" s="1"/>
  <c r="P5" i="26"/>
  <c r="G5" i="26"/>
  <c r="F5" i="26"/>
  <c r="D5" i="26"/>
  <c r="C5" i="26"/>
  <c r="B5" i="26"/>
  <c r="A5" i="26"/>
  <c r="R4" i="26"/>
  <c r="Q4" i="26"/>
  <c r="S4" i="26" s="1"/>
  <c r="P4" i="26"/>
  <c r="G4" i="26"/>
  <c r="F4" i="26"/>
  <c r="D4" i="26"/>
  <c r="C4" i="26"/>
  <c r="B4" i="26"/>
  <c r="A4" i="26"/>
  <c r="R3" i="26"/>
  <c r="Q3" i="26"/>
  <c r="S3" i="26" s="1"/>
  <c r="P3" i="26"/>
  <c r="G3" i="26"/>
  <c r="F3" i="26"/>
  <c r="D3" i="26"/>
  <c r="C3" i="26"/>
  <c r="B3" i="26"/>
  <c r="A3" i="26"/>
  <c r="R2" i="26"/>
  <c r="Q2" i="26"/>
  <c r="S2" i="26" s="1"/>
  <c r="P2" i="26"/>
  <c r="G2" i="26"/>
  <c r="F2" i="26"/>
  <c r="D2" i="26"/>
  <c r="C2" i="26"/>
  <c r="B2" i="26"/>
  <c r="A2" i="26"/>
</calcChain>
</file>

<file path=xl/sharedStrings.xml><?xml version="1.0" encoding="utf-8"?>
<sst xmlns="http://schemas.openxmlformats.org/spreadsheetml/2006/main" count="1596" uniqueCount="588">
  <si>
    <t>LfdN</t>
  </si>
  <si>
    <t>Name</t>
  </si>
  <si>
    <t>Vorname</t>
  </si>
  <si>
    <t>Klasse</t>
  </si>
  <si>
    <t>Geschlecht</t>
  </si>
  <si>
    <t>Geburtsdatum</t>
  </si>
  <si>
    <t>Geburtsort</t>
  </si>
  <si>
    <t>AG-Montag</t>
  </si>
  <si>
    <t>AG-Dienstag</t>
  </si>
  <si>
    <t>AG-Mittwoch</t>
  </si>
  <si>
    <t>AG-Donnerstag</t>
  </si>
  <si>
    <t>Regeln</t>
  </si>
  <si>
    <t>HA-Erledigung</t>
  </si>
  <si>
    <t>HA-Selbständigkeit</t>
  </si>
  <si>
    <t>Soziale Kompetenz</t>
  </si>
  <si>
    <t>Schuljahr</t>
  </si>
  <si>
    <t>Halbjahr</t>
  </si>
  <si>
    <t>Zeugnisdatum</t>
  </si>
  <si>
    <t>Zeugnisbezeichnung</t>
  </si>
  <si>
    <t>Schuljahr:</t>
  </si>
  <si>
    <t>Halbjahr:</t>
  </si>
  <si>
    <t>Zeugnisdatum:</t>
  </si>
  <si>
    <t>Hausaufgabenraum</t>
  </si>
  <si>
    <t>Bemerkung</t>
  </si>
  <si>
    <t>Raum</t>
  </si>
  <si>
    <t>Liste der Arbeitsgemeinschaften</t>
  </si>
  <si>
    <t>Kürzel</t>
  </si>
  <si>
    <t>Bezeichnung</t>
  </si>
  <si>
    <t>Lehrer</t>
  </si>
  <si>
    <t>Improvisationstheater</t>
  </si>
  <si>
    <t>Karlsruhe</t>
  </si>
  <si>
    <t>05a</t>
  </si>
  <si>
    <t>06b</t>
  </si>
  <si>
    <t>06a</t>
  </si>
  <si>
    <t>Kandel</t>
  </si>
  <si>
    <t>06f</t>
  </si>
  <si>
    <t>05f</t>
  </si>
  <si>
    <t>05e</t>
  </si>
  <si>
    <t>05c</t>
  </si>
  <si>
    <t>05d</t>
  </si>
  <si>
    <t>05b</t>
  </si>
  <si>
    <t>06d</t>
  </si>
  <si>
    <t>06e</t>
  </si>
  <si>
    <t>06c</t>
  </si>
  <si>
    <t>Speyer</t>
  </si>
  <si>
    <t>Germersheim</t>
  </si>
  <si>
    <t>07e</t>
  </si>
  <si>
    <t>07d</t>
  </si>
  <si>
    <t>132</t>
  </si>
  <si>
    <t>130</t>
  </si>
  <si>
    <t>131</t>
  </si>
  <si>
    <t>133</t>
  </si>
  <si>
    <t>137</t>
  </si>
  <si>
    <t>138</t>
  </si>
  <si>
    <t>Sonstiges</t>
  </si>
  <si>
    <t>Liste der Räume (HA-Betreuung)</t>
  </si>
  <si>
    <t>(maximal 35)</t>
  </si>
  <si>
    <t>(maximal 12)</t>
  </si>
  <si>
    <t>Montag-AG</t>
  </si>
  <si>
    <t>Dienstag-AG</t>
  </si>
  <si>
    <t>Mittwoch-AG</t>
  </si>
  <si>
    <t>Donnerstag-AG</t>
  </si>
  <si>
    <t>Mo-Entsch</t>
  </si>
  <si>
    <t>Di-Entsch</t>
  </si>
  <si>
    <t>Mi-Entsch</t>
  </si>
  <si>
    <t>Do-Entsch</t>
  </si>
  <si>
    <t>W</t>
  </si>
  <si>
    <t>M</t>
  </si>
  <si>
    <t>139</t>
  </si>
  <si>
    <t>Ludwigshafen</t>
  </si>
  <si>
    <t>Walter</t>
  </si>
  <si>
    <t>Tastaturschreiben</t>
  </si>
  <si>
    <t>Frankfurt am Main</t>
  </si>
  <si>
    <t>07f</t>
  </si>
  <si>
    <t>Heinze</t>
  </si>
  <si>
    <t>David</t>
  </si>
  <si>
    <t>Hu</t>
  </si>
  <si>
    <t>Obholz</t>
  </si>
  <si>
    <t>Peña Wincierz</t>
  </si>
  <si>
    <t>FörderAG MA</t>
  </si>
  <si>
    <t>FörderAG DE</t>
  </si>
  <si>
    <t>FörderAG FR</t>
  </si>
  <si>
    <t>FörderAG EN</t>
  </si>
  <si>
    <t>Förderbedarf</t>
  </si>
  <si>
    <t>FörderAG</t>
  </si>
  <si>
    <t>München</t>
  </si>
  <si>
    <t>Bögemann</t>
  </si>
  <si>
    <t>Vincent</t>
  </si>
  <si>
    <t>12.03.2012</t>
  </si>
  <si>
    <t>Würzburg</t>
  </si>
  <si>
    <t>07b</t>
  </si>
  <si>
    <t>Borrmann</t>
  </si>
  <si>
    <t>Hanna Margarete</t>
  </si>
  <si>
    <t>08.12.2010</t>
  </si>
  <si>
    <t>Levin</t>
  </si>
  <si>
    <t>03.02.2012</t>
  </si>
  <si>
    <t>08b</t>
  </si>
  <si>
    <t>Pforzheim</t>
  </si>
  <si>
    <t>Huck</t>
  </si>
  <si>
    <t>Lenny</t>
  </si>
  <si>
    <t>18.05.2011</t>
  </si>
  <si>
    <t>Kleinhans</t>
  </si>
  <si>
    <t>Marlon</t>
  </si>
  <si>
    <t>11.08.2011</t>
  </si>
  <si>
    <t>Lachtchouk</t>
  </si>
  <si>
    <t>Christopher James</t>
  </si>
  <si>
    <t>02.11.2011</t>
  </si>
  <si>
    <t>Michel</t>
  </si>
  <si>
    <t>Joris Amon</t>
  </si>
  <si>
    <t>30.07.2012</t>
  </si>
  <si>
    <t>Müller</t>
  </si>
  <si>
    <t>Mia Anna-Angelika</t>
  </si>
  <si>
    <t>22.11.2011</t>
  </si>
  <si>
    <t>Nohut</t>
  </si>
  <si>
    <t>Noah Ilay Salim</t>
  </si>
  <si>
    <t>02.06.2012</t>
  </si>
  <si>
    <t>Orschlet</t>
  </si>
  <si>
    <t>Karolina</t>
  </si>
  <si>
    <t>Osaretin</t>
  </si>
  <si>
    <t>Osaze Emmanuel</t>
  </si>
  <si>
    <t>04.02.2013</t>
  </si>
  <si>
    <t>01.06.2011</t>
  </si>
  <si>
    <t>Pfrommer</t>
  </si>
  <si>
    <t>Saskia Rhapsody</t>
  </si>
  <si>
    <t>05.07.2012</t>
  </si>
  <si>
    <t>Schlier</t>
  </si>
  <si>
    <t>Connor Louis</t>
  </si>
  <si>
    <t>16.04.2010</t>
  </si>
  <si>
    <t>Augsburg</t>
  </si>
  <si>
    <t>Schmidt</t>
  </si>
  <si>
    <t>Oskar Armin</t>
  </si>
  <si>
    <t>15.08.2012</t>
  </si>
  <si>
    <t>Moritz</t>
  </si>
  <si>
    <t>Shala</t>
  </si>
  <si>
    <t>Tcheudjeu</t>
  </si>
  <si>
    <t>Aaron Ngongang</t>
  </si>
  <si>
    <t>06.03.2011</t>
  </si>
  <si>
    <t>Antonia Sahra Yvonne</t>
  </si>
  <si>
    <t>26.04.2012</t>
  </si>
  <si>
    <t>Yalcin</t>
  </si>
  <si>
    <t>Elif Asya</t>
  </si>
  <si>
    <t>05.01.2012</t>
  </si>
  <si>
    <t>Adana</t>
  </si>
  <si>
    <t>Adamyuk</t>
  </si>
  <si>
    <t>Taisiia</t>
  </si>
  <si>
    <t>05.04.2013</t>
  </si>
  <si>
    <t>Rivne/Ukraine</t>
  </si>
  <si>
    <t>29.11.2012</t>
  </si>
  <si>
    <t>Bagci</t>
  </si>
  <si>
    <t>08.12.2012</t>
  </si>
  <si>
    <t>Bohnert</t>
  </si>
  <si>
    <t>Alisa</t>
  </si>
  <si>
    <t>03.11.2012</t>
  </si>
  <si>
    <t>Danter</t>
  </si>
  <si>
    <t>Luca Philipp</t>
  </si>
  <si>
    <t>25.10.2012</t>
  </si>
  <si>
    <t>Neustadt</t>
  </si>
  <si>
    <t>El Haddaoui</t>
  </si>
  <si>
    <t>Hiba</t>
  </si>
  <si>
    <t>29.04.2013</t>
  </si>
  <si>
    <t>Ertekin</t>
  </si>
  <si>
    <t>Melis</t>
  </si>
  <si>
    <t>10.11.2012</t>
  </si>
  <si>
    <t>Fiaco</t>
  </si>
  <si>
    <t>Elisha Zoanne Micheline</t>
  </si>
  <si>
    <t>15.10.2012</t>
  </si>
  <si>
    <t>Koblenz</t>
  </si>
  <si>
    <t>Fogue Peka</t>
  </si>
  <si>
    <t>Milly-Loren</t>
  </si>
  <si>
    <t>15.06.2013</t>
  </si>
  <si>
    <t>Mutlangen</t>
  </si>
  <si>
    <t>Fuhrich</t>
  </si>
  <si>
    <t>Nik Albert</t>
  </si>
  <si>
    <t>11.08.2013</t>
  </si>
  <si>
    <t>Grimmer</t>
  </si>
  <si>
    <t>Felicitas Luise</t>
  </si>
  <si>
    <t>04.09.2013</t>
  </si>
  <si>
    <t>Gunesch</t>
  </si>
  <si>
    <t>Fabio</t>
  </si>
  <si>
    <t>02.07.2013</t>
  </si>
  <si>
    <t>Arthur Alexander</t>
  </si>
  <si>
    <t>18.04.2013</t>
  </si>
  <si>
    <t>Amanda</t>
  </si>
  <si>
    <t>10.08.2013</t>
  </si>
  <si>
    <t>Justus</t>
  </si>
  <si>
    <t>Albert</t>
  </si>
  <si>
    <t>01.04.2013</t>
  </si>
  <si>
    <t>Kilicer</t>
  </si>
  <si>
    <t>Hilal Feyza</t>
  </si>
  <si>
    <t>14.05.2013</t>
  </si>
  <si>
    <t>Wissembourg (Bas-Rhin)</t>
  </si>
  <si>
    <t>Koschnaw</t>
  </si>
  <si>
    <t>Razan</t>
  </si>
  <si>
    <t>27.11.2012</t>
  </si>
  <si>
    <t>Kushnir</t>
  </si>
  <si>
    <t>Vira</t>
  </si>
  <si>
    <t>06.11.2011</t>
  </si>
  <si>
    <t>Odessa/Ukraine</t>
  </si>
  <si>
    <t>Merk</t>
  </si>
  <si>
    <t>Maya Sophie</t>
  </si>
  <si>
    <t>22.09.2012</t>
  </si>
  <si>
    <t>Stuttgart</t>
  </si>
  <si>
    <t>Jan</t>
  </si>
  <si>
    <t>Elena</t>
  </si>
  <si>
    <t>22.02.2013</t>
  </si>
  <si>
    <t>Nicolás</t>
  </si>
  <si>
    <t>Peng</t>
  </si>
  <si>
    <t>Kai Ming</t>
  </si>
  <si>
    <t>23.10.2012</t>
  </si>
  <si>
    <t>Ploch</t>
  </si>
  <si>
    <t>Noah</t>
  </si>
  <si>
    <t>22.07.2013</t>
  </si>
  <si>
    <t>Herrenberg</t>
  </si>
  <si>
    <t>Rathgeber</t>
  </si>
  <si>
    <t>Jolina Marie</t>
  </si>
  <si>
    <t>08.01.2013</t>
  </si>
  <si>
    <t>Bad Kreuznach</t>
  </si>
  <si>
    <t>Rieder</t>
  </si>
  <si>
    <t>Kiana</t>
  </si>
  <si>
    <t>13.03.2013</t>
  </si>
  <si>
    <t>Ruck</t>
  </si>
  <si>
    <t>Leni</t>
  </si>
  <si>
    <t>04.10.2012</t>
  </si>
  <si>
    <t>Schlegel</t>
  </si>
  <si>
    <t>Cornelius Gabriel</t>
  </si>
  <si>
    <t>20.11.2012</t>
  </si>
  <si>
    <t>Starck</t>
  </si>
  <si>
    <t>Luna Abla</t>
  </si>
  <si>
    <t>Mannheim</t>
  </si>
  <si>
    <t>Stöffler</t>
  </si>
  <si>
    <t>Maximilian Gero</t>
  </si>
  <si>
    <t>09.01.2013</t>
  </si>
  <si>
    <t>Wähner</t>
  </si>
  <si>
    <t>Nathalie-Sophie</t>
  </si>
  <si>
    <t>14.12.2012</t>
  </si>
  <si>
    <t>Walder</t>
  </si>
  <si>
    <t>Stella Marie</t>
  </si>
  <si>
    <t>13.11.2012</t>
  </si>
  <si>
    <t>Wettstein</t>
  </si>
  <si>
    <t>Lilly Freya</t>
  </si>
  <si>
    <t>10.12.2012</t>
  </si>
  <si>
    <t>Woodtli</t>
  </si>
  <si>
    <t>Ennio Maximilian</t>
  </si>
  <si>
    <t>13.02.2013</t>
  </si>
  <si>
    <t>Zelek</t>
  </si>
  <si>
    <t>Jasmine Madeleine</t>
  </si>
  <si>
    <t>29.10.2013</t>
  </si>
  <si>
    <t>De Mattei</t>
  </si>
  <si>
    <t>Aaron Eraldo</t>
  </si>
  <si>
    <t>Mailand</t>
  </si>
  <si>
    <t>Chisinau</t>
  </si>
  <si>
    <t>Spitzer</t>
  </si>
  <si>
    <t>Angelina</t>
  </si>
  <si>
    <t>Alexandra</t>
  </si>
  <si>
    <t>Lego Mindstorms</t>
  </si>
  <si>
    <t>Think tank</t>
  </si>
  <si>
    <t>Stricken und Häkeln</t>
  </si>
  <si>
    <t>Munteanu</t>
  </si>
  <si>
    <t>Yilmaz</t>
  </si>
  <si>
    <t>Badminton Montag</t>
  </si>
  <si>
    <t>Fußball Donnerstag</t>
  </si>
  <si>
    <t>Tischtennis Dienstag</t>
  </si>
  <si>
    <t>Aurelia</t>
  </si>
  <si>
    <t>2024/25</t>
  </si>
  <si>
    <t>31.01.2025</t>
  </si>
  <si>
    <t>Ahmed</t>
  </si>
  <si>
    <t>Elin</t>
  </si>
  <si>
    <t>03.07.2014</t>
  </si>
  <si>
    <t>Al Hamoud</t>
  </si>
  <si>
    <t>Yara</t>
  </si>
  <si>
    <t>23.12.2013</t>
  </si>
  <si>
    <t>Al Raqa</t>
  </si>
  <si>
    <t>Alikaj</t>
  </si>
  <si>
    <t>Vanesa</t>
  </si>
  <si>
    <t>05g</t>
  </si>
  <si>
    <t>23.02.2014</t>
  </si>
  <si>
    <t>Vlore / Albanien</t>
  </si>
  <si>
    <t>Alkin</t>
  </si>
  <si>
    <t>Nurefsan</t>
  </si>
  <si>
    <t>20.02.2014</t>
  </si>
  <si>
    <t>07g</t>
  </si>
  <si>
    <t>Asieieva</t>
  </si>
  <si>
    <t>Kira</t>
  </si>
  <si>
    <t>04.08.2014</t>
  </si>
  <si>
    <t>Charkiw</t>
  </si>
  <si>
    <t>Aslan Vargas</t>
  </si>
  <si>
    <t>Batu</t>
  </si>
  <si>
    <t>12.11.2013</t>
  </si>
  <si>
    <t>Bartlakowski</t>
  </si>
  <si>
    <t>Levi</t>
  </si>
  <si>
    <t>05.10.2013</t>
  </si>
  <si>
    <t>Becker</t>
  </si>
  <si>
    <t>Gabriel Ludwig</t>
  </si>
  <si>
    <t>08.05.2014</t>
  </si>
  <si>
    <t>Beglaryan</t>
  </si>
  <si>
    <t>Stepan Rubeni</t>
  </si>
  <si>
    <t>13.04.2014</t>
  </si>
  <si>
    <t>Bitari</t>
  </si>
  <si>
    <t>Khadija Rodayna</t>
  </si>
  <si>
    <t>14.04.2014</t>
  </si>
  <si>
    <t>Casablanca</t>
  </si>
  <si>
    <t>Boeckh</t>
  </si>
  <si>
    <t>Luisa</t>
  </si>
  <si>
    <t>06.10.2013</t>
  </si>
  <si>
    <t>Brauner</t>
  </si>
  <si>
    <t>Lea</t>
  </si>
  <si>
    <t>21.03.2014</t>
  </si>
  <si>
    <t>Ceric</t>
  </si>
  <si>
    <t>Dzejla</t>
  </si>
  <si>
    <t>29.03.2014</t>
  </si>
  <si>
    <t>Cherubin</t>
  </si>
  <si>
    <t>Luna</t>
  </si>
  <si>
    <t>30.12.2013</t>
  </si>
  <si>
    <t>15.08.2013</t>
  </si>
  <si>
    <t>Mailand / Italien</t>
  </si>
  <si>
    <t>Ethan Boguslaw Emanuele</t>
  </si>
  <si>
    <t>31.01.2011</t>
  </si>
  <si>
    <t>Degitz</t>
  </si>
  <si>
    <t>Helena</t>
  </si>
  <si>
    <t>25.05.2014</t>
  </si>
  <si>
    <t>Dibra</t>
  </si>
  <si>
    <t>Sibiorna</t>
  </si>
  <si>
    <t>Gjocaj, Peqin (Albanien)</t>
  </si>
  <si>
    <t>Dilek</t>
  </si>
  <si>
    <t>Ömer Süleyman</t>
  </si>
  <si>
    <t>11.03.2014</t>
  </si>
  <si>
    <t>Djoumessi Guiadem</t>
  </si>
  <si>
    <t>Dora</t>
  </si>
  <si>
    <t>06.04.2014</t>
  </si>
  <si>
    <t>Drengner</t>
  </si>
  <si>
    <t>Anton</t>
  </si>
  <si>
    <t>27.08.2013</t>
  </si>
  <si>
    <t>Dreßler</t>
  </si>
  <si>
    <t>14.08.2014</t>
  </si>
  <si>
    <t>Elias</t>
  </si>
  <si>
    <t>Eisele</t>
  </si>
  <si>
    <t>02.03.2014</t>
  </si>
  <si>
    <t>Ejrhom</t>
  </si>
  <si>
    <t>Mohammed-Idriss</t>
  </si>
  <si>
    <t>19.05.2014</t>
  </si>
  <si>
    <t>Elagda</t>
  </si>
  <si>
    <t>Yanis</t>
  </si>
  <si>
    <t>20.08.2013</t>
  </si>
  <si>
    <t>Freier</t>
  </si>
  <si>
    <t>Charlotte</t>
  </si>
  <si>
    <t>03.04.2014</t>
  </si>
  <si>
    <t>Hennings</t>
  </si>
  <si>
    <t>Elena Sophie</t>
  </si>
  <si>
    <t>20.10.2014</t>
  </si>
  <si>
    <t>08e</t>
  </si>
  <si>
    <t>Hoshyari Vatandoost</t>
  </si>
  <si>
    <t>Roham</t>
  </si>
  <si>
    <t>04.08.2013</t>
  </si>
  <si>
    <t>Teheran</t>
  </si>
  <si>
    <t>Angela Lingxuan</t>
  </si>
  <si>
    <t>26.02.2014</t>
  </si>
  <si>
    <t>Iahnis</t>
  </si>
  <si>
    <t>Eliana</t>
  </si>
  <si>
    <t>16.02.2014</t>
  </si>
  <si>
    <t>Jimshitashvili</t>
  </si>
  <si>
    <t>Anastasia</t>
  </si>
  <si>
    <t>06.09.2013</t>
  </si>
  <si>
    <t>Keiber</t>
  </si>
  <si>
    <t>Neomie Zoé</t>
  </si>
  <si>
    <t>07.02.2013</t>
  </si>
  <si>
    <t>28.08.2013</t>
  </si>
  <si>
    <t>Knoll</t>
  </si>
  <si>
    <t>Emilia Sophie</t>
  </si>
  <si>
    <t>17.05.2014</t>
  </si>
  <si>
    <t>Kohl</t>
  </si>
  <si>
    <t>Elias Benjamin</t>
  </si>
  <si>
    <t>27.09.2013</t>
  </si>
  <si>
    <t>Kuchto</t>
  </si>
  <si>
    <t>Leonard</t>
  </si>
  <si>
    <t>17.09.2013</t>
  </si>
  <si>
    <t>Laubert</t>
  </si>
  <si>
    <t>Emilia</t>
  </si>
  <si>
    <t>16.05.2014</t>
  </si>
  <si>
    <t>Louis</t>
  </si>
  <si>
    <t>Niklas</t>
  </si>
  <si>
    <t>01.12.2013</t>
  </si>
  <si>
    <t>Maschnikow</t>
  </si>
  <si>
    <t>Richard</t>
  </si>
  <si>
    <t>20.03.2014</t>
  </si>
  <si>
    <t>Metz</t>
  </si>
  <si>
    <t>Emilie Henriette</t>
  </si>
  <si>
    <t>26.07.2014</t>
  </si>
  <si>
    <t>15.06.2011</t>
  </si>
  <si>
    <t>Neuper</t>
  </si>
  <si>
    <t>Gwen Kaisa</t>
  </si>
  <si>
    <t>28.05.2014</t>
  </si>
  <si>
    <t>Nitsche</t>
  </si>
  <si>
    <t>Ava Helena</t>
  </si>
  <si>
    <t>23.09.2013</t>
  </si>
  <si>
    <t>Paki</t>
  </si>
  <si>
    <t>Kian</t>
  </si>
  <si>
    <t>31.05.2011</t>
  </si>
  <si>
    <t>Mia</t>
  </si>
  <si>
    <t>Pan</t>
  </si>
  <si>
    <t>Dora Ziyan</t>
  </si>
  <si>
    <t>25.11.2013</t>
  </si>
  <si>
    <t>Neu-Ulm</t>
  </si>
  <si>
    <t>Panov</t>
  </si>
  <si>
    <t>Ivan</t>
  </si>
  <si>
    <t>Khevson</t>
  </si>
  <si>
    <t>Patzak</t>
  </si>
  <si>
    <t>Isabell</t>
  </si>
  <si>
    <t>11.02.2014</t>
  </si>
  <si>
    <t>Péguret</t>
  </si>
  <si>
    <t>Alice Heidi</t>
  </si>
  <si>
    <t>04.09.2014</t>
  </si>
  <si>
    <t>08a</t>
  </si>
  <si>
    <t>Pereira Fonseca</t>
  </si>
  <si>
    <t>Melina</t>
  </si>
  <si>
    <t>04.01.2014</t>
  </si>
  <si>
    <t>Kalrsruhe</t>
  </si>
  <si>
    <t>Puls</t>
  </si>
  <si>
    <t>Karla Friederike</t>
  </si>
  <si>
    <t>16.09.2013</t>
  </si>
  <si>
    <t>Quint</t>
  </si>
  <si>
    <t>25.03.2014</t>
  </si>
  <si>
    <t>Trier</t>
  </si>
  <si>
    <t>Raab</t>
  </si>
  <si>
    <t>Sophie</t>
  </si>
  <si>
    <t>18.01.2014</t>
  </si>
  <si>
    <t>Reiser</t>
  </si>
  <si>
    <t>Mila</t>
  </si>
  <si>
    <t>12.09.2013</t>
  </si>
  <si>
    <t>Scherrer</t>
  </si>
  <si>
    <t>Leo</t>
  </si>
  <si>
    <t>27.10.2013</t>
  </si>
  <si>
    <t>09b</t>
  </si>
  <si>
    <t>Maria Rebeca</t>
  </si>
  <si>
    <t>05.09.2013</t>
  </si>
  <si>
    <t>Tirgu Mures</t>
  </si>
  <si>
    <t>07c</t>
  </si>
  <si>
    <t>Schmitt</t>
  </si>
  <si>
    <t>Emma Aurelia</t>
  </si>
  <si>
    <t>11.07.2014</t>
  </si>
  <si>
    <t>Amar Leonard</t>
  </si>
  <si>
    <t>12.02.2014</t>
  </si>
  <si>
    <t>Sohler</t>
  </si>
  <si>
    <t>28.02.2013</t>
  </si>
  <si>
    <t>Landau in der Pfalz</t>
  </si>
  <si>
    <t>Steireif</t>
  </si>
  <si>
    <t>Amelie Charlotte</t>
  </si>
  <si>
    <t>26.09.2013</t>
  </si>
  <si>
    <t>Sümer</t>
  </si>
  <si>
    <t>25.04.2014</t>
  </si>
  <si>
    <t>Tavasoli</t>
  </si>
  <si>
    <t>Mohamad Taha</t>
  </si>
  <si>
    <t>24.08.2011</t>
  </si>
  <si>
    <t>Iserlohn</t>
  </si>
  <si>
    <t>Thielicke</t>
  </si>
  <si>
    <t>John</t>
  </si>
  <si>
    <t>30.03.2014</t>
  </si>
  <si>
    <t>Trumpfheller</t>
  </si>
  <si>
    <t>Anna Clara</t>
  </si>
  <si>
    <t>20.11.2013</t>
  </si>
  <si>
    <t>Ukaj</t>
  </si>
  <si>
    <t>Albin</t>
  </si>
  <si>
    <t>Prizren / Kosovo</t>
  </si>
  <si>
    <t>Veth</t>
  </si>
  <si>
    <t>Maximilian</t>
  </si>
  <si>
    <t>16.10.2012</t>
  </si>
  <si>
    <t>Wieja</t>
  </si>
  <si>
    <t>Luka Paul</t>
  </si>
  <si>
    <t>29.07.2014</t>
  </si>
  <si>
    <t>Wünstel</t>
  </si>
  <si>
    <t>Aurelia Mia</t>
  </si>
  <si>
    <t>05.07.2014</t>
  </si>
  <si>
    <t>Yüksel</t>
  </si>
  <si>
    <t>Hüdanur</t>
  </si>
  <si>
    <t>24.06.2013</t>
  </si>
  <si>
    <t>Triest</t>
  </si>
  <si>
    <t>Sokolnikov</t>
  </si>
  <si>
    <t>Petr</t>
  </si>
  <si>
    <t>Fitness für Mädchen</t>
  </si>
  <si>
    <t>Französischförderunterricht 6-8</t>
  </si>
  <si>
    <t>Fußball Dienstag</t>
  </si>
  <si>
    <t>Hörspiele</t>
  </si>
  <si>
    <t>Rätsel- und Knobelspiele</t>
  </si>
  <si>
    <t>Badminton Mittwoch</t>
  </si>
  <si>
    <t>Ballspiele</t>
  </si>
  <si>
    <t>Tischtennis Mittwoch</t>
  </si>
  <si>
    <t>Englischförderunterricht 6-8</t>
  </si>
  <si>
    <t>Matheförderunterricht 6-8</t>
  </si>
  <si>
    <t>Gesellschaftsspiele Montag</t>
  </si>
  <si>
    <t>Gesellschaftsspiele Mittwoch</t>
  </si>
  <si>
    <t>Interaktive Spiele</t>
  </si>
  <si>
    <t>Ballsport</t>
  </si>
  <si>
    <t>Gesellschaftsspiele Donnerstag</t>
  </si>
  <si>
    <t>Handlettering</t>
  </si>
  <si>
    <t>Singen-Spielen-Musizieren</t>
  </si>
  <si>
    <t>Volleyball</t>
  </si>
  <si>
    <t>Deutschförderunterricht 6-8</t>
  </si>
  <si>
    <t>Mit Liebe gebastelt</t>
  </si>
  <si>
    <t>BaMo</t>
  </si>
  <si>
    <t>BaMi</t>
  </si>
  <si>
    <t>Fit</t>
  </si>
  <si>
    <t>FF</t>
  </si>
  <si>
    <t>SuH</t>
  </si>
  <si>
    <t>TS</t>
  </si>
  <si>
    <t>ThTa</t>
  </si>
  <si>
    <t>TTDie</t>
  </si>
  <si>
    <t>FBDie</t>
  </si>
  <si>
    <t>BVB</t>
  </si>
  <si>
    <t>GSMo</t>
  </si>
  <si>
    <t>GSMi</t>
  </si>
  <si>
    <t>GSDo</t>
  </si>
  <si>
    <t>HS</t>
  </si>
  <si>
    <t>IT</t>
  </si>
  <si>
    <t>RKS</t>
  </si>
  <si>
    <t>LB</t>
  </si>
  <si>
    <t>BS</t>
  </si>
  <si>
    <t>TTMi</t>
  </si>
  <si>
    <t>EF</t>
  </si>
  <si>
    <t>MF</t>
  </si>
  <si>
    <t>DF</t>
  </si>
  <si>
    <t>IS</t>
  </si>
  <si>
    <t>BSp</t>
  </si>
  <si>
    <t>FBDo</t>
  </si>
  <si>
    <t>HL</t>
  </si>
  <si>
    <t>LM</t>
  </si>
  <si>
    <t>SSM</t>
  </si>
  <si>
    <t>Korolev/Russland</t>
  </si>
  <si>
    <t>08c</t>
  </si>
  <si>
    <t>Aygün</t>
  </si>
  <si>
    <t>Eylül</t>
  </si>
  <si>
    <t>e</t>
  </si>
  <si>
    <t>entschuldigt für Tag oder ab 15.00 Uhr</t>
  </si>
  <si>
    <t>tgl 15.00 Uhr</t>
  </si>
  <si>
    <t xml:space="preserve">Mi 15.00 Uhr </t>
  </si>
  <si>
    <t>Do 15.00 Uhr</t>
  </si>
  <si>
    <t>Mo, Do 15.00</t>
  </si>
  <si>
    <t>Bej</t>
  </si>
  <si>
    <t>SP2</t>
  </si>
  <si>
    <t>HilJ</t>
  </si>
  <si>
    <t>SP3</t>
  </si>
  <si>
    <t>LaeJ</t>
  </si>
  <si>
    <t>Haag</t>
  </si>
  <si>
    <t>Krz</t>
  </si>
  <si>
    <t>Li</t>
  </si>
  <si>
    <t>Kell</t>
  </si>
  <si>
    <t xml:space="preserve">Hil </t>
  </si>
  <si>
    <t>SP1</t>
  </si>
  <si>
    <t>Deck</t>
  </si>
  <si>
    <t>LouM</t>
  </si>
  <si>
    <t>Boss</t>
  </si>
  <si>
    <t>Weis</t>
  </si>
  <si>
    <t>Hoff</t>
  </si>
  <si>
    <t>Wasm</t>
  </si>
  <si>
    <t>Ack</t>
  </si>
  <si>
    <t>GabF</t>
  </si>
  <si>
    <t>Los</t>
  </si>
  <si>
    <t>dAgu</t>
  </si>
  <si>
    <t>Str</t>
  </si>
  <si>
    <t>Adam</t>
  </si>
  <si>
    <t>Lenh</t>
  </si>
  <si>
    <t>Bleh</t>
  </si>
  <si>
    <t>KleR</t>
  </si>
  <si>
    <t>Bert</t>
  </si>
  <si>
    <t>FriM</t>
  </si>
  <si>
    <t>Bied</t>
  </si>
  <si>
    <t>SruM</t>
  </si>
  <si>
    <t>MB</t>
  </si>
  <si>
    <t>GabC</t>
  </si>
  <si>
    <t>Mei</t>
  </si>
  <si>
    <t>SneK</t>
  </si>
  <si>
    <t>Hoel</t>
  </si>
  <si>
    <t>Hil</t>
  </si>
  <si>
    <t>SwaV</t>
  </si>
  <si>
    <t>Tr</t>
  </si>
  <si>
    <t>Glos</t>
  </si>
  <si>
    <t>Loe</t>
  </si>
  <si>
    <t>Lehrer - Mo</t>
  </si>
  <si>
    <t>Lehrer - Die</t>
  </si>
  <si>
    <t>Lehrer - Mi</t>
  </si>
  <si>
    <t>Lehrer - Do</t>
  </si>
  <si>
    <t>Sth</t>
  </si>
  <si>
    <t>Baum</t>
  </si>
  <si>
    <t>x</t>
  </si>
  <si>
    <t>Nicht gewählt</t>
  </si>
  <si>
    <t>tgl. 15.00 Uhr</t>
  </si>
  <si>
    <t>Mo Mi 15.00 Uhr</t>
  </si>
  <si>
    <t>AG Schultechnik</t>
  </si>
  <si>
    <t>Die, Do 15.00 Uhr</t>
  </si>
  <si>
    <t>14 tgl Do entschuldigt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</si>
</sst>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\ mmmm\ yyyy"/>
    <numFmt numFmtId="165" formatCode="dd/mm/yy"/>
  </numFmts>
  <fonts count="9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5A5A5A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/>
    <xf numFmtId="0" fontId="4" fillId="2" borderId="0" applyNumberFormat="0" applyAlignment="0" applyProtection="0"/>
    <xf numFmtId="0" fontId="4" fillId="2" borderId="1" applyNumberFormat="0" applyAlignment="0" applyProtection="0"/>
    <xf numFmtId="0" fontId="4" fillId="2" borderId="0" applyNumberFormat="0" applyBorder="0" applyAlignment="0" applyProtection="0"/>
    <xf numFmtId="0" fontId="4" fillId="0" borderId="1" applyNumberFormat="0" applyFill="0" applyAlignment="0" applyProtection="0"/>
  </cellStyleXfs>
  <cellXfs count="83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3" borderId="0" xfId="0" applyFont="1" applyFill="1"/>
    <xf numFmtId="0" fontId="0" fillId="3" borderId="0" xfId="0" applyNumberFormat="1" applyFont="1" applyFill="1"/>
    <xf numFmtId="0" fontId="0" fillId="0" borderId="0" xfId="0" applyAlignment="1">
      <alignment vertical="top" wrapText="1"/>
    </xf>
    <xf numFmtId="165" fontId="0" fillId="0" borderId="0" xfId="0" applyNumberFormat="1"/>
    <xf numFmtId="0" fontId="0" fillId="0" borderId="8" xfId="0" applyBorder="1"/>
    <xf numFmtId="0" fontId="0" fillId="0" borderId="10" xfId="0" applyFont="1" applyBorder="1"/>
    <xf numFmtId="0" fontId="0" fillId="0" borderId="5" xfId="0" applyFont="1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2" fillId="0" borderId="0" xfId="0" applyFont="1"/>
    <xf numFmtId="0" fontId="0" fillId="3" borderId="9" xfId="0" applyFont="1" applyFill="1" applyBorder="1"/>
    <xf numFmtId="0" fontId="0" fillId="0" borderId="9" xfId="0" applyFont="1" applyBorder="1"/>
    <xf numFmtId="0" fontId="0" fillId="0" borderId="9" xfId="0" applyFont="1" applyFill="1" applyBorder="1"/>
    <xf numFmtId="0" fontId="3" fillId="0" borderId="0" xfId="0" applyFont="1"/>
    <xf numFmtId="49" fontId="0" fillId="0" borderId="10" xfId="0" applyNumberFormat="1" applyFont="1" applyBorder="1" applyAlignment="1">
      <alignment horizontal="right"/>
    </xf>
    <xf numFmtId="49" fontId="0" fillId="0" borderId="11" xfId="0" applyNumberFormat="1" applyBorder="1" applyAlignment="1">
      <alignment horizontal="right"/>
    </xf>
    <xf numFmtId="0" fontId="0" fillId="0" borderId="13" xfId="0" applyFont="1" applyBorder="1"/>
    <xf numFmtId="0" fontId="0" fillId="0" borderId="13" xfId="0" applyBorder="1"/>
    <xf numFmtId="0" fontId="0" fillId="0" borderId="10" xfId="0" applyBorder="1"/>
    <xf numFmtId="0" fontId="0" fillId="0" borderId="5" xfId="0" applyBorder="1"/>
    <xf numFmtId="0" fontId="0" fillId="0" borderId="10" xfId="0" applyFill="1" applyBorder="1"/>
    <xf numFmtId="0" fontId="0" fillId="0" borderId="8" xfId="0" applyFont="1" applyBorder="1"/>
    <xf numFmtId="0" fontId="0" fillId="0" borderId="8" xfId="0" applyFill="1" applyBorder="1"/>
    <xf numFmtId="0" fontId="0" fillId="0" borderId="9" xfId="0" applyBorder="1"/>
    <xf numFmtId="0" fontId="0" fillId="0" borderId="13" xfId="0" applyFont="1" applyFill="1" applyBorder="1"/>
    <xf numFmtId="49" fontId="0" fillId="0" borderId="9" xfId="0" applyNumberFormat="1" applyFon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0" xfId="0" applyNumberFormat="1"/>
    <xf numFmtId="0" fontId="5" fillId="0" borderId="0" xfId="0" applyFont="1"/>
    <xf numFmtId="0" fontId="0" fillId="3" borderId="8" xfId="0" applyFont="1" applyFill="1" applyBorder="1" applyAlignment="1" applyProtection="1">
      <alignment horizontal="center" textRotation="90"/>
      <protection locked="0"/>
    </xf>
    <xf numFmtId="0" fontId="0" fillId="3" borderId="4" xfId="0" applyFont="1" applyFill="1" applyBorder="1" applyAlignment="1" applyProtection="1">
      <alignment horizontal="center" textRotation="90"/>
      <protection locked="0"/>
    </xf>
    <xf numFmtId="0" fontId="0" fillId="3" borderId="9" xfId="0" applyFont="1" applyFill="1" applyBorder="1" applyAlignment="1" applyProtection="1">
      <alignment horizontal="center" textRotation="90"/>
      <protection locked="0"/>
    </xf>
    <xf numFmtId="0" fontId="0" fillId="3" borderId="5" xfId="0" applyFont="1" applyFill="1" applyBorder="1" applyAlignment="1" applyProtection="1">
      <alignment horizontal="center" textRotation="90"/>
      <protection locked="0"/>
    </xf>
    <xf numFmtId="49" fontId="0" fillId="3" borderId="4" xfId="0" applyNumberFormat="1" applyFont="1" applyFill="1" applyBorder="1" applyAlignment="1" applyProtection="1">
      <alignment horizontal="center" textRotation="90"/>
      <protection locked="0"/>
    </xf>
    <xf numFmtId="0" fontId="0" fillId="0" borderId="0" xfId="0" applyAlignment="1" applyProtection="1">
      <alignment horizontal="center" textRotation="90"/>
      <protection locked="0"/>
    </xf>
    <xf numFmtId="0" fontId="1" fillId="0" borderId="2" xfId="0" applyFont="1" applyFill="1" applyBorder="1" applyAlignment="1" applyProtection="1">
      <alignment horizontal="right"/>
      <protection locked="0"/>
    </xf>
    <xf numFmtId="0" fontId="1" fillId="0" borderId="4" xfId="0" applyFont="1" applyFill="1" applyBorder="1" applyAlignment="1" applyProtection="1">
      <alignment horizontal="right"/>
      <protection locked="0"/>
    </xf>
    <xf numFmtId="0" fontId="1" fillId="0" borderId="6" xfId="0" applyFont="1" applyFill="1" applyBorder="1" applyAlignment="1" applyProtection="1">
      <alignment horizontal="right"/>
      <protection locked="0"/>
    </xf>
    <xf numFmtId="49" fontId="0" fillId="0" borderId="3" xfId="0" applyNumberFormat="1" applyFont="1" applyBorder="1" applyProtection="1">
      <protection locked="0"/>
    </xf>
    <xf numFmtId="49" fontId="0" fillId="0" borderId="7" xfId="0" applyNumberFormat="1" applyBorder="1" applyAlignment="1" applyProtection="1">
      <alignment horizontal="left"/>
      <protection locked="0"/>
    </xf>
    <xf numFmtId="16" fontId="0" fillId="0" borderId="8" xfId="0" applyNumberFormat="1" applyBorder="1"/>
    <xf numFmtId="165" fontId="0" fillId="0" borderId="8" xfId="0" applyNumberFormat="1" applyBorder="1" applyAlignment="1">
      <alignment horizontal="left"/>
    </xf>
    <xf numFmtId="0" fontId="0" fillId="0" borderId="5" xfId="0" applyNumberFormat="1" applyBorder="1" applyAlignment="1" applyProtection="1">
      <alignment horizontal="left"/>
      <protection locked="0"/>
    </xf>
    <xf numFmtId="0" fontId="0" fillId="4" borderId="13" xfId="0" applyFill="1" applyBorder="1" applyAlignment="1" applyProtection="1">
      <alignment horizontal="center" textRotation="90"/>
      <protection locked="0"/>
    </xf>
    <xf numFmtId="0" fontId="0" fillId="0" borderId="13" xfId="0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ont="1" applyFill="1" applyBorder="1"/>
    <xf numFmtId="0" fontId="0" fillId="0" borderId="5" xfId="0" applyFont="1" applyFill="1" applyBorder="1"/>
    <xf numFmtId="0" fontId="0" fillId="0" borderId="8" xfId="0" applyFont="1" applyFill="1" applyBorder="1"/>
    <xf numFmtId="0" fontId="0" fillId="0" borderId="13" xfId="0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0" xfId="0" applyFont="1" applyFill="1"/>
    <xf numFmtId="0" fontId="0" fillId="0" borderId="0" xfId="0" applyFill="1"/>
    <xf numFmtId="14" fontId="0" fillId="0" borderId="8" xfId="0" applyNumberFormat="1" applyBorder="1" applyAlignment="1">
      <alignment horizontal="left"/>
    </xf>
    <xf numFmtId="165" fontId="0" fillId="0" borderId="12" xfId="0" applyNumberFormat="1" applyBorder="1" applyAlignment="1">
      <alignment horizontal="left"/>
    </xf>
    <xf numFmtId="0" fontId="0" fillId="0" borderId="0" xfId="0" applyAlignment="1">
      <alignment horizontal="left"/>
    </xf>
    <xf numFmtId="0" fontId="6" fillId="0" borderId="5" xfId="0" applyFont="1" applyBorder="1"/>
    <xf numFmtId="0" fontId="0" fillId="0" borderId="14" xfId="0" applyFont="1" applyFill="1" applyBorder="1"/>
    <xf numFmtId="0" fontId="0" fillId="0" borderId="15" xfId="0" applyFill="1" applyBorder="1"/>
    <xf numFmtId="0" fontId="0" fillId="0" borderId="0" xfId="0" applyFont="1" applyBorder="1"/>
    <xf numFmtId="0" fontId="7" fillId="0" borderId="5" xfId="0" applyFont="1" applyBorder="1"/>
    <xf numFmtId="0" fontId="0" fillId="0" borderId="16" xfId="0" applyBorder="1"/>
    <xf numFmtId="0" fontId="0" fillId="0" borderId="16" xfId="0" applyFont="1" applyBorder="1"/>
    <xf numFmtId="0" fontId="0" fillId="3" borderId="17" xfId="0" applyFont="1" applyFill="1" applyBorder="1" applyAlignment="1" applyProtection="1">
      <alignment horizontal="center" textRotation="90"/>
      <protection locked="0"/>
    </xf>
    <xf numFmtId="0" fontId="0" fillId="3" borderId="17" xfId="0" applyFont="1" applyFill="1" applyBorder="1" applyAlignment="1" applyProtection="1">
      <alignment horizontal="left" textRotation="90"/>
      <protection locked="0"/>
    </xf>
    <xf numFmtId="0" fontId="0" fillId="3" borderId="18" xfId="0" applyFont="1" applyFill="1" applyBorder="1" applyAlignment="1" applyProtection="1">
      <alignment horizontal="center" textRotation="90"/>
      <protection locked="0"/>
    </xf>
    <xf numFmtId="0" fontId="0" fillId="0" borderId="19" xfId="0" applyBorder="1"/>
    <xf numFmtId="165" fontId="0" fillId="0" borderId="19" xfId="0" applyNumberFormat="1" applyBorder="1" applyAlignment="1">
      <alignment horizontal="left"/>
    </xf>
    <xf numFmtId="0" fontId="0" fillId="0" borderId="20" xfId="0" applyFont="1" applyBorder="1"/>
    <xf numFmtId="0" fontId="0" fillId="0" borderId="21" xfId="0" applyFont="1" applyFill="1" applyBorder="1"/>
    <xf numFmtId="14" fontId="0" fillId="0" borderId="13" xfId="0" applyNumberFormat="1" applyBorder="1"/>
    <xf numFmtId="0" fontId="0" fillId="0" borderId="13" xfId="0" applyFill="1" applyBorder="1"/>
    <xf numFmtId="0" fontId="0" fillId="0" borderId="16" xfId="0" applyFont="1" applyFill="1" applyBorder="1"/>
    <xf numFmtId="0" fontId="0" fillId="3" borderId="22" xfId="0" applyFont="1" applyFill="1" applyBorder="1" applyAlignment="1" applyProtection="1">
      <alignment horizontal="center" textRotation="90"/>
      <protection locked="0"/>
    </xf>
    <xf numFmtId="0" fontId="0" fillId="0" borderId="23" xfId="0" applyBorder="1"/>
    <xf numFmtId="0" fontId="0" fillId="0" borderId="20" xfId="0" applyBorder="1"/>
    <xf numFmtId="0" fontId="8" fillId="0" borderId="13" xfId="0" applyFont="1" applyBorder="1"/>
    <xf numFmtId="0" fontId="0" fillId="5" borderId="13" xfId="0" applyFont="1" applyFill="1" applyBorder="1"/>
  </cellXfs>
  <cellStyles count="5">
    <cellStyle name="BoxGrau" xfId="1"/>
    <cellStyle name="BoxGrau1" xfId="2"/>
    <cellStyle name="Standard" xfId="0" builtinId="0"/>
    <cellStyle name="Standard Grau" xfId="3"/>
    <cellStyle name="Umrandung" xfId="4"/>
  </cellStyles>
  <dxfs count="12"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"/>
  <sheetViews>
    <sheetView workbookViewId="0">
      <selection activeCell="H25" sqref="H25"/>
    </sheetView>
  </sheetViews>
  <sheetFormatPr baseColWidth="10" defaultRowHeight="12.75" x14ac:dyDescent="0.2"/>
  <cols>
    <col min="1" max="1" width="5.7109375" customWidth="1"/>
    <col min="2" max="2" width="14.28515625" customWidth="1"/>
    <col min="4" max="4" width="6.85546875" customWidth="1"/>
    <col min="6" max="6" width="13" style="1" customWidth="1"/>
    <col min="13" max="13" width="13.5703125" customWidth="1"/>
    <col min="14" max="14" width="16.42578125" customWidth="1"/>
    <col min="15" max="15" width="16.85546875" customWidth="1"/>
    <col min="17" max="17" width="8.42578125" customWidth="1"/>
    <col min="18" max="18" width="16.28515625" style="2" customWidth="1"/>
    <col min="21" max="21" width="19.5703125" customWidth="1"/>
  </cols>
  <sheetData>
    <row r="1" spans="1:2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83</v>
      </c>
      <c r="U1" s="3" t="s">
        <v>84</v>
      </c>
    </row>
    <row r="2" spans="1:25" ht="12.6" customHeight="1" x14ac:dyDescent="0.2">
      <c r="A2" s="1">
        <f>Übersicht!A2</f>
        <v>1</v>
      </c>
      <c r="B2" t="str">
        <f>Übersicht!B2</f>
        <v>Adamyuk</v>
      </c>
      <c r="C2" t="str">
        <f>Übersicht!C2</f>
        <v>Taisiia</v>
      </c>
      <c r="D2" t="str">
        <f>Übersicht!D2</f>
        <v>06a</v>
      </c>
      <c r="E2" t="str">
        <f>Übersicht!E2</f>
        <v>W</v>
      </c>
      <c r="F2" s="1" t="str">
        <f>TEXT(Übersicht!F2,"TT. MMMM JJJJ")</f>
        <v>05. April 2013</v>
      </c>
      <c r="G2" t="str">
        <f>Übersicht!G2</f>
        <v>Rivne/Ukraine</v>
      </c>
      <c r="H2" s="5" t="str">
        <f>IF(Übersicht!H2="","",CONCATENATE(INDEX('HJ-Daten'!$B$10:$B$44,MATCH(Übersicht!H2,'HJ-Daten'!$A$10:$A$44,0)),CHAR(10)))</f>
        <v xml:space="preserve">Fitness für Mädchen
</v>
      </c>
      <c r="I2" s="5" t="str">
        <f>IF(Übersicht!I2="","",CONCATENATE(INDEX('HJ-Daten'!$B$10:$B$44,MATCH(Übersicht!I2,'HJ-Daten'!$A$10:$A$44,0)),CHAR(10)))</f>
        <v xml:space="preserve">Volleyball
</v>
      </c>
      <c r="J2" s="5" t="str">
        <f>IF(Übersicht!J2="","",CONCATENATE(INDEX('HJ-Daten'!$B$10:$B$44,MATCH(Übersicht!J2,'HJ-Daten'!$A$10:$A$44,0)),CHAR(10)))</f>
        <v xml:space="preserve">Ballspiele
</v>
      </c>
      <c r="K2" s="5" t="str">
        <f>IF(Übersicht!K2="","",CONCATENATE(INDEX('HJ-Daten'!$B$10:$B$44,MATCH(Übersicht!K2,'HJ-Daten'!$A$10:$A$44,0)),CHAR(10)))</f>
        <v xml:space="preserve">Singen-Spielen-Musizieren
</v>
      </c>
      <c r="L2" t="e">
        <f>IF($E2="W",VLOOKUP(Übersicht!L2,#REF!,2),VLOOKUP(Übersicht!L2,#REF!,2))</f>
        <v>#REF!</v>
      </c>
      <c r="M2" t="e">
        <f>IF($E2="W",VLOOKUP(Übersicht!M2,#REF!,3),VLOOKUP(Übersicht!M2,#REF!,3))</f>
        <v>#REF!</v>
      </c>
      <c r="N2" t="e">
        <f>IF($E2="W",VLOOKUP(Übersicht!N2,#REF!,4),VLOOKUP(Übersicht!N2,#REF!,4))</f>
        <v>#REF!</v>
      </c>
      <c r="O2" t="e">
        <f>IF($E2="W",VLOOKUP(Übersicht!O2,#REF!,5),VLOOKUP(Übersicht!O2,#REF!,5))</f>
        <v>#REF!</v>
      </c>
      <c r="P2" s="31" t="str">
        <f>'HJ-Daten'!$C$2</f>
        <v>2024/25</v>
      </c>
      <c r="Q2" s="1">
        <f>'HJ-Daten'!$C$3</f>
        <v>1</v>
      </c>
      <c r="R2" s="6" t="str">
        <f>'HJ-Daten'!$C$4</f>
        <v>31.01.2025</v>
      </c>
      <c r="S2" t="str">
        <f t="shared" ref="S2:S65" si="0">IF(Q2=1,"HALBJAHRESZEUGNIS","JAHRESZEUGNIS")</f>
        <v>HALBJAHRESZEUGNIS</v>
      </c>
      <c r="T2" t="str">
        <f>IF(CONCATENATE(Übersicht!W2,Übersicht!X2,Übersicht!Y2,Übersicht!Z2)="","","Die Zeugniskonferenz empfiehlt die Teilnahme an der Förder-AG ")</f>
        <v/>
      </c>
      <c r="U2" t="str">
        <f>CONCATENATE(V2,W2,X2,Y2)</f>
        <v/>
      </c>
      <c r="V2" t="str">
        <f>IF(Übersicht!W2="","","Mathematik ")</f>
        <v/>
      </c>
      <c r="W2" t="str">
        <f>IF(Übersicht!X2="","","Deutsch ")</f>
        <v/>
      </c>
      <c r="X2" t="str">
        <f>IF(Übersicht!Y2="","","Französisch ")</f>
        <v/>
      </c>
      <c r="Y2" t="str">
        <f>IF(Übersicht!Z2="","","Englisch ")</f>
        <v/>
      </c>
    </row>
    <row r="3" spans="1:25" ht="12.6" customHeight="1" x14ac:dyDescent="0.2">
      <c r="A3" s="1">
        <f>Übersicht!A3</f>
        <v>2</v>
      </c>
      <c r="B3" t="str">
        <f>Übersicht!B3</f>
        <v>Ahmed</v>
      </c>
      <c r="C3" t="str">
        <f>Übersicht!C3</f>
        <v>Elin</v>
      </c>
      <c r="D3" t="str">
        <f>Übersicht!D3</f>
        <v>05f</v>
      </c>
      <c r="E3" t="str">
        <f>Übersicht!E3</f>
        <v>W</v>
      </c>
      <c r="F3" s="1" t="str">
        <f>TEXT(Übersicht!F3,"TT. MMMM JJJJ")</f>
        <v>03. Juli 2014</v>
      </c>
      <c r="G3" t="str">
        <f>Übersicht!G3</f>
        <v>Karlsruhe</v>
      </c>
      <c r="H3" s="5" t="str">
        <f>IF(Übersicht!H3="","",CONCATENATE(INDEX('HJ-Daten'!$B$10:$B$44,MATCH(Übersicht!H3,'HJ-Daten'!$A$10:$A$44,0)),CHAR(10)))</f>
        <v xml:space="preserve">Gesellschaftsspiele Montag
</v>
      </c>
      <c r="I3" s="5" t="str">
        <f>IF(Übersicht!I3="","",CONCATENATE(INDEX('HJ-Daten'!$B$10:$B$44,MATCH(Übersicht!I3,'HJ-Daten'!$A$10:$A$44,0)),CHAR(10)))</f>
        <v xml:space="preserve">Hörspiele
</v>
      </c>
      <c r="J3" s="5" t="str">
        <f>IF(Übersicht!J3="","",CONCATENATE(INDEX('HJ-Daten'!$B$10:$B$44,MATCH(Übersicht!J3,'HJ-Daten'!$A$10:$A$44,0)),CHAR(10)))</f>
        <v xml:space="preserve">Interaktive Spiele
</v>
      </c>
      <c r="K3" s="5" t="str">
        <f>IF(Übersicht!K3="","",CONCATENATE(INDEX('HJ-Daten'!$B$10:$B$44,MATCH(Übersicht!K3,'HJ-Daten'!$A$10:$A$44,0)),CHAR(10)))</f>
        <v xml:space="preserve">Gesellschaftsspiele Donnerstag
</v>
      </c>
      <c r="L3" t="e">
        <f>IF($E3="W",VLOOKUP(Übersicht!L3,#REF!,2),VLOOKUP(Übersicht!L3,#REF!,2))</f>
        <v>#REF!</v>
      </c>
      <c r="M3" t="e">
        <f>IF($E3="W",VLOOKUP(Übersicht!M3,#REF!,3),VLOOKUP(Übersicht!M3,#REF!,3))</f>
        <v>#REF!</v>
      </c>
      <c r="N3" t="e">
        <f>IF($E3="W",VLOOKUP(Übersicht!N3,#REF!,4),VLOOKUP(Übersicht!N3,#REF!,4))</f>
        <v>#REF!</v>
      </c>
      <c r="O3" t="e">
        <f>IF($E3="W",VLOOKUP(Übersicht!O3,#REF!,5),VLOOKUP(Übersicht!O3,#REF!,5))</f>
        <v>#REF!</v>
      </c>
      <c r="P3" s="31" t="str">
        <f>'HJ-Daten'!$C$2</f>
        <v>2024/25</v>
      </c>
      <c r="Q3" s="1">
        <f>'HJ-Daten'!$C$3</f>
        <v>1</v>
      </c>
      <c r="R3" s="6" t="str">
        <f>'HJ-Daten'!$C$4</f>
        <v>31.01.2025</v>
      </c>
      <c r="S3" t="str">
        <f t="shared" si="0"/>
        <v>HALBJAHRESZEUGNIS</v>
      </c>
      <c r="T3" t="str">
        <f>IF(CONCATENATE(Übersicht!W3,Übersicht!X3,Übersicht!Y3,Übersicht!Z3)="","","Die Zeugniskonferenz empfiehlt die Teilnahme an der Förder-AG ")</f>
        <v/>
      </c>
      <c r="U3" t="str">
        <f t="shared" ref="U3:U66" si="1">CONCATENATE(V3,W3,X3,Y3)</f>
        <v/>
      </c>
      <c r="V3" t="str">
        <f>IF(Übersicht!W3="","","Mathematik ")</f>
        <v/>
      </c>
      <c r="W3" t="str">
        <f>IF(Übersicht!X3="","","Deutsch ")</f>
        <v/>
      </c>
      <c r="X3" t="str">
        <f>IF(Übersicht!Y3="","","Französisch ")</f>
        <v/>
      </c>
      <c r="Y3" t="str">
        <f>IF(Übersicht!Z3="","","Englisch ")</f>
        <v/>
      </c>
    </row>
    <row r="4" spans="1:25" ht="12.6" customHeight="1" x14ac:dyDescent="0.2">
      <c r="A4" s="1">
        <f>Übersicht!A4</f>
        <v>3</v>
      </c>
      <c r="B4" t="str">
        <f>Übersicht!B4</f>
        <v>Al Hamoud</v>
      </c>
      <c r="C4" t="str">
        <f>Übersicht!C4</f>
        <v>Yara</v>
      </c>
      <c r="D4" t="str">
        <f>Übersicht!D4</f>
        <v>05e</v>
      </c>
      <c r="E4" t="str">
        <f>Übersicht!E4</f>
        <v>W</v>
      </c>
      <c r="F4" s="1" t="str">
        <f>TEXT(Übersicht!F4,"TT. MMMM JJJJ")</f>
        <v>23. Dezember 2013</v>
      </c>
      <c r="G4" t="str">
        <f>Übersicht!G4</f>
        <v>Al Raqa</v>
      </c>
      <c r="H4" s="5" t="str">
        <f>IF(Übersicht!H4="","",CONCATENATE(INDEX('HJ-Daten'!$B$10:$B$44,MATCH(Übersicht!H4,'HJ-Daten'!$A$10:$A$44,0)),CHAR(10)))</f>
        <v xml:space="preserve">Stricken und Häkeln
</v>
      </c>
      <c r="I4" s="5" t="str">
        <f>IF(Übersicht!I4="","",CONCATENATE(INDEX('HJ-Daten'!$B$10:$B$44,MATCH(Übersicht!I4,'HJ-Daten'!$A$10:$A$44,0)),CHAR(10)))</f>
        <v xml:space="preserve">Mit Liebe gebastelt
</v>
      </c>
      <c r="J4" s="5" t="str">
        <f>IF(Übersicht!J4="","",CONCATENATE(INDEX('HJ-Daten'!$B$10:$B$44,MATCH(Übersicht!J4,'HJ-Daten'!$A$10:$A$44,0)),CHAR(10)))</f>
        <v xml:space="preserve">Gesellschaftsspiele Mittwoch
</v>
      </c>
      <c r="K4" s="5" t="str">
        <f>IF(Übersicht!K4="","",CONCATENATE(INDEX('HJ-Daten'!$B$10:$B$44,MATCH(Übersicht!K4,'HJ-Daten'!$A$10:$A$44,0)),CHAR(10)))</f>
        <v xml:space="preserve">Singen-Spielen-Musizieren
</v>
      </c>
      <c r="L4" t="e">
        <f>IF($E4="W",VLOOKUP(Übersicht!L4,#REF!,2),VLOOKUP(Übersicht!L4,#REF!,2))</f>
        <v>#REF!</v>
      </c>
      <c r="M4" t="e">
        <f>IF($E4="W",VLOOKUP(Übersicht!M4,#REF!,3),VLOOKUP(Übersicht!M4,#REF!,3))</f>
        <v>#REF!</v>
      </c>
      <c r="N4" t="e">
        <f>IF($E4="W",VLOOKUP(Übersicht!N4,#REF!,4),VLOOKUP(Übersicht!N4,#REF!,4))</f>
        <v>#REF!</v>
      </c>
      <c r="O4" t="e">
        <f>IF($E4="W",VLOOKUP(Übersicht!O4,#REF!,5),VLOOKUP(Übersicht!O4,#REF!,5))</f>
        <v>#REF!</v>
      </c>
      <c r="P4" s="31" t="str">
        <f>'HJ-Daten'!$C$2</f>
        <v>2024/25</v>
      </c>
      <c r="Q4" s="1">
        <f>'HJ-Daten'!$C$3</f>
        <v>1</v>
      </c>
      <c r="R4" s="6" t="str">
        <f>'HJ-Daten'!$C$4</f>
        <v>31.01.2025</v>
      </c>
      <c r="S4" t="str">
        <f t="shared" si="0"/>
        <v>HALBJAHRESZEUGNIS</v>
      </c>
      <c r="T4" t="str">
        <f>IF(CONCATENATE(Übersicht!W4,Übersicht!X4,Übersicht!Y4,Übersicht!Z4)="","","Die Zeugniskonferenz empfiehlt die Teilnahme an der Förder-AG ")</f>
        <v/>
      </c>
      <c r="U4" t="str">
        <f t="shared" si="1"/>
        <v/>
      </c>
      <c r="V4" t="str">
        <f>IF(Übersicht!W4="","","Mathematik ")</f>
        <v/>
      </c>
      <c r="W4" t="str">
        <f>IF(Übersicht!X4="","","Deutsch ")</f>
        <v/>
      </c>
      <c r="X4" t="str">
        <f>IF(Übersicht!Y4="","","Französisch ")</f>
        <v/>
      </c>
      <c r="Y4" t="str">
        <f>IF(Übersicht!Z4="","","Englisch ")</f>
        <v/>
      </c>
    </row>
    <row r="5" spans="1:25" ht="12.6" customHeight="1" x14ac:dyDescent="0.2">
      <c r="A5" s="1">
        <f>Übersicht!A5</f>
        <v>4</v>
      </c>
      <c r="B5" t="str">
        <f>Übersicht!B5</f>
        <v>Alikaj</v>
      </c>
      <c r="C5" t="str">
        <f>Übersicht!C5</f>
        <v>Vanesa</v>
      </c>
      <c r="D5" t="str">
        <f>Übersicht!D5</f>
        <v>05g</v>
      </c>
      <c r="E5" t="str">
        <f>Übersicht!E5</f>
        <v>W</v>
      </c>
      <c r="F5" s="1" t="str">
        <f>TEXT(Übersicht!F5,"TT. MMMM JJJJ")</f>
        <v>23. Februar 2014</v>
      </c>
      <c r="G5" t="str">
        <f>Übersicht!G5</f>
        <v>Vlore / Albanien</v>
      </c>
      <c r="H5" s="5" t="str">
        <f>IF(Übersicht!H5="","",CONCATENATE(INDEX('HJ-Daten'!$B$10:$B$44,MATCH(Übersicht!H5,'HJ-Daten'!$A$10:$A$44,0)),CHAR(10)))</f>
        <v xml:space="preserve">Fitness für Mädchen
</v>
      </c>
      <c r="I5" s="5" t="str">
        <f>IF(Übersicht!I5="","",CONCATENATE(INDEX('HJ-Daten'!$B$10:$B$44,MATCH(Übersicht!I5,'HJ-Daten'!$A$10:$A$44,0)),CHAR(10)))</f>
        <v xml:space="preserve">Rätsel- und Knobelspiele
</v>
      </c>
      <c r="J5" s="5" t="str">
        <f>IF(Übersicht!J5="","",CONCATENATE(INDEX('HJ-Daten'!$B$10:$B$44,MATCH(Übersicht!J5,'HJ-Daten'!$A$10:$A$44,0)),CHAR(10)))</f>
        <v xml:space="preserve">Ballspiele
</v>
      </c>
      <c r="K5" s="5" t="str">
        <f>IF(Übersicht!K5="","",CONCATENATE(INDEX('HJ-Daten'!$B$10:$B$44,MATCH(Übersicht!K5,'HJ-Daten'!$A$10:$A$44,0)),CHAR(10)))</f>
        <v xml:space="preserve">Lego Mindstorms
</v>
      </c>
      <c r="L5" t="e">
        <f>IF($E5="W",VLOOKUP(Übersicht!L5,#REF!,2),VLOOKUP(Übersicht!L5,#REF!,2))</f>
        <v>#REF!</v>
      </c>
      <c r="M5" t="e">
        <f>IF($E5="W",VLOOKUP(Übersicht!M5,#REF!,3),VLOOKUP(Übersicht!M5,#REF!,3))</f>
        <v>#REF!</v>
      </c>
      <c r="N5" t="e">
        <f>IF($E5="W",VLOOKUP(Übersicht!N5,#REF!,4),VLOOKUP(Übersicht!N5,#REF!,4))</f>
        <v>#REF!</v>
      </c>
      <c r="O5" t="e">
        <f>IF($E5="W",VLOOKUP(Übersicht!O5,#REF!,5),VLOOKUP(Übersicht!O5,#REF!,5))</f>
        <v>#REF!</v>
      </c>
      <c r="P5" s="31" t="str">
        <f>'HJ-Daten'!$C$2</f>
        <v>2024/25</v>
      </c>
      <c r="Q5" s="1">
        <f>'HJ-Daten'!$C$3</f>
        <v>1</v>
      </c>
      <c r="R5" s="6" t="str">
        <f>'HJ-Daten'!$C$4</f>
        <v>31.01.2025</v>
      </c>
      <c r="S5" t="str">
        <f t="shared" si="0"/>
        <v>HALBJAHRESZEUGNIS</v>
      </c>
      <c r="T5" t="str">
        <f>IF(CONCATENATE(Übersicht!W5,Übersicht!X5,Übersicht!Y5,Übersicht!Z5)="","","Die Zeugniskonferenz empfiehlt die Teilnahme an der Förder-AG ")</f>
        <v/>
      </c>
      <c r="U5" t="str">
        <f t="shared" si="1"/>
        <v/>
      </c>
      <c r="V5" t="str">
        <f>IF(Übersicht!W5="","","Mathematik ")</f>
        <v/>
      </c>
      <c r="W5" t="str">
        <f>IF(Übersicht!X5="","","Deutsch ")</f>
        <v/>
      </c>
      <c r="X5" t="str">
        <f>IF(Übersicht!Y5="","","Französisch ")</f>
        <v/>
      </c>
      <c r="Y5" t="str">
        <f>IF(Übersicht!Z5="","","Englisch ")</f>
        <v/>
      </c>
    </row>
    <row r="6" spans="1:25" ht="12.6" customHeight="1" x14ac:dyDescent="0.2">
      <c r="A6" s="1">
        <f>Übersicht!A6</f>
        <v>5</v>
      </c>
      <c r="B6" t="str">
        <f>Übersicht!B6</f>
        <v>Alkin</v>
      </c>
      <c r="C6" t="str">
        <f>Übersicht!C6</f>
        <v>Nurefsan</v>
      </c>
      <c r="D6" t="str">
        <f>Übersicht!D6</f>
        <v>05e</v>
      </c>
      <c r="E6" t="str">
        <f>Übersicht!E6</f>
        <v>W</v>
      </c>
      <c r="F6" s="1" t="str">
        <f>TEXT(Übersicht!F6,"TT. MMMM JJJJ")</f>
        <v>20. Februar 2014</v>
      </c>
      <c r="G6" t="str">
        <f>Übersicht!G6</f>
        <v>Kandel</v>
      </c>
      <c r="H6" s="5" t="str">
        <f>IF(Übersicht!H6="","",CONCATENATE(INDEX('HJ-Daten'!$B$10:$B$44,MATCH(Übersicht!H6,'HJ-Daten'!$A$10:$A$44,0)),CHAR(10)))</f>
        <v xml:space="preserve">Fitness für Mädchen
</v>
      </c>
      <c r="I6" s="5" t="str">
        <f>IF(Übersicht!I6="","",CONCATENATE(INDEX('HJ-Daten'!$B$10:$B$44,MATCH(Übersicht!I6,'HJ-Daten'!$A$10:$A$44,0)),CHAR(10)))</f>
        <v xml:space="preserve">Tischtennis Dienstag
</v>
      </c>
      <c r="J6" s="5" t="str">
        <f>IF(Übersicht!J6="","",CONCATENATE(INDEX('HJ-Daten'!$B$10:$B$44,MATCH(Übersicht!J6,'HJ-Daten'!$A$10:$A$44,0)),CHAR(10)))</f>
        <v xml:space="preserve">Gesellschaftsspiele Mittwoch
</v>
      </c>
      <c r="K6" s="5" t="str">
        <f>IF(Übersicht!K6="","",CONCATENATE(INDEX('HJ-Daten'!$B$10:$B$44,MATCH(Übersicht!K6,'HJ-Daten'!$A$10:$A$44,0)),CHAR(10)))</f>
        <v xml:space="preserve">Singen-Spielen-Musizieren
</v>
      </c>
      <c r="L6" t="e">
        <f>IF($E6="W",VLOOKUP(Übersicht!L6,#REF!,2),VLOOKUP(Übersicht!L6,#REF!,2))</f>
        <v>#REF!</v>
      </c>
      <c r="M6" t="e">
        <f>IF($E6="W",VLOOKUP(Übersicht!M6,#REF!,3),VLOOKUP(Übersicht!M6,#REF!,3))</f>
        <v>#REF!</v>
      </c>
      <c r="N6" t="e">
        <f>IF($E6="W",VLOOKUP(Übersicht!N6,#REF!,4),VLOOKUP(Übersicht!N6,#REF!,4))</f>
        <v>#REF!</v>
      </c>
      <c r="O6" t="e">
        <f>IF($E6="W",VLOOKUP(Übersicht!O6,#REF!,5),VLOOKUP(Übersicht!O6,#REF!,5))</f>
        <v>#REF!</v>
      </c>
      <c r="P6" s="31" t="str">
        <f>'HJ-Daten'!$C$2</f>
        <v>2024/25</v>
      </c>
      <c r="Q6" s="1">
        <f>'HJ-Daten'!$C$3</f>
        <v>1</v>
      </c>
      <c r="R6" s="6" t="str">
        <f>'HJ-Daten'!$C$4</f>
        <v>31.01.2025</v>
      </c>
      <c r="S6" t="str">
        <f t="shared" si="0"/>
        <v>HALBJAHRESZEUGNIS</v>
      </c>
      <c r="T6" t="str">
        <f>IF(CONCATENATE(Übersicht!W6,Übersicht!X6,Übersicht!Y6,Übersicht!Z6)="","","Die Zeugniskonferenz empfiehlt die Teilnahme an der Förder-AG ")</f>
        <v/>
      </c>
      <c r="U6" t="str">
        <f t="shared" si="1"/>
        <v/>
      </c>
      <c r="V6" t="str">
        <f>IF(Übersicht!W6="","","Mathematik ")</f>
        <v/>
      </c>
      <c r="W6" t="str">
        <f>IF(Übersicht!X6="","","Deutsch ")</f>
        <v/>
      </c>
      <c r="X6" t="str">
        <f>IF(Übersicht!Y6="","","Französisch ")</f>
        <v/>
      </c>
      <c r="Y6" t="str">
        <f>IF(Übersicht!Z6="","","Englisch ")</f>
        <v/>
      </c>
    </row>
    <row r="7" spans="1:25" ht="12.6" customHeight="1" x14ac:dyDescent="0.2">
      <c r="A7" s="1">
        <f>Übersicht!A7</f>
        <v>6</v>
      </c>
      <c r="B7" t="str">
        <f>Übersicht!B7</f>
        <v>Asieieva</v>
      </c>
      <c r="C7" t="str">
        <f>Übersicht!C7</f>
        <v>Kira</v>
      </c>
      <c r="D7" t="str">
        <f>Übersicht!D7</f>
        <v>05c</v>
      </c>
      <c r="E7" t="str">
        <f>Übersicht!E7</f>
        <v>W</v>
      </c>
      <c r="F7" s="1" t="str">
        <f>TEXT(Übersicht!F7,"TT. MMMM JJJJ")</f>
        <v>04. August 2014</v>
      </c>
      <c r="G7" t="str">
        <f>Übersicht!G7</f>
        <v>Charkiw</v>
      </c>
      <c r="H7" s="5" t="str">
        <f>IF(Übersicht!H7="","",CONCATENATE(INDEX('HJ-Daten'!$B$10:$B$44,MATCH(Übersicht!H7,'HJ-Daten'!$A$10:$A$44,0)),CHAR(10)))</f>
        <v xml:space="preserve">Stricken und Häkeln
</v>
      </c>
      <c r="I7" s="5" t="str">
        <f>IF(Übersicht!I7="","",CONCATENATE(INDEX('HJ-Daten'!$B$10:$B$44,MATCH(Übersicht!I7,'HJ-Daten'!$A$10:$A$44,0)),CHAR(10)))</f>
        <v xml:space="preserve">Improvisationstheater
</v>
      </c>
      <c r="J7" s="5" t="str">
        <f>IF(Übersicht!J7="","",CONCATENATE(INDEX('HJ-Daten'!$B$10:$B$44,MATCH(Übersicht!J7,'HJ-Daten'!$A$10:$A$44,0)),CHAR(10)))</f>
        <v xml:space="preserve">Tischtennis Mittwoch
</v>
      </c>
      <c r="K7" s="5" t="str">
        <f>IF(Übersicht!K7="","",CONCATENATE(INDEX('HJ-Daten'!$B$10:$B$44,MATCH(Übersicht!K7,'HJ-Daten'!$A$10:$A$44,0)),CHAR(10)))</f>
        <v xml:space="preserve">Singen-Spielen-Musizieren
</v>
      </c>
      <c r="L7" t="e">
        <f>IF($E7="W",VLOOKUP(Übersicht!L7,#REF!,2),VLOOKUP(Übersicht!L7,#REF!,2))</f>
        <v>#REF!</v>
      </c>
      <c r="M7" t="e">
        <f>IF($E7="W",VLOOKUP(Übersicht!M7,#REF!,3),VLOOKUP(Übersicht!M7,#REF!,3))</f>
        <v>#REF!</v>
      </c>
      <c r="N7" t="e">
        <f>IF($E7="W",VLOOKUP(Übersicht!N7,#REF!,4),VLOOKUP(Übersicht!N7,#REF!,4))</f>
        <v>#REF!</v>
      </c>
      <c r="O7" t="e">
        <f>IF($E7="W",VLOOKUP(Übersicht!O7,#REF!,5),VLOOKUP(Übersicht!O7,#REF!,5))</f>
        <v>#REF!</v>
      </c>
      <c r="P7" s="31" t="str">
        <f>'HJ-Daten'!$C$2</f>
        <v>2024/25</v>
      </c>
      <c r="Q7" s="1">
        <f>'HJ-Daten'!$C$3</f>
        <v>1</v>
      </c>
      <c r="R7" s="6" t="str">
        <f>'HJ-Daten'!$C$4</f>
        <v>31.01.2025</v>
      </c>
      <c r="S7" t="str">
        <f t="shared" si="0"/>
        <v>HALBJAHRESZEUGNIS</v>
      </c>
      <c r="T7" t="str">
        <f>IF(CONCATENATE(Übersicht!W7,Übersicht!X7,Übersicht!Y7,Übersicht!Z7)="","","Die Zeugniskonferenz empfiehlt die Teilnahme an der Förder-AG ")</f>
        <v/>
      </c>
      <c r="U7" t="str">
        <f t="shared" si="1"/>
        <v/>
      </c>
      <c r="V7" t="str">
        <f>IF(Übersicht!W7="","","Mathematik ")</f>
        <v/>
      </c>
      <c r="W7" t="str">
        <f>IF(Übersicht!X7="","","Deutsch ")</f>
        <v/>
      </c>
      <c r="X7" t="str">
        <f>IF(Übersicht!Y7="","","Französisch ")</f>
        <v/>
      </c>
      <c r="Y7" t="str">
        <f>IF(Übersicht!Z7="","","Englisch ")</f>
        <v/>
      </c>
    </row>
    <row r="8" spans="1:25" ht="12.6" customHeight="1" x14ac:dyDescent="0.2">
      <c r="A8" s="1">
        <f>Übersicht!A8</f>
        <v>7</v>
      </c>
      <c r="B8" t="str">
        <f>Übersicht!B8</f>
        <v>Aslan Vargas</v>
      </c>
      <c r="C8" t="str">
        <f>Übersicht!C8</f>
        <v>Batu</v>
      </c>
      <c r="D8" t="str">
        <f>Übersicht!D8</f>
        <v>05f</v>
      </c>
      <c r="E8" t="str">
        <f>Übersicht!E8</f>
        <v>M</v>
      </c>
      <c r="F8" s="1" t="str">
        <f>TEXT(Übersicht!F8,"TT. MMMM JJJJ")</f>
        <v>12. November 2013</v>
      </c>
      <c r="G8" t="str">
        <f>Übersicht!G8</f>
        <v>Karlsruhe</v>
      </c>
      <c r="H8" s="5" t="str">
        <f>IF(Übersicht!H8="","",CONCATENATE(INDEX('HJ-Daten'!$B$10:$B$44,MATCH(Übersicht!H8,'HJ-Daten'!$A$10:$A$44,0)),CHAR(10)))</f>
        <v xml:space="preserve">Think tank
</v>
      </c>
      <c r="I8" s="5" t="str">
        <f>IF(Übersicht!I8="","",CONCATENATE(INDEX('HJ-Daten'!$B$10:$B$44,MATCH(Übersicht!I8,'HJ-Daten'!$A$10:$A$44,0)),CHAR(10)))</f>
        <v xml:space="preserve">Improvisationstheater
</v>
      </c>
      <c r="J8" s="5" t="str">
        <f>IF(Übersicht!J8="","",CONCATENATE(INDEX('HJ-Daten'!$B$10:$B$44,MATCH(Übersicht!J8,'HJ-Daten'!$A$10:$A$44,0)),CHAR(10)))</f>
        <v xml:space="preserve">Badminton Mittwoch
</v>
      </c>
      <c r="K8" s="5" t="str">
        <f>IF(Übersicht!K8="","",CONCATENATE(INDEX('HJ-Daten'!$B$10:$B$44,MATCH(Übersicht!K8,'HJ-Daten'!$A$10:$A$44,0)),CHAR(10)))</f>
        <v xml:space="preserve">Lego Mindstorms
</v>
      </c>
      <c r="L8" t="e">
        <f>IF($E8="W",VLOOKUP(Übersicht!L8,#REF!,2),VLOOKUP(Übersicht!L8,#REF!,2))</f>
        <v>#REF!</v>
      </c>
      <c r="M8" t="e">
        <f>IF($E8="W",VLOOKUP(Übersicht!M8,#REF!,3),VLOOKUP(Übersicht!M8,#REF!,3))</f>
        <v>#REF!</v>
      </c>
      <c r="N8" t="e">
        <f>IF($E8="W",VLOOKUP(Übersicht!N8,#REF!,4),VLOOKUP(Übersicht!N8,#REF!,4))</f>
        <v>#REF!</v>
      </c>
      <c r="O8" t="e">
        <f>IF($E8="W",VLOOKUP(Übersicht!O8,#REF!,5),VLOOKUP(Übersicht!O8,#REF!,5))</f>
        <v>#REF!</v>
      </c>
      <c r="P8" s="31" t="str">
        <f>'HJ-Daten'!$C$2</f>
        <v>2024/25</v>
      </c>
      <c r="Q8" s="1">
        <f>'HJ-Daten'!$C$3</f>
        <v>1</v>
      </c>
      <c r="R8" s="6" t="str">
        <f>'HJ-Daten'!$C$4</f>
        <v>31.01.2025</v>
      </c>
      <c r="S8" t="str">
        <f t="shared" si="0"/>
        <v>HALBJAHRESZEUGNIS</v>
      </c>
      <c r="T8" t="str">
        <f>IF(CONCATENATE(Übersicht!W8,Übersicht!X8,Übersicht!Y8,Übersicht!Z8)="","","Die Zeugniskonferenz empfiehlt die Teilnahme an der Förder-AG ")</f>
        <v/>
      </c>
      <c r="U8" t="str">
        <f t="shared" si="1"/>
        <v/>
      </c>
      <c r="V8" t="str">
        <f>IF(Übersicht!W8="","","Mathematik ")</f>
        <v/>
      </c>
      <c r="W8" t="str">
        <f>IF(Übersicht!X8="","","Deutsch ")</f>
        <v/>
      </c>
      <c r="X8" t="str">
        <f>IF(Übersicht!Y8="","","Französisch ")</f>
        <v/>
      </c>
      <c r="Y8" t="str">
        <f>IF(Übersicht!Z8="","","Englisch ")</f>
        <v/>
      </c>
    </row>
    <row r="9" spans="1:25" ht="12.6" customHeight="1" x14ac:dyDescent="0.2">
      <c r="A9" s="1">
        <f>Übersicht!A9</f>
        <v>8</v>
      </c>
      <c r="B9" t="str">
        <f>Übersicht!B9</f>
        <v>Aygün</v>
      </c>
      <c r="C9" t="str">
        <f>Übersicht!C9</f>
        <v>Eylül</v>
      </c>
      <c r="D9" t="str">
        <f>Übersicht!D9</f>
        <v>05b</v>
      </c>
      <c r="E9" t="str">
        <f>Übersicht!E9</f>
        <v>W</v>
      </c>
      <c r="F9" s="1" t="str">
        <f>TEXT(Übersicht!F9,"TT. MMMM JJJJ")</f>
        <v>19. April 2014</v>
      </c>
      <c r="G9" t="str">
        <f>Übersicht!G9</f>
        <v>Speyer</v>
      </c>
      <c r="H9" s="5" t="str">
        <f>IF(Übersicht!H9="","",CONCATENATE(INDEX('HJ-Daten'!$B$10:$B$44,MATCH(Übersicht!H9,'HJ-Daten'!$A$10:$A$44,0)),CHAR(10)))</f>
        <v xml:space="preserve">Stricken und Häkeln
</v>
      </c>
      <c r="I9" s="5" t="str">
        <f>IF(Übersicht!I9="","",CONCATENATE(INDEX('HJ-Daten'!$B$10:$B$44,MATCH(Übersicht!I9,'HJ-Daten'!$A$10:$A$44,0)),CHAR(10)))</f>
        <v xml:space="preserve">Improvisationstheater
</v>
      </c>
      <c r="J9" s="5" t="str">
        <f>IF(Übersicht!J9="","",CONCATENATE(INDEX('HJ-Daten'!$B$10:$B$44,MATCH(Übersicht!J9,'HJ-Daten'!$A$10:$A$44,0)),CHAR(10)))</f>
        <v xml:space="preserve">Badminton Mittwoch
</v>
      </c>
      <c r="K9" s="5" t="str">
        <f>IF(Übersicht!K9="","",CONCATENATE(INDEX('HJ-Daten'!$B$10:$B$44,MATCH(Übersicht!K9,'HJ-Daten'!$A$10:$A$44,0)),CHAR(10)))</f>
        <v xml:space="preserve">Singen-Spielen-Musizieren
</v>
      </c>
      <c r="L9" t="e">
        <f>IF($E9="W",VLOOKUP(Übersicht!L9,#REF!,2),VLOOKUP(Übersicht!L9,#REF!,2))</f>
        <v>#REF!</v>
      </c>
      <c r="M9" t="e">
        <f>IF($E9="W",VLOOKUP(Übersicht!M9,#REF!,3),VLOOKUP(Übersicht!M9,#REF!,3))</f>
        <v>#REF!</v>
      </c>
      <c r="N9" t="e">
        <f>IF($E9="W",VLOOKUP(Übersicht!N9,#REF!,4),VLOOKUP(Übersicht!N9,#REF!,4))</f>
        <v>#REF!</v>
      </c>
      <c r="O9" t="e">
        <f>IF($E9="W",VLOOKUP(Übersicht!O9,#REF!,5),VLOOKUP(Übersicht!O9,#REF!,5))</f>
        <v>#REF!</v>
      </c>
      <c r="P9" s="31" t="str">
        <f>'HJ-Daten'!$C$2</f>
        <v>2024/25</v>
      </c>
      <c r="Q9" s="1">
        <f>'HJ-Daten'!$C$3</f>
        <v>1</v>
      </c>
      <c r="R9" s="6" t="str">
        <f>'HJ-Daten'!$C$4</f>
        <v>31.01.2025</v>
      </c>
      <c r="S9" t="str">
        <f t="shared" si="0"/>
        <v>HALBJAHRESZEUGNIS</v>
      </c>
      <c r="T9" t="str">
        <f>IF(CONCATENATE(Übersicht!W9,Übersicht!X9,Übersicht!Y9,Übersicht!Z9)="","","Die Zeugniskonferenz empfiehlt die Teilnahme an der Förder-AG ")</f>
        <v/>
      </c>
      <c r="U9" t="str">
        <f t="shared" si="1"/>
        <v/>
      </c>
      <c r="V9" t="str">
        <f>IF(Übersicht!W9="","","Mathematik ")</f>
        <v/>
      </c>
      <c r="W9" t="str">
        <f>IF(Übersicht!X9="","","Deutsch ")</f>
        <v/>
      </c>
      <c r="X9" t="str">
        <f>IF(Übersicht!Y9="","","Französisch ")</f>
        <v/>
      </c>
      <c r="Y9" t="str">
        <f>IF(Übersicht!Z9="","","Englisch ")</f>
        <v/>
      </c>
    </row>
    <row r="10" spans="1:25" ht="12.6" customHeight="1" x14ac:dyDescent="0.2">
      <c r="A10" s="1">
        <f>Übersicht!A10</f>
        <v>9</v>
      </c>
      <c r="B10" t="str">
        <f>Übersicht!B10</f>
        <v>Bagci</v>
      </c>
      <c r="C10" t="str">
        <f>Übersicht!C10</f>
        <v>Levin</v>
      </c>
      <c r="D10" t="str">
        <f>Übersicht!D10</f>
        <v>06b</v>
      </c>
      <c r="E10" t="str">
        <f>Übersicht!E10</f>
        <v>M</v>
      </c>
      <c r="F10" s="1" t="str">
        <f>TEXT(Übersicht!F10,"TT. MMMM JJJJ")</f>
        <v>08. Dezember 2012</v>
      </c>
      <c r="G10" t="str">
        <f>Übersicht!G10</f>
        <v>Karlsruhe</v>
      </c>
      <c r="H10" s="5" t="str">
        <f>IF(Übersicht!H10="","",CONCATENATE(INDEX('HJ-Daten'!$B$10:$B$44,MATCH(Übersicht!H10,'HJ-Daten'!$A$10:$A$44,0)),CHAR(10)))</f>
        <v xml:space="preserve">entschuldigt für Tag oder ab 15.00 Uhr
</v>
      </c>
      <c r="I10" s="5" t="str">
        <f>IF(Übersicht!I10="","",CONCATENATE(INDEX('HJ-Daten'!$B$10:$B$44,MATCH(Übersicht!I10,'HJ-Daten'!$A$10:$A$44,0)),CHAR(10)))</f>
        <v xml:space="preserve">Rätsel- und Knobelspiele
</v>
      </c>
      <c r="J10" s="5" t="str">
        <f>IF(Übersicht!J10="","",CONCATENATE(INDEX('HJ-Daten'!$B$10:$B$44,MATCH(Übersicht!J10,'HJ-Daten'!$A$10:$A$44,0)),CHAR(10)))</f>
        <v xml:space="preserve">entschuldigt für Tag oder ab 15.00 Uhr
</v>
      </c>
      <c r="K10" s="5" t="str">
        <f>IF(Übersicht!K10="","",CONCATENATE(INDEX('HJ-Daten'!$B$10:$B$44,MATCH(Übersicht!K10,'HJ-Daten'!$A$10:$A$44,0)),CHAR(10)))</f>
        <v xml:space="preserve">Gesellschaftsspiele Donnerstag
</v>
      </c>
      <c r="L10" t="e">
        <f>IF($E10="W",VLOOKUP(Übersicht!L10,#REF!,2),VLOOKUP(Übersicht!L10,#REF!,2))</f>
        <v>#REF!</v>
      </c>
      <c r="M10" t="e">
        <f>IF($E10="W",VLOOKUP(Übersicht!M10,#REF!,3),VLOOKUP(Übersicht!M10,#REF!,3))</f>
        <v>#REF!</v>
      </c>
      <c r="N10" t="e">
        <f>IF($E10="W",VLOOKUP(Übersicht!N10,#REF!,4),VLOOKUP(Übersicht!N10,#REF!,4))</f>
        <v>#REF!</v>
      </c>
      <c r="O10" t="e">
        <f>IF($E10="W",VLOOKUP(Übersicht!O10,#REF!,5),VLOOKUP(Übersicht!O10,#REF!,5))</f>
        <v>#REF!</v>
      </c>
      <c r="P10" s="31" t="str">
        <f>'HJ-Daten'!$C$2</f>
        <v>2024/25</v>
      </c>
      <c r="Q10" s="1">
        <f>'HJ-Daten'!$C$3</f>
        <v>1</v>
      </c>
      <c r="R10" s="6" t="str">
        <f>'HJ-Daten'!$C$4</f>
        <v>31.01.2025</v>
      </c>
      <c r="S10" t="str">
        <f t="shared" si="0"/>
        <v>HALBJAHRESZEUGNIS</v>
      </c>
      <c r="T10" t="str">
        <f>IF(CONCATENATE(Übersicht!W10,Übersicht!X10,Übersicht!Y10,Übersicht!Z10)="","","Die Zeugniskonferenz empfiehlt die Teilnahme an der Förder-AG ")</f>
        <v/>
      </c>
      <c r="U10" t="str">
        <f t="shared" si="1"/>
        <v/>
      </c>
      <c r="V10" t="str">
        <f>IF(Übersicht!W10="","","Mathematik ")</f>
        <v/>
      </c>
      <c r="W10" t="str">
        <f>IF(Übersicht!X10="","","Deutsch ")</f>
        <v/>
      </c>
      <c r="X10" t="str">
        <f>IF(Übersicht!Y10="","","Französisch ")</f>
        <v/>
      </c>
      <c r="Y10" t="str">
        <f>IF(Übersicht!Z10="","","Englisch ")</f>
        <v/>
      </c>
    </row>
    <row r="11" spans="1:25" ht="12.6" customHeight="1" x14ac:dyDescent="0.2">
      <c r="A11" s="1">
        <f>Übersicht!A11</f>
        <v>10</v>
      </c>
      <c r="B11" t="str">
        <f>Übersicht!B11</f>
        <v>Bartlakowski</v>
      </c>
      <c r="C11" t="str">
        <f>Übersicht!C11</f>
        <v>Levi</v>
      </c>
      <c r="D11" t="str">
        <f>Übersicht!D11</f>
        <v>05a</v>
      </c>
      <c r="E11" t="str">
        <f>Übersicht!E11</f>
        <v>M</v>
      </c>
      <c r="F11" s="1" t="str">
        <f>TEXT(Übersicht!F11,"TT. MMMM JJJJ")</f>
        <v>05. Oktober 2013</v>
      </c>
      <c r="G11" t="str">
        <f>Übersicht!G11</f>
        <v>Germersheim</v>
      </c>
      <c r="H11" s="5" t="str">
        <f>IF(Übersicht!H11="","",CONCATENATE(INDEX('HJ-Daten'!$B$10:$B$44,MATCH(Übersicht!H11,'HJ-Daten'!$A$10:$A$44,0)),CHAR(10)))</f>
        <v xml:space="preserve">Badminton Montag
</v>
      </c>
      <c r="I11" s="5" t="str">
        <f>IF(Übersicht!I11="","",CONCATENATE(INDEX('HJ-Daten'!$B$10:$B$44,MATCH(Übersicht!I11,'HJ-Daten'!$A$10:$A$44,0)),CHAR(10)))</f>
        <v xml:space="preserve">Tischtennis Dienstag
</v>
      </c>
      <c r="J11" s="5" t="str">
        <f>IF(Übersicht!J11="","",CONCATENATE(INDEX('HJ-Daten'!$B$10:$B$44,MATCH(Übersicht!J11,'HJ-Daten'!$A$10:$A$44,0)),CHAR(10)))</f>
        <v xml:space="preserve">Tischtennis Mittwoch
</v>
      </c>
      <c r="K11" s="5" t="str">
        <f>IF(Übersicht!K11="","",CONCATENATE(INDEX('HJ-Daten'!$B$10:$B$44,MATCH(Übersicht!K11,'HJ-Daten'!$A$10:$A$44,0)),CHAR(10)))</f>
        <v xml:space="preserve">Fußball Donnerstag
</v>
      </c>
      <c r="L11" t="e">
        <f>IF($E11="W",VLOOKUP(Übersicht!L11,#REF!,2),VLOOKUP(Übersicht!L11,#REF!,2))</f>
        <v>#REF!</v>
      </c>
      <c r="M11" t="e">
        <f>IF($E11="W",VLOOKUP(Übersicht!M11,#REF!,3),VLOOKUP(Übersicht!M11,#REF!,3))</f>
        <v>#REF!</v>
      </c>
      <c r="N11" t="e">
        <f>IF($E11="W",VLOOKUP(Übersicht!N11,#REF!,4),VLOOKUP(Übersicht!N11,#REF!,4))</f>
        <v>#REF!</v>
      </c>
      <c r="O11" t="e">
        <f>IF($E11="W",VLOOKUP(Übersicht!O11,#REF!,5),VLOOKUP(Übersicht!O11,#REF!,5))</f>
        <v>#REF!</v>
      </c>
      <c r="P11" s="31" t="str">
        <f>'HJ-Daten'!$C$2</f>
        <v>2024/25</v>
      </c>
      <c r="Q11" s="1">
        <f>'HJ-Daten'!$C$3</f>
        <v>1</v>
      </c>
      <c r="R11" s="6" t="str">
        <f>'HJ-Daten'!$C$4</f>
        <v>31.01.2025</v>
      </c>
      <c r="S11" t="str">
        <f t="shared" si="0"/>
        <v>HALBJAHRESZEUGNIS</v>
      </c>
      <c r="T11" t="str">
        <f>IF(CONCATENATE(Übersicht!W11,Übersicht!X11,Übersicht!Y11,Übersicht!Z11)="","","Die Zeugniskonferenz empfiehlt die Teilnahme an der Förder-AG ")</f>
        <v/>
      </c>
      <c r="U11" t="str">
        <f t="shared" si="1"/>
        <v/>
      </c>
      <c r="V11" t="str">
        <f>IF(Übersicht!W11="","","Mathematik ")</f>
        <v/>
      </c>
      <c r="W11" t="str">
        <f>IF(Übersicht!X11="","","Deutsch ")</f>
        <v/>
      </c>
      <c r="X11" t="str">
        <f>IF(Übersicht!Y11="","","Französisch ")</f>
        <v/>
      </c>
      <c r="Y11" t="str">
        <f>IF(Übersicht!Z11="","","Englisch ")</f>
        <v/>
      </c>
    </row>
    <row r="12" spans="1:25" ht="12.6" customHeight="1" x14ac:dyDescent="0.2">
      <c r="A12" s="1">
        <f>Übersicht!A12</f>
        <v>11</v>
      </c>
      <c r="B12" t="str">
        <f>Übersicht!B12</f>
        <v>Becker</v>
      </c>
      <c r="C12" t="str">
        <f>Übersicht!C12</f>
        <v>Gabriel Ludwig</v>
      </c>
      <c r="D12" t="str">
        <f>Übersicht!D12</f>
        <v>05b</v>
      </c>
      <c r="E12" t="str">
        <f>Übersicht!E12</f>
        <v>M</v>
      </c>
      <c r="F12" s="1" t="str">
        <f>TEXT(Übersicht!F12,"TT. MMMM JJJJ")</f>
        <v>08. Mai 2014</v>
      </c>
      <c r="G12" t="str">
        <f>Übersicht!G12</f>
        <v>Germersheim</v>
      </c>
      <c r="H12" s="5" t="str">
        <f>IF(Übersicht!H12="","",CONCATENATE(INDEX('HJ-Daten'!$B$10:$B$44,MATCH(Übersicht!H12,'HJ-Daten'!$A$10:$A$44,0)),CHAR(10)))</f>
        <v xml:space="preserve">Tastaturschreiben
</v>
      </c>
      <c r="I12" s="5" t="str">
        <f>IF(Übersicht!I12="","",CONCATENATE(INDEX('HJ-Daten'!$B$10:$B$44,MATCH(Übersicht!I12,'HJ-Daten'!$A$10:$A$44,0)),CHAR(10)))</f>
        <v xml:space="preserve">Fußball Dienstag
</v>
      </c>
      <c r="J12" s="5" t="str">
        <f>IF(Übersicht!J12="","",CONCATENATE(INDEX('HJ-Daten'!$B$10:$B$44,MATCH(Übersicht!J12,'HJ-Daten'!$A$10:$A$44,0)),CHAR(10)))</f>
        <v xml:space="preserve">Tischtennis Mittwoch
</v>
      </c>
      <c r="K12" s="5" t="str">
        <f>IF(Übersicht!K12="","",CONCATENATE(INDEX('HJ-Daten'!$B$10:$B$44,MATCH(Übersicht!K12,'HJ-Daten'!$A$10:$A$44,0)),CHAR(10)))</f>
        <v xml:space="preserve">Fußball Donnerstag
</v>
      </c>
      <c r="L12" t="e">
        <f>IF($E12="W",VLOOKUP(Übersicht!L12,#REF!,2),VLOOKUP(Übersicht!L12,#REF!,2))</f>
        <v>#REF!</v>
      </c>
      <c r="M12" t="e">
        <f>IF($E12="W",VLOOKUP(Übersicht!M12,#REF!,3),VLOOKUP(Übersicht!M12,#REF!,3))</f>
        <v>#REF!</v>
      </c>
      <c r="N12" t="e">
        <f>IF($E12="W",VLOOKUP(Übersicht!N12,#REF!,4),VLOOKUP(Übersicht!N12,#REF!,4))</f>
        <v>#REF!</v>
      </c>
      <c r="O12" t="e">
        <f>IF($E12="W",VLOOKUP(Übersicht!O12,#REF!,5),VLOOKUP(Übersicht!O12,#REF!,5))</f>
        <v>#REF!</v>
      </c>
      <c r="P12" s="31" t="str">
        <f>'HJ-Daten'!$C$2</f>
        <v>2024/25</v>
      </c>
      <c r="Q12" s="1">
        <f>'HJ-Daten'!$C$3</f>
        <v>1</v>
      </c>
      <c r="R12" s="6" t="str">
        <f>'HJ-Daten'!$C$4</f>
        <v>31.01.2025</v>
      </c>
      <c r="S12" t="str">
        <f t="shared" si="0"/>
        <v>HALBJAHRESZEUGNIS</v>
      </c>
      <c r="T12" t="str">
        <f>IF(CONCATENATE(Übersicht!W12,Übersicht!X12,Übersicht!Y12,Übersicht!Z12)="","","Die Zeugniskonferenz empfiehlt die Teilnahme an der Förder-AG ")</f>
        <v/>
      </c>
      <c r="U12" t="str">
        <f t="shared" si="1"/>
        <v/>
      </c>
      <c r="V12" t="str">
        <f>IF(Übersicht!W12="","","Mathematik ")</f>
        <v/>
      </c>
      <c r="W12" t="str">
        <f>IF(Übersicht!X12="","","Deutsch ")</f>
        <v/>
      </c>
      <c r="X12" t="str">
        <f>IF(Übersicht!Y12="","","Französisch ")</f>
        <v/>
      </c>
      <c r="Y12" t="str">
        <f>IF(Übersicht!Z12="","","Englisch ")</f>
        <v/>
      </c>
    </row>
    <row r="13" spans="1:25" ht="12.6" customHeight="1" x14ac:dyDescent="0.2">
      <c r="A13" s="1">
        <f>Übersicht!A13</f>
        <v>12</v>
      </c>
      <c r="B13" t="str">
        <f>Übersicht!B13</f>
        <v>Beglaryan</v>
      </c>
      <c r="C13" t="str">
        <f>Übersicht!C13</f>
        <v>Stepan Rubeni</v>
      </c>
      <c r="D13" t="str">
        <f>Übersicht!D13</f>
        <v>05c</v>
      </c>
      <c r="E13" t="str">
        <f>Übersicht!E13</f>
        <v>M</v>
      </c>
      <c r="F13" s="1" t="str">
        <f>TEXT(Übersicht!F13,"TT. MMMM JJJJ")</f>
        <v>13. April 2014</v>
      </c>
      <c r="G13" t="str">
        <f>Übersicht!G13</f>
        <v>Karlsruhe</v>
      </c>
      <c r="H13" s="5" t="str">
        <f>IF(Übersicht!H13="","",CONCATENATE(INDEX('HJ-Daten'!$B$10:$B$44,MATCH(Übersicht!H13,'HJ-Daten'!$A$10:$A$44,0)),CHAR(10)))</f>
        <v xml:space="preserve">Gesellschaftsspiele Montag
</v>
      </c>
      <c r="I13" s="5" t="str">
        <f>IF(Übersicht!I13="","",CONCATENATE(INDEX('HJ-Daten'!$B$10:$B$44,MATCH(Übersicht!I13,'HJ-Daten'!$A$10:$A$44,0)),CHAR(10)))</f>
        <v xml:space="preserve">Fußball Dienstag
</v>
      </c>
      <c r="J13" s="5" t="str">
        <f>IF(Übersicht!J13="","",CONCATENATE(INDEX('HJ-Daten'!$B$10:$B$44,MATCH(Übersicht!J13,'HJ-Daten'!$A$10:$A$44,0)),CHAR(10)))</f>
        <v xml:space="preserve">Badminton Mittwoch
</v>
      </c>
      <c r="K13" s="5" t="str">
        <f>IF(Übersicht!K13="","",CONCATENATE(INDEX('HJ-Daten'!$B$10:$B$44,MATCH(Übersicht!K13,'HJ-Daten'!$A$10:$A$44,0)),CHAR(10)))</f>
        <v xml:space="preserve">Ballsport
</v>
      </c>
      <c r="L13" t="e">
        <f>IF($E13="W",VLOOKUP(Übersicht!L13,#REF!,2),VLOOKUP(Übersicht!L13,#REF!,2))</f>
        <v>#REF!</v>
      </c>
      <c r="M13" t="e">
        <f>IF($E13="W",VLOOKUP(Übersicht!M13,#REF!,3),VLOOKUP(Übersicht!M13,#REF!,3))</f>
        <v>#REF!</v>
      </c>
      <c r="N13" t="e">
        <f>IF($E13="W",VLOOKUP(Übersicht!N13,#REF!,4),VLOOKUP(Übersicht!N13,#REF!,4))</f>
        <v>#REF!</v>
      </c>
      <c r="O13" t="e">
        <f>IF($E13="W",VLOOKUP(Übersicht!O13,#REF!,5),VLOOKUP(Übersicht!O13,#REF!,5))</f>
        <v>#REF!</v>
      </c>
      <c r="P13" s="31" t="str">
        <f>'HJ-Daten'!$C$2</f>
        <v>2024/25</v>
      </c>
      <c r="Q13" s="1">
        <f>'HJ-Daten'!$C$3</f>
        <v>1</v>
      </c>
      <c r="R13" s="6" t="str">
        <f>'HJ-Daten'!$C$4</f>
        <v>31.01.2025</v>
      </c>
      <c r="S13" t="str">
        <f t="shared" si="0"/>
        <v>HALBJAHRESZEUGNIS</v>
      </c>
      <c r="T13" t="str">
        <f>IF(CONCATENATE(Übersicht!W13,Übersicht!X13,Übersicht!Y13,Übersicht!Z13)="","","Die Zeugniskonferenz empfiehlt die Teilnahme an der Förder-AG ")</f>
        <v/>
      </c>
      <c r="U13" t="str">
        <f t="shared" si="1"/>
        <v/>
      </c>
      <c r="V13" t="str">
        <f>IF(Übersicht!W13="","","Mathematik ")</f>
        <v/>
      </c>
      <c r="W13" t="str">
        <f>IF(Übersicht!X13="","","Deutsch ")</f>
        <v/>
      </c>
      <c r="X13" t="str">
        <f>IF(Übersicht!Y13="","","Französisch ")</f>
        <v/>
      </c>
      <c r="Y13" t="str">
        <f>IF(Übersicht!Z13="","","Englisch ")</f>
        <v/>
      </c>
    </row>
    <row r="14" spans="1:25" ht="12.6" customHeight="1" x14ac:dyDescent="0.2">
      <c r="A14" s="1">
        <f>Übersicht!A14</f>
        <v>13</v>
      </c>
      <c r="B14" t="str">
        <f>Übersicht!B14</f>
        <v>Bitari</v>
      </c>
      <c r="C14" t="str">
        <f>Übersicht!C14</f>
        <v>Khadija Rodayna</v>
      </c>
      <c r="D14" t="str">
        <f>Übersicht!D14</f>
        <v>05e</v>
      </c>
      <c r="E14" t="str">
        <f>Übersicht!E14</f>
        <v>W</v>
      </c>
      <c r="F14" s="1" t="str">
        <f>TEXT(Übersicht!F14,"TT. MMMM JJJJ")</f>
        <v>14. April 2014</v>
      </c>
      <c r="G14" t="str">
        <f>Übersicht!G14</f>
        <v>Casablanca</v>
      </c>
      <c r="H14" s="5" t="str">
        <f>IF(Übersicht!H14="","",CONCATENATE(INDEX('HJ-Daten'!$B$10:$B$44,MATCH(Übersicht!H14,'HJ-Daten'!$A$10:$A$44,0)),CHAR(10)))</f>
        <v xml:space="preserve">Tastaturschreiben
</v>
      </c>
      <c r="I14" s="5" t="str">
        <f>IF(Übersicht!I14="","",CONCATENATE(INDEX('HJ-Daten'!$B$10:$B$44,MATCH(Übersicht!I14,'HJ-Daten'!$A$10:$A$44,0)),CHAR(10)))</f>
        <v xml:space="preserve">Improvisationstheater
</v>
      </c>
      <c r="J14" s="5" t="str">
        <f>IF(Übersicht!J14="","",CONCATENATE(INDEX('HJ-Daten'!$B$10:$B$44,MATCH(Übersicht!J14,'HJ-Daten'!$A$10:$A$44,0)),CHAR(10)))</f>
        <v xml:space="preserve">Gesellschaftsspiele Mittwoch
</v>
      </c>
      <c r="K14" s="5" t="str">
        <f>IF(Übersicht!K14="","",CONCATENATE(INDEX('HJ-Daten'!$B$10:$B$44,MATCH(Übersicht!K14,'HJ-Daten'!$A$10:$A$44,0)),CHAR(10)))</f>
        <v xml:space="preserve">Lego Mindstorms
</v>
      </c>
      <c r="L14" t="e">
        <f>IF($E14="W",VLOOKUP(Übersicht!L14,#REF!,2),VLOOKUP(Übersicht!L14,#REF!,2))</f>
        <v>#REF!</v>
      </c>
      <c r="M14" t="e">
        <f>IF($E14="W",VLOOKUP(Übersicht!M14,#REF!,3),VLOOKUP(Übersicht!M14,#REF!,3))</f>
        <v>#REF!</v>
      </c>
      <c r="N14" t="e">
        <f>IF($E14="W",VLOOKUP(Übersicht!N14,#REF!,4),VLOOKUP(Übersicht!N14,#REF!,4))</f>
        <v>#REF!</v>
      </c>
      <c r="O14" t="e">
        <f>IF($E14="W",VLOOKUP(Übersicht!O14,#REF!,5),VLOOKUP(Übersicht!O14,#REF!,5))</f>
        <v>#REF!</v>
      </c>
      <c r="P14" s="31" t="str">
        <f>'HJ-Daten'!$C$2</f>
        <v>2024/25</v>
      </c>
      <c r="Q14" s="1">
        <f>'HJ-Daten'!$C$3</f>
        <v>1</v>
      </c>
      <c r="R14" s="6" t="str">
        <f>'HJ-Daten'!$C$4</f>
        <v>31.01.2025</v>
      </c>
      <c r="S14" t="str">
        <f t="shared" si="0"/>
        <v>HALBJAHRESZEUGNIS</v>
      </c>
      <c r="T14" t="str">
        <f>IF(CONCATENATE(Übersicht!W14,Übersicht!X14,Übersicht!Y14,Übersicht!Z14)="","","Die Zeugniskonferenz empfiehlt die Teilnahme an der Förder-AG ")</f>
        <v/>
      </c>
      <c r="U14" t="str">
        <f t="shared" si="1"/>
        <v/>
      </c>
      <c r="V14" t="str">
        <f>IF(Übersicht!W14="","","Mathematik ")</f>
        <v/>
      </c>
      <c r="W14" t="str">
        <f>IF(Übersicht!X14="","","Deutsch ")</f>
        <v/>
      </c>
      <c r="X14" t="str">
        <f>IF(Übersicht!Y14="","","Französisch ")</f>
        <v/>
      </c>
      <c r="Y14" t="str">
        <f>IF(Übersicht!Z14="","","Englisch ")</f>
        <v/>
      </c>
    </row>
    <row r="15" spans="1:25" ht="12.6" customHeight="1" x14ac:dyDescent="0.2">
      <c r="A15" s="1">
        <f>Übersicht!A15</f>
        <v>14</v>
      </c>
      <c r="B15" t="str">
        <f>Übersicht!B15</f>
        <v>Boeckh</v>
      </c>
      <c r="C15" t="str">
        <f>Übersicht!C15</f>
        <v>Luisa</v>
      </c>
      <c r="D15" t="str">
        <f>Übersicht!D15</f>
        <v>05c</v>
      </c>
      <c r="E15" t="str">
        <f>Übersicht!E15</f>
        <v>W</v>
      </c>
      <c r="F15" s="1" t="str">
        <f>TEXT(Übersicht!F15,"TT. MMMM JJJJ")</f>
        <v>06. Oktober 2013</v>
      </c>
      <c r="G15" t="str">
        <f>Übersicht!G15</f>
        <v>Karlsruhe</v>
      </c>
      <c r="H15" s="5" t="str">
        <f>IF(Übersicht!H15="","",CONCATENATE(INDEX('HJ-Daten'!$B$10:$B$44,MATCH(Übersicht!H15,'HJ-Daten'!$A$10:$A$44,0)),CHAR(10)))</f>
        <v xml:space="preserve">Fitness für Mädchen
</v>
      </c>
      <c r="I15" s="5" t="str">
        <f>IF(Übersicht!I15="","",CONCATENATE(INDEX('HJ-Daten'!$B$10:$B$44,MATCH(Übersicht!I15,'HJ-Daten'!$A$10:$A$44,0)),CHAR(10)))</f>
        <v xml:space="preserve">entschuldigt für Tag oder ab 15.00 Uhr
</v>
      </c>
      <c r="J15" s="5" t="str">
        <f>IF(Übersicht!J15="","",CONCATENATE(INDEX('HJ-Daten'!$B$10:$B$44,MATCH(Übersicht!J15,'HJ-Daten'!$A$10:$A$44,0)),CHAR(10)))</f>
        <v xml:space="preserve">Ballspiele
</v>
      </c>
      <c r="K15" s="5" t="str">
        <f>IF(Übersicht!K15="","",CONCATENATE(INDEX('HJ-Daten'!$B$10:$B$44,MATCH(Übersicht!K15,'HJ-Daten'!$A$10:$A$44,0)),CHAR(10)))</f>
        <v xml:space="preserve">Handlettering
</v>
      </c>
      <c r="L15" t="e">
        <f>IF($E15="W",VLOOKUP(Übersicht!L15,#REF!,2),VLOOKUP(Übersicht!L15,#REF!,2))</f>
        <v>#REF!</v>
      </c>
      <c r="M15" t="e">
        <f>IF($E15="W",VLOOKUP(Übersicht!M15,#REF!,3),VLOOKUP(Übersicht!M15,#REF!,3))</f>
        <v>#REF!</v>
      </c>
      <c r="N15" t="e">
        <f>IF($E15="W",VLOOKUP(Übersicht!N15,#REF!,4),VLOOKUP(Übersicht!N15,#REF!,4))</f>
        <v>#REF!</v>
      </c>
      <c r="O15" t="e">
        <f>IF($E15="W",VLOOKUP(Übersicht!O15,#REF!,5),VLOOKUP(Übersicht!O15,#REF!,5))</f>
        <v>#REF!</v>
      </c>
      <c r="P15" s="31" t="str">
        <f>'HJ-Daten'!$C$2</f>
        <v>2024/25</v>
      </c>
      <c r="Q15" s="1">
        <f>'HJ-Daten'!$C$3</f>
        <v>1</v>
      </c>
      <c r="R15" s="6" t="str">
        <f>'HJ-Daten'!$C$4</f>
        <v>31.01.2025</v>
      </c>
      <c r="S15" t="str">
        <f t="shared" si="0"/>
        <v>HALBJAHRESZEUGNIS</v>
      </c>
      <c r="T15" t="str">
        <f>IF(CONCATENATE(Übersicht!W15,Übersicht!X15,Übersicht!Y15,Übersicht!Z15)="","","Die Zeugniskonferenz empfiehlt die Teilnahme an der Förder-AG ")</f>
        <v/>
      </c>
      <c r="U15" t="str">
        <f t="shared" si="1"/>
        <v/>
      </c>
      <c r="V15" t="str">
        <f>IF(Übersicht!W15="","","Mathematik ")</f>
        <v/>
      </c>
      <c r="W15" t="str">
        <f>IF(Übersicht!X15="","","Deutsch ")</f>
        <v/>
      </c>
      <c r="X15" t="str">
        <f>IF(Übersicht!Y15="","","Französisch ")</f>
        <v/>
      </c>
      <c r="Y15" t="str">
        <f>IF(Übersicht!Z15="","","Englisch ")</f>
        <v/>
      </c>
    </row>
    <row r="16" spans="1:25" ht="12.6" customHeight="1" x14ac:dyDescent="0.2">
      <c r="A16" s="1">
        <f>Übersicht!A16</f>
        <v>15</v>
      </c>
      <c r="B16" t="str">
        <f>Übersicht!B16</f>
        <v>Bögemann</v>
      </c>
      <c r="C16" t="str">
        <f>Übersicht!C16</f>
        <v>Vincent</v>
      </c>
      <c r="D16" t="str">
        <f>Übersicht!D16</f>
        <v>07g</v>
      </c>
      <c r="E16" t="str">
        <f>Übersicht!E16</f>
        <v>M</v>
      </c>
      <c r="F16" s="1" t="str">
        <f>TEXT(Übersicht!F16,"TT. MMMM JJJJ")</f>
        <v>12. März 2012</v>
      </c>
      <c r="G16" t="str">
        <f>Übersicht!G16</f>
        <v>Würzburg</v>
      </c>
      <c r="H16" s="5" t="str">
        <f>IF(Übersicht!H16="","",CONCATENATE(INDEX('HJ-Daten'!$B$10:$B$44,MATCH(Übersicht!H16,'HJ-Daten'!$A$10:$A$44,0)),CHAR(10)))</f>
        <v xml:space="preserve">Französischförderunterricht 6-8
</v>
      </c>
      <c r="I16" s="5" t="str">
        <f>IF(Übersicht!I16="","",CONCATENATE(INDEX('HJ-Daten'!$B$10:$B$44,MATCH(Übersicht!I16,'HJ-Daten'!$A$10:$A$44,0)),CHAR(10)))</f>
        <v xml:space="preserve">Volleyball
</v>
      </c>
      <c r="J16" s="5" t="str">
        <f>IF(Übersicht!J16="","",CONCATENATE(INDEX('HJ-Daten'!$B$10:$B$44,MATCH(Übersicht!J16,'HJ-Daten'!$A$10:$A$44,0)),CHAR(10)))</f>
        <v xml:space="preserve">Tischtennis Mittwoch
</v>
      </c>
      <c r="K16" s="5" t="str">
        <f>IF(Übersicht!K16="","",CONCATENATE(INDEX('HJ-Daten'!$B$10:$B$44,MATCH(Übersicht!K16,'HJ-Daten'!$A$10:$A$44,0)),CHAR(10)))</f>
        <v xml:space="preserve">Fußball Donnerstag
</v>
      </c>
      <c r="L16" t="e">
        <f>IF($E16="W",VLOOKUP(Übersicht!L16,#REF!,2),VLOOKUP(Übersicht!L16,#REF!,2))</f>
        <v>#REF!</v>
      </c>
      <c r="M16" t="e">
        <f>IF($E16="W",VLOOKUP(Übersicht!M16,#REF!,3),VLOOKUP(Übersicht!M16,#REF!,3))</f>
        <v>#REF!</v>
      </c>
      <c r="N16" t="e">
        <f>IF($E16="W",VLOOKUP(Übersicht!N16,#REF!,4),VLOOKUP(Übersicht!N16,#REF!,4))</f>
        <v>#REF!</v>
      </c>
      <c r="O16" t="e">
        <f>IF($E16="W",VLOOKUP(Übersicht!O16,#REF!,5),VLOOKUP(Übersicht!O16,#REF!,5))</f>
        <v>#REF!</v>
      </c>
      <c r="P16" s="31" t="str">
        <f>'HJ-Daten'!$C$2</f>
        <v>2024/25</v>
      </c>
      <c r="Q16" s="1">
        <f>'HJ-Daten'!$C$3</f>
        <v>1</v>
      </c>
      <c r="R16" s="6" t="str">
        <f>'HJ-Daten'!$C$4</f>
        <v>31.01.2025</v>
      </c>
      <c r="S16" t="str">
        <f t="shared" si="0"/>
        <v>HALBJAHRESZEUGNIS</v>
      </c>
      <c r="T16" t="str">
        <f>IF(CONCATENATE(Übersicht!W16,Übersicht!X16,Übersicht!Y16,Übersicht!Z16)="","","Die Zeugniskonferenz empfiehlt die Teilnahme an der Förder-AG ")</f>
        <v/>
      </c>
      <c r="U16" t="str">
        <f t="shared" si="1"/>
        <v/>
      </c>
      <c r="V16" t="str">
        <f>IF(Übersicht!W16="","","Mathematik ")</f>
        <v/>
      </c>
      <c r="W16" t="str">
        <f>IF(Übersicht!X16="","","Deutsch ")</f>
        <v/>
      </c>
      <c r="X16" t="str">
        <f>IF(Übersicht!Y16="","","Französisch ")</f>
        <v/>
      </c>
      <c r="Y16" t="str">
        <f>IF(Übersicht!Z16="","","Englisch ")</f>
        <v/>
      </c>
    </row>
    <row r="17" spans="1:25" ht="12.6" customHeight="1" x14ac:dyDescent="0.2">
      <c r="A17" s="1">
        <f>Übersicht!A17</f>
        <v>16</v>
      </c>
      <c r="B17" t="str">
        <f>Übersicht!B17</f>
        <v>Bohnert</v>
      </c>
      <c r="C17" t="str">
        <f>Übersicht!C17</f>
        <v>Alisa</v>
      </c>
      <c r="D17" t="str">
        <f>Übersicht!D17</f>
        <v>06e</v>
      </c>
      <c r="E17" t="str">
        <f>Übersicht!E17</f>
        <v>W</v>
      </c>
      <c r="F17" s="1" t="str">
        <f>TEXT(Übersicht!F17,"TT. MMMM JJJJ")</f>
        <v>03. November 2012</v>
      </c>
      <c r="G17" t="str">
        <f>Übersicht!G17</f>
        <v>Karlsruhe</v>
      </c>
      <c r="H17" s="5" t="str">
        <f>IF(Übersicht!H17="","",CONCATENATE(INDEX('HJ-Daten'!$B$10:$B$44,MATCH(Übersicht!H17,'HJ-Daten'!$A$10:$A$44,0)),CHAR(10)))</f>
        <v xml:space="preserve">Badminton Montag
</v>
      </c>
      <c r="I17" s="5" t="str">
        <f>IF(Übersicht!I17="","",CONCATENATE(INDEX('HJ-Daten'!$B$10:$B$44,MATCH(Übersicht!I17,'HJ-Daten'!$A$10:$A$44,0)),CHAR(10)))</f>
        <v xml:space="preserve">Hörspiele
</v>
      </c>
      <c r="J17" s="5" t="str">
        <f>IF(Übersicht!J17="","",CONCATENATE(INDEX('HJ-Daten'!$B$10:$B$44,MATCH(Übersicht!J17,'HJ-Daten'!$A$10:$A$44,0)),CHAR(10)))</f>
        <v xml:space="preserve">Englischförderunterricht 6-8
</v>
      </c>
      <c r="K17" s="5" t="str">
        <f>IF(Übersicht!K17="","",CONCATENATE(INDEX('HJ-Daten'!$B$10:$B$44,MATCH(Übersicht!K17,'HJ-Daten'!$A$10:$A$44,0)),CHAR(10)))</f>
        <v xml:space="preserve">Gesellschaftsspiele Donnerstag
</v>
      </c>
      <c r="L17" t="e">
        <f>IF($E17="W",VLOOKUP(Übersicht!L17,#REF!,2),VLOOKUP(Übersicht!L17,#REF!,2))</f>
        <v>#REF!</v>
      </c>
      <c r="M17" t="e">
        <f>IF($E17="W",VLOOKUP(Übersicht!M17,#REF!,3),VLOOKUP(Übersicht!M17,#REF!,3))</f>
        <v>#REF!</v>
      </c>
      <c r="N17" t="e">
        <f>IF($E17="W",VLOOKUP(Übersicht!N17,#REF!,4),VLOOKUP(Übersicht!N17,#REF!,4))</f>
        <v>#REF!</v>
      </c>
      <c r="O17" t="e">
        <f>IF($E17="W",VLOOKUP(Übersicht!O17,#REF!,5),VLOOKUP(Übersicht!O17,#REF!,5))</f>
        <v>#REF!</v>
      </c>
      <c r="P17" s="31" t="str">
        <f>'HJ-Daten'!$C$2</f>
        <v>2024/25</v>
      </c>
      <c r="Q17" s="1">
        <f>'HJ-Daten'!$C$3</f>
        <v>1</v>
      </c>
      <c r="R17" s="6" t="str">
        <f>'HJ-Daten'!$C$4</f>
        <v>31.01.2025</v>
      </c>
      <c r="S17" t="str">
        <f t="shared" si="0"/>
        <v>HALBJAHRESZEUGNIS</v>
      </c>
      <c r="T17" t="str">
        <f>IF(CONCATENATE(Übersicht!W17,Übersicht!X17,Übersicht!Y17,Übersicht!Z17)="","","Die Zeugniskonferenz empfiehlt die Teilnahme an der Förder-AG ")</f>
        <v/>
      </c>
      <c r="U17" t="str">
        <f t="shared" si="1"/>
        <v/>
      </c>
      <c r="V17" t="str">
        <f>IF(Übersicht!W17="","","Mathematik ")</f>
        <v/>
      </c>
      <c r="W17" t="str">
        <f>IF(Übersicht!X17="","","Deutsch ")</f>
        <v/>
      </c>
      <c r="X17" t="str">
        <f>IF(Übersicht!Y17="","","Französisch ")</f>
        <v/>
      </c>
      <c r="Y17" t="str">
        <f>IF(Übersicht!Z17="","","Englisch ")</f>
        <v/>
      </c>
    </row>
    <row r="18" spans="1:25" ht="12.6" customHeight="1" x14ac:dyDescent="0.2">
      <c r="A18" s="1">
        <f>Übersicht!A18</f>
        <v>17</v>
      </c>
      <c r="B18" t="str">
        <f>Übersicht!B18</f>
        <v>Borrmann</v>
      </c>
      <c r="C18" t="str">
        <f>Übersicht!C18</f>
        <v>Hanna Margarete</v>
      </c>
      <c r="D18" t="str">
        <f>Übersicht!D18</f>
        <v>08b</v>
      </c>
      <c r="E18" t="str">
        <f>Übersicht!E18</f>
        <v>W</v>
      </c>
      <c r="F18" s="1" t="str">
        <f>TEXT(Übersicht!F18,"TT. MMMM JJJJ")</f>
        <v>08. Dezember 2010</v>
      </c>
      <c r="G18" t="str">
        <f>Übersicht!G18</f>
        <v>Karlsruhe</v>
      </c>
      <c r="H18" s="5" t="str">
        <f>IF(Übersicht!H18="","",CONCATENATE(INDEX('HJ-Daten'!$B$10:$B$44,MATCH(Übersicht!H18,'HJ-Daten'!$A$10:$A$44,0)),CHAR(10)))</f>
        <v xml:space="preserve">Stricken und Häkeln
</v>
      </c>
      <c r="I18" s="5" t="str">
        <f>IF(Übersicht!I18="","",CONCATENATE(INDEX('HJ-Daten'!$B$10:$B$44,MATCH(Übersicht!I18,'HJ-Daten'!$A$10:$A$44,0)),CHAR(10)))</f>
        <v xml:space="preserve">Volleyball
</v>
      </c>
      <c r="J18" s="5" t="str">
        <f>IF(Übersicht!J18="","",CONCATENATE(INDEX('HJ-Daten'!$B$10:$B$44,MATCH(Übersicht!J18,'HJ-Daten'!$A$10:$A$44,0)),CHAR(10)))</f>
        <v xml:space="preserve">Badminton Mittwoch
</v>
      </c>
      <c r="K18" s="5" t="str">
        <f>IF(Übersicht!K18="","",CONCATENATE(INDEX('HJ-Daten'!$B$10:$B$44,MATCH(Übersicht!K18,'HJ-Daten'!$A$10:$A$44,0)),CHAR(10)))</f>
        <v xml:space="preserve">Handlettering
</v>
      </c>
      <c r="L18" t="e">
        <f>IF($E18="W",VLOOKUP(Übersicht!L18,#REF!,2),VLOOKUP(Übersicht!L18,#REF!,2))</f>
        <v>#REF!</v>
      </c>
      <c r="M18" t="e">
        <f>IF($E18="W",VLOOKUP(Übersicht!M18,#REF!,3),VLOOKUP(Übersicht!M18,#REF!,3))</f>
        <v>#REF!</v>
      </c>
      <c r="N18" t="e">
        <f>IF($E18="W",VLOOKUP(Übersicht!N18,#REF!,4),VLOOKUP(Übersicht!N18,#REF!,4))</f>
        <v>#REF!</v>
      </c>
      <c r="O18" t="e">
        <f>IF($E18="W",VLOOKUP(Übersicht!O18,#REF!,5),VLOOKUP(Übersicht!O18,#REF!,5))</f>
        <v>#REF!</v>
      </c>
      <c r="P18" s="31" t="str">
        <f>'HJ-Daten'!$C$2</f>
        <v>2024/25</v>
      </c>
      <c r="Q18" s="1">
        <f>'HJ-Daten'!$C$3</f>
        <v>1</v>
      </c>
      <c r="R18" s="6" t="str">
        <f>'HJ-Daten'!$C$4</f>
        <v>31.01.2025</v>
      </c>
      <c r="S18" t="str">
        <f t="shared" si="0"/>
        <v>HALBJAHRESZEUGNIS</v>
      </c>
      <c r="T18" t="str">
        <f>IF(CONCATENATE(Übersicht!W18,Übersicht!X18,Übersicht!Y18,Übersicht!Z18)="","","Die Zeugniskonferenz empfiehlt die Teilnahme an der Förder-AG ")</f>
        <v/>
      </c>
      <c r="U18" t="str">
        <f t="shared" si="1"/>
        <v/>
      </c>
      <c r="V18" t="str">
        <f>IF(Übersicht!W18="","","Mathematik ")</f>
        <v/>
      </c>
      <c r="W18" t="str">
        <f>IF(Übersicht!X18="","","Deutsch ")</f>
        <v/>
      </c>
      <c r="X18" t="str">
        <f>IF(Übersicht!Y18="","","Französisch ")</f>
        <v/>
      </c>
      <c r="Y18" t="str">
        <f>IF(Übersicht!Z18="","","Englisch ")</f>
        <v/>
      </c>
    </row>
    <row r="19" spans="1:25" ht="12.6" customHeight="1" x14ac:dyDescent="0.2">
      <c r="A19" s="1">
        <f>Übersicht!A19</f>
        <v>18</v>
      </c>
      <c r="B19" t="str">
        <f>Übersicht!B19</f>
        <v>Brauner</v>
      </c>
      <c r="C19" t="str">
        <f>Übersicht!C19</f>
        <v>Lea</v>
      </c>
      <c r="D19" t="str">
        <f>Übersicht!D19</f>
        <v>05a</v>
      </c>
      <c r="E19" t="str">
        <f>Übersicht!E19</f>
        <v>W</v>
      </c>
      <c r="F19" s="1" t="str">
        <f>TEXT(Übersicht!F19,"TT. MMMM JJJJ")</f>
        <v>21. März 2014</v>
      </c>
      <c r="G19" t="str">
        <f>Übersicht!G19</f>
        <v>Speyer</v>
      </c>
      <c r="H19" s="5" t="str">
        <f>IF(Übersicht!H19="","",CONCATENATE(INDEX('HJ-Daten'!$B$10:$B$44,MATCH(Übersicht!H19,'HJ-Daten'!$A$10:$A$44,0)),CHAR(10)))</f>
        <v xml:space="preserve">Stricken und Häkeln
</v>
      </c>
      <c r="I19" s="5" t="str">
        <f>IF(Übersicht!I19="","",CONCATENATE(INDEX('HJ-Daten'!$B$10:$B$44,MATCH(Übersicht!I19,'HJ-Daten'!$A$10:$A$44,0)),CHAR(10)))</f>
        <v xml:space="preserve">Volleyball
</v>
      </c>
      <c r="J19" s="5" t="str">
        <f>IF(Übersicht!J19="","",CONCATENATE(INDEX('HJ-Daten'!$B$10:$B$44,MATCH(Übersicht!J19,'HJ-Daten'!$A$10:$A$44,0)),CHAR(10)))</f>
        <v xml:space="preserve">Ballspiele
</v>
      </c>
      <c r="K19" s="5" t="str">
        <f>IF(Übersicht!K19="","",CONCATENATE(INDEX('HJ-Daten'!$B$10:$B$44,MATCH(Übersicht!K19,'HJ-Daten'!$A$10:$A$44,0)),CHAR(10)))</f>
        <v xml:space="preserve">Handlettering
</v>
      </c>
      <c r="L19" t="e">
        <f>IF($E19="W",VLOOKUP(Übersicht!L19,#REF!,2),VLOOKUP(Übersicht!L19,#REF!,2))</f>
        <v>#REF!</v>
      </c>
      <c r="M19" t="e">
        <f>IF($E19="W",VLOOKUP(Übersicht!M19,#REF!,3),VLOOKUP(Übersicht!M19,#REF!,3))</f>
        <v>#REF!</v>
      </c>
      <c r="N19" t="e">
        <f>IF($E19="W",VLOOKUP(Übersicht!N19,#REF!,4),VLOOKUP(Übersicht!N19,#REF!,4))</f>
        <v>#REF!</v>
      </c>
      <c r="O19" t="e">
        <f>IF($E19="W",VLOOKUP(Übersicht!O19,#REF!,5),VLOOKUP(Übersicht!O19,#REF!,5))</f>
        <v>#REF!</v>
      </c>
      <c r="P19" s="31" t="str">
        <f>'HJ-Daten'!$C$2</f>
        <v>2024/25</v>
      </c>
      <c r="Q19" s="1">
        <f>'HJ-Daten'!$C$3</f>
        <v>1</v>
      </c>
      <c r="R19" s="6" t="str">
        <f>'HJ-Daten'!$C$4</f>
        <v>31.01.2025</v>
      </c>
      <c r="S19" t="str">
        <f t="shared" si="0"/>
        <v>HALBJAHRESZEUGNIS</v>
      </c>
      <c r="T19" t="str">
        <f>IF(CONCATENATE(Übersicht!W19,Übersicht!X19,Übersicht!Y19,Übersicht!Z19)="","","Die Zeugniskonferenz empfiehlt die Teilnahme an der Förder-AG ")</f>
        <v/>
      </c>
      <c r="U19" t="str">
        <f t="shared" si="1"/>
        <v/>
      </c>
      <c r="V19" t="str">
        <f>IF(Übersicht!W19="","","Mathematik ")</f>
        <v/>
      </c>
      <c r="W19" t="str">
        <f>IF(Übersicht!X19="","","Deutsch ")</f>
        <v/>
      </c>
      <c r="X19" t="str">
        <f>IF(Übersicht!Y19="","","Französisch ")</f>
        <v/>
      </c>
      <c r="Y19" t="str">
        <f>IF(Übersicht!Z19="","","Englisch ")</f>
        <v/>
      </c>
    </row>
    <row r="20" spans="1:25" ht="12.6" customHeight="1" x14ac:dyDescent="0.2">
      <c r="A20" s="1">
        <f>Übersicht!A20</f>
        <v>19</v>
      </c>
      <c r="B20" t="str">
        <f>Übersicht!B20</f>
        <v>Ceric</v>
      </c>
      <c r="C20" t="str">
        <f>Übersicht!C20</f>
        <v>Dzejla</v>
      </c>
      <c r="D20" t="str">
        <f>Übersicht!D20</f>
        <v>05c</v>
      </c>
      <c r="E20" t="str">
        <f>Übersicht!E20</f>
        <v>W</v>
      </c>
      <c r="F20" s="1" t="str">
        <f>TEXT(Übersicht!F20,"TT. MMMM JJJJ")</f>
        <v>29. März 2014</v>
      </c>
      <c r="G20" t="str">
        <f>Übersicht!G20</f>
        <v>Karlsruhe</v>
      </c>
      <c r="H20" s="5" t="str">
        <f>IF(Übersicht!H20="","",CONCATENATE(INDEX('HJ-Daten'!$B$10:$B$44,MATCH(Übersicht!H20,'HJ-Daten'!$A$10:$A$44,0)),CHAR(10)))</f>
        <v xml:space="preserve">Fitness für Mädchen
</v>
      </c>
      <c r="I20" s="5" t="str">
        <f>IF(Übersicht!I20="","",CONCATENATE(INDEX('HJ-Daten'!$B$10:$B$44,MATCH(Übersicht!I20,'HJ-Daten'!$A$10:$A$44,0)),CHAR(10)))</f>
        <v xml:space="preserve">Improvisationstheater
</v>
      </c>
      <c r="J20" s="5" t="str">
        <f>IF(Übersicht!J20="","",CONCATENATE(INDEX('HJ-Daten'!$B$10:$B$44,MATCH(Übersicht!J20,'HJ-Daten'!$A$10:$A$44,0)),CHAR(10)))</f>
        <v xml:space="preserve">Tischtennis Mittwoch
</v>
      </c>
      <c r="K20" s="5" t="str">
        <f>IF(Übersicht!K20="","",CONCATENATE(INDEX('HJ-Daten'!$B$10:$B$44,MATCH(Übersicht!K20,'HJ-Daten'!$A$10:$A$44,0)),CHAR(10)))</f>
        <v xml:space="preserve">Singen-Spielen-Musizieren
</v>
      </c>
      <c r="L20" t="e">
        <f>IF($E20="W",VLOOKUP(Übersicht!L20,#REF!,2),VLOOKUP(Übersicht!L20,#REF!,2))</f>
        <v>#REF!</v>
      </c>
      <c r="M20" t="e">
        <f>IF($E20="W",VLOOKUP(Übersicht!M20,#REF!,3),VLOOKUP(Übersicht!M20,#REF!,3))</f>
        <v>#REF!</v>
      </c>
      <c r="N20" t="e">
        <f>IF($E20="W",VLOOKUP(Übersicht!N20,#REF!,4),VLOOKUP(Übersicht!N20,#REF!,4))</f>
        <v>#REF!</v>
      </c>
      <c r="O20" t="e">
        <f>IF($E20="W",VLOOKUP(Übersicht!O20,#REF!,5),VLOOKUP(Übersicht!O20,#REF!,5))</f>
        <v>#REF!</v>
      </c>
      <c r="P20" s="31" t="str">
        <f>'HJ-Daten'!$C$2</f>
        <v>2024/25</v>
      </c>
      <c r="Q20" s="1">
        <f>'HJ-Daten'!$C$3</f>
        <v>1</v>
      </c>
      <c r="R20" s="6" t="str">
        <f>'HJ-Daten'!$C$4</f>
        <v>31.01.2025</v>
      </c>
      <c r="S20" t="str">
        <f t="shared" si="0"/>
        <v>HALBJAHRESZEUGNIS</v>
      </c>
      <c r="T20" t="str">
        <f>IF(CONCATENATE(Übersicht!W20,Übersicht!X20,Übersicht!Y20,Übersicht!Z20)="","","Die Zeugniskonferenz empfiehlt die Teilnahme an der Förder-AG ")</f>
        <v/>
      </c>
      <c r="U20" t="str">
        <f t="shared" si="1"/>
        <v/>
      </c>
      <c r="V20" t="str">
        <f>IF(Übersicht!W20="","","Mathematik ")</f>
        <v/>
      </c>
      <c r="W20" t="str">
        <f>IF(Übersicht!X20="","","Deutsch ")</f>
        <v/>
      </c>
      <c r="X20" t="str">
        <f>IF(Übersicht!Y20="","","Französisch ")</f>
        <v/>
      </c>
      <c r="Y20" t="str">
        <f>IF(Übersicht!Z20="","","Englisch ")</f>
        <v/>
      </c>
    </row>
    <row r="21" spans="1:25" ht="12.6" customHeight="1" x14ac:dyDescent="0.2">
      <c r="A21" s="1">
        <f>Übersicht!A21</f>
        <v>20</v>
      </c>
      <c r="B21" t="str">
        <f>Übersicht!B21</f>
        <v>Cherubin</v>
      </c>
      <c r="C21" t="str">
        <f>Übersicht!C21</f>
        <v>Luna</v>
      </c>
      <c r="D21" t="str">
        <f>Übersicht!D21</f>
        <v>05f</v>
      </c>
      <c r="E21" t="str">
        <f>Übersicht!E21</f>
        <v>W</v>
      </c>
      <c r="F21" s="1" t="str">
        <f>TEXT(Übersicht!F21,"TT. MMMM JJJJ")</f>
        <v>30. Dezember 2013</v>
      </c>
      <c r="G21" t="str">
        <f>Übersicht!G21</f>
        <v>Karlsruhe</v>
      </c>
      <c r="H21" s="5" t="str">
        <f>IF(Übersicht!H21="","",CONCATENATE(INDEX('HJ-Daten'!$B$10:$B$44,MATCH(Übersicht!H21,'HJ-Daten'!$A$10:$A$44,0)),CHAR(10)))</f>
        <v xml:space="preserve">Fitness für Mädchen
</v>
      </c>
      <c r="I21" s="5" t="str">
        <f>IF(Übersicht!I21="","",CONCATENATE(INDEX('HJ-Daten'!$B$10:$B$44,MATCH(Übersicht!I21,'HJ-Daten'!$A$10:$A$44,0)),CHAR(10)))</f>
        <v xml:space="preserve">Improvisationstheater
</v>
      </c>
      <c r="J21" s="5" t="str">
        <f>IF(Übersicht!J21="","",CONCATENATE(INDEX('HJ-Daten'!$B$10:$B$44,MATCH(Übersicht!J21,'HJ-Daten'!$A$10:$A$44,0)),CHAR(10)))</f>
        <v xml:space="preserve">Badminton Mittwoch
</v>
      </c>
      <c r="K21" s="5" t="str">
        <f>IF(Übersicht!K21="","",CONCATENATE(INDEX('HJ-Daten'!$B$10:$B$44,MATCH(Übersicht!K21,'HJ-Daten'!$A$10:$A$44,0)),CHAR(10)))</f>
        <v xml:space="preserve">Handlettering
</v>
      </c>
      <c r="L21" t="e">
        <f>IF($E21="W",VLOOKUP(Übersicht!L21,#REF!,2),VLOOKUP(Übersicht!L21,#REF!,2))</f>
        <v>#REF!</v>
      </c>
      <c r="M21" t="e">
        <f>IF($E21="W",VLOOKUP(Übersicht!M21,#REF!,3),VLOOKUP(Übersicht!M21,#REF!,3))</f>
        <v>#REF!</v>
      </c>
      <c r="N21" t="e">
        <f>IF($E21="W",VLOOKUP(Übersicht!N21,#REF!,4),VLOOKUP(Übersicht!N21,#REF!,4))</f>
        <v>#REF!</v>
      </c>
      <c r="O21" t="e">
        <f>IF($E21="W",VLOOKUP(Übersicht!O21,#REF!,5),VLOOKUP(Übersicht!O21,#REF!,5))</f>
        <v>#REF!</v>
      </c>
      <c r="P21" s="31" t="str">
        <f>'HJ-Daten'!$C$2</f>
        <v>2024/25</v>
      </c>
      <c r="Q21" s="1">
        <f>'HJ-Daten'!$C$3</f>
        <v>1</v>
      </c>
      <c r="R21" s="6" t="str">
        <f>'HJ-Daten'!$C$4</f>
        <v>31.01.2025</v>
      </c>
      <c r="S21" t="str">
        <f t="shared" si="0"/>
        <v>HALBJAHRESZEUGNIS</v>
      </c>
      <c r="T21" t="str">
        <f>IF(CONCATENATE(Übersicht!W21,Übersicht!X21,Übersicht!Y21,Übersicht!Z21)="","","Die Zeugniskonferenz empfiehlt die Teilnahme an der Förder-AG ")</f>
        <v/>
      </c>
      <c r="U21" t="str">
        <f t="shared" si="1"/>
        <v/>
      </c>
      <c r="V21" t="str">
        <f>IF(Übersicht!W21="","","Mathematik ")</f>
        <v/>
      </c>
      <c r="W21" t="str">
        <f>IF(Übersicht!X21="","","Deutsch ")</f>
        <v/>
      </c>
      <c r="X21" t="str">
        <f>IF(Übersicht!Y21="","","Französisch ")</f>
        <v/>
      </c>
      <c r="Y21" t="str">
        <f>IF(Übersicht!Z21="","","Englisch ")</f>
        <v/>
      </c>
    </row>
    <row r="22" spans="1:25" ht="12.6" customHeight="1" x14ac:dyDescent="0.2">
      <c r="A22" s="1">
        <f>Übersicht!A22</f>
        <v>21</v>
      </c>
      <c r="B22" t="str">
        <f>Übersicht!B22</f>
        <v>Danter</v>
      </c>
      <c r="C22" t="str">
        <f>Übersicht!C22</f>
        <v>Luca Philipp</v>
      </c>
      <c r="D22" t="str">
        <f>Übersicht!D22</f>
        <v>06b</v>
      </c>
      <c r="E22" t="str">
        <f>Übersicht!E22</f>
        <v>M</v>
      </c>
      <c r="F22" s="1" t="str">
        <f>TEXT(Übersicht!F22,"TT. MMMM JJJJ")</f>
        <v>25. Oktober 2012</v>
      </c>
      <c r="G22" t="str">
        <f>Übersicht!G22</f>
        <v>Neustadt</v>
      </c>
      <c r="H22" s="5" t="str">
        <f>IF(Übersicht!H22="","",CONCATENATE(INDEX('HJ-Daten'!$B$10:$B$44,MATCH(Übersicht!H22,'HJ-Daten'!$A$10:$A$44,0)),CHAR(10)))</f>
        <v xml:space="preserve">Tastaturschreiben
</v>
      </c>
      <c r="I22" s="5" t="str">
        <f>IF(Übersicht!I22="","",CONCATENATE(INDEX('HJ-Daten'!$B$10:$B$44,MATCH(Übersicht!I22,'HJ-Daten'!$A$10:$A$44,0)),CHAR(10)))</f>
        <v xml:space="preserve">Tischtennis Dienstag
</v>
      </c>
      <c r="J22" s="5" t="str">
        <f>IF(Übersicht!J22="","",CONCATENATE(INDEX('HJ-Daten'!$B$10:$B$44,MATCH(Übersicht!J22,'HJ-Daten'!$A$10:$A$44,0)),CHAR(10)))</f>
        <v xml:space="preserve">Ballspiele
</v>
      </c>
      <c r="K22" s="5" t="str">
        <f>IF(Übersicht!K22="","",CONCATENATE(INDEX('HJ-Daten'!$B$10:$B$44,MATCH(Übersicht!K22,'HJ-Daten'!$A$10:$A$44,0)),CHAR(10)))</f>
        <v xml:space="preserve">Lego Mindstorms
</v>
      </c>
      <c r="L22" t="e">
        <f>IF($E22="W",VLOOKUP(Übersicht!L22,#REF!,2),VLOOKUP(Übersicht!L22,#REF!,2))</f>
        <v>#REF!</v>
      </c>
      <c r="M22" t="e">
        <f>IF($E22="W",VLOOKUP(Übersicht!M22,#REF!,3),VLOOKUP(Übersicht!M22,#REF!,3))</f>
        <v>#REF!</v>
      </c>
      <c r="N22" t="e">
        <f>IF($E22="W",VLOOKUP(Übersicht!N22,#REF!,4),VLOOKUP(Übersicht!N22,#REF!,4))</f>
        <v>#REF!</v>
      </c>
      <c r="O22" t="e">
        <f>IF($E22="W",VLOOKUP(Übersicht!O22,#REF!,5),VLOOKUP(Übersicht!O22,#REF!,5))</f>
        <v>#REF!</v>
      </c>
      <c r="P22" s="31" t="str">
        <f>'HJ-Daten'!$C$2</f>
        <v>2024/25</v>
      </c>
      <c r="Q22" s="1">
        <f>'HJ-Daten'!$C$3</f>
        <v>1</v>
      </c>
      <c r="R22" s="6" t="str">
        <f>'HJ-Daten'!$C$4</f>
        <v>31.01.2025</v>
      </c>
      <c r="S22" t="str">
        <f t="shared" si="0"/>
        <v>HALBJAHRESZEUGNIS</v>
      </c>
      <c r="T22" t="str">
        <f>IF(CONCATENATE(Übersicht!W22,Übersicht!X22,Übersicht!Y22,Übersicht!Z22)="","","Die Zeugniskonferenz empfiehlt die Teilnahme an der Förder-AG ")</f>
        <v/>
      </c>
      <c r="U22" t="str">
        <f t="shared" si="1"/>
        <v/>
      </c>
      <c r="V22" t="str">
        <f>IF(Übersicht!W22="","","Mathematik ")</f>
        <v/>
      </c>
      <c r="W22" t="str">
        <f>IF(Übersicht!X22="","","Deutsch ")</f>
        <v/>
      </c>
      <c r="X22" t="str">
        <f>IF(Übersicht!Y22="","","Französisch ")</f>
        <v/>
      </c>
      <c r="Y22" t="str">
        <f>IF(Übersicht!Z22="","","Englisch ")</f>
        <v/>
      </c>
    </row>
    <row r="23" spans="1:25" ht="12.6" customHeight="1" x14ac:dyDescent="0.2">
      <c r="A23" s="1">
        <f>Übersicht!A23</f>
        <v>22</v>
      </c>
      <c r="B23" t="str">
        <f>Übersicht!B23</f>
        <v>De Mattei</v>
      </c>
      <c r="C23" t="str">
        <f>Übersicht!C23</f>
        <v>Aaron Eraldo</v>
      </c>
      <c r="D23" t="str">
        <f>Übersicht!D23</f>
        <v>06c</v>
      </c>
      <c r="E23" t="str">
        <f>Übersicht!E23</f>
        <v>M</v>
      </c>
      <c r="F23" s="1" t="str">
        <f>TEXT(Übersicht!F23,"TT. MMMM JJJJ")</f>
        <v>15. August 2013</v>
      </c>
      <c r="G23" t="str">
        <f>Übersicht!G23</f>
        <v>Mailand / Italien</v>
      </c>
      <c r="H23" s="5" t="str">
        <f>IF(Übersicht!H23="","",CONCATENATE(INDEX('HJ-Daten'!$B$10:$B$44,MATCH(Übersicht!H23,'HJ-Daten'!$A$10:$A$44,0)),CHAR(10)))</f>
        <v xml:space="preserve">Französischförderunterricht 6-8
</v>
      </c>
      <c r="I23" s="5" t="str">
        <f>IF(Übersicht!I23="","",CONCATENATE(INDEX('HJ-Daten'!$B$10:$B$44,MATCH(Übersicht!I23,'HJ-Daten'!$A$10:$A$44,0)),CHAR(10)))</f>
        <v xml:space="preserve">Tischtennis Dienstag
</v>
      </c>
      <c r="J23" s="5" t="str">
        <f>IF(Übersicht!J23="","",CONCATENATE(INDEX('HJ-Daten'!$B$10:$B$44,MATCH(Übersicht!J23,'HJ-Daten'!$A$10:$A$44,0)),CHAR(10)))</f>
        <v xml:space="preserve">Englischförderunterricht 6-8
</v>
      </c>
      <c r="K23" s="5" t="str">
        <f>IF(Übersicht!K23="","",CONCATENATE(INDEX('HJ-Daten'!$B$10:$B$44,MATCH(Übersicht!K23,'HJ-Daten'!$A$10:$A$44,0)),CHAR(10)))</f>
        <v xml:space="preserve">Deutschförderunterricht 6-8
</v>
      </c>
      <c r="L23" t="e">
        <f>IF($E23="W",VLOOKUP(Übersicht!L23,#REF!,2),VLOOKUP(Übersicht!L23,#REF!,2))</f>
        <v>#REF!</v>
      </c>
      <c r="M23" t="e">
        <f>IF($E23="W",VLOOKUP(Übersicht!M23,#REF!,3),VLOOKUP(Übersicht!M23,#REF!,3))</f>
        <v>#REF!</v>
      </c>
      <c r="N23" t="e">
        <f>IF($E23="W",VLOOKUP(Übersicht!N23,#REF!,4),VLOOKUP(Übersicht!N23,#REF!,4))</f>
        <v>#REF!</v>
      </c>
      <c r="O23" t="e">
        <f>IF($E23="W",VLOOKUP(Übersicht!O23,#REF!,5),VLOOKUP(Übersicht!O23,#REF!,5))</f>
        <v>#REF!</v>
      </c>
      <c r="P23" s="31" t="str">
        <f>'HJ-Daten'!$C$2</f>
        <v>2024/25</v>
      </c>
      <c r="Q23" s="1">
        <f>'HJ-Daten'!$C$3</f>
        <v>1</v>
      </c>
      <c r="R23" s="6" t="str">
        <f>'HJ-Daten'!$C$4</f>
        <v>31.01.2025</v>
      </c>
      <c r="S23" t="str">
        <f t="shared" si="0"/>
        <v>HALBJAHRESZEUGNIS</v>
      </c>
      <c r="T23" t="str">
        <f>IF(CONCATENATE(Übersicht!W23,Übersicht!X23,Übersicht!Y23,Übersicht!Z23)="","","Die Zeugniskonferenz empfiehlt die Teilnahme an der Förder-AG ")</f>
        <v/>
      </c>
      <c r="U23" t="str">
        <f t="shared" si="1"/>
        <v/>
      </c>
      <c r="V23" t="str">
        <f>IF(Übersicht!W23="","","Mathematik ")</f>
        <v/>
      </c>
      <c r="W23" t="str">
        <f>IF(Übersicht!X23="","","Deutsch ")</f>
        <v/>
      </c>
      <c r="X23" t="str">
        <f>IF(Übersicht!Y23="","","Französisch ")</f>
        <v/>
      </c>
      <c r="Y23" t="str">
        <f>IF(Übersicht!Z23="","","Englisch ")</f>
        <v/>
      </c>
    </row>
    <row r="24" spans="1:25" ht="12.6" customHeight="1" x14ac:dyDescent="0.2">
      <c r="A24" s="1">
        <f>Übersicht!A24</f>
        <v>23</v>
      </c>
      <c r="B24" t="str">
        <f>Übersicht!B24</f>
        <v>De Mattei</v>
      </c>
      <c r="C24" t="str">
        <f>Übersicht!C24</f>
        <v>Ethan Boguslaw Emanuele</v>
      </c>
      <c r="D24" t="str">
        <f>Übersicht!D24</f>
        <v>08a</v>
      </c>
      <c r="E24" t="str">
        <f>Übersicht!E24</f>
        <v>M</v>
      </c>
      <c r="F24" s="1" t="str">
        <f>TEXT(Übersicht!F24,"TT. MMMM JJJJ")</f>
        <v>31. Januar 2011</v>
      </c>
      <c r="G24" t="str">
        <f>Übersicht!G24</f>
        <v>Mailand</v>
      </c>
      <c r="H24" s="5" t="str">
        <f>IF(Übersicht!H24="","",CONCATENATE(INDEX('HJ-Daten'!$B$10:$B$44,MATCH(Übersicht!H24,'HJ-Daten'!$A$10:$A$44,0)),CHAR(10)))</f>
        <v xml:space="preserve">Gesellschaftsspiele Montag
</v>
      </c>
      <c r="I24" s="5" t="str">
        <f>IF(Übersicht!I24="","",CONCATENATE(INDEX('HJ-Daten'!$B$10:$B$44,MATCH(Übersicht!I24,'HJ-Daten'!$A$10:$A$44,0)),CHAR(10)))</f>
        <v xml:space="preserve">Fußball Dienstag
</v>
      </c>
      <c r="J24" s="5" t="str">
        <f>IF(Übersicht!J24="","",CONCATENATE(INDEX('HJ-Daten'!$B$10:$B$44,MATCH(Übersicht!J24,'HJ-Daten'!$A$10:$A$44,0)),CHAR(10)))</f>
        <v xml:space="preserve">Englischförderunterricht 6-8
</v>
      </c>
      <c r="K24" s="5" t="str">
        <f>IF(Übersicht!K24="","",CONCATENATE(INDEX('HJ-Daten'!$B$10:$B$44,MATCH(Übersicht!K24,'HJ-Daten'!$A$10:$A$44,0)),CHAR(10)))</f>
        <v xml:space="preserve">Ballsport
</v>
      </c>
      <c r="L24" t="e">
        <f>IF($E24="W",VLOOKUP(Übersicht!L24,#REF!,2),VLOOKUP(Übersicht!L24,#REF!,2))</f>
        <v>#REF!</v>
      </c>
      <c r="M24" t="e">
        <f>IF($E24="W",VLOOKUP(Übersicht!M24,#REF!,3),VLOOKUP(Übersicht!M24,#REF!,3))</f>
        <v>#REF!</v>
      </c>
      <c r="N24" t="e">
        <f>IF($E24="W",VLOOKUP(Übersicht!N24,#REF!,4),VLOOKUP(Übersicht!N24,#REF!,4))</f>
        <v>#REF!</v>
      </c>
      <c r="O24" t="e">
        <f>IF($E24="W",VLOOKUP(Übersicht!O24,#REF!,5),VLOOKUP(Übersicht!O24,#REF!,5))</f>
        <v>#REF!</v>
      </c>
      <c r="P24" s="31" t="str">
        <f>'HJ-Daten'!$C$2</f>
        <v>2024/25</v>
      </c>
      <c r="Q24" s="1">
        <f>'HJ-Daten'!$C$3</f>
        <v>1</v>
      </c>
      <c r="R24" s="6" t="str">
        <f>'HJ-Daten'!$C$4</f>
        <v>31.01.2025</v>
      </c>
      <c r="S24" t="str">
        <f t="shared" si="0"/>
        <v>HALBJAHRESZEUGNIS</v>
      </c>
      <c r="T24" t="str">
        <f>IF(CONCATENATE(Übersicht!W24,Übersicht!X24,Übersicht!Y24,Übersicht!Z24)="","","Die Zeugniskonferenz empfiehlt die Teilnahme an der Förder-AG ")</f>
        <v/>
      </c>
      <c r="U24" t="str">
        <f t="shared" si="1"/>
        <v/>
      </c>
      <c r="V24" t="str">
        <f>IF(Übersicht!W24="","","Mathematik ")</f>
        <v/>
      </c>
      <c r="W24" t="str">
        <f>IF(Übersicht!X24="","","Deutsch ")</f>
        <v/>
      </c>
      <c r="X24" t="str">
        <f>IF(Übersicht!Y24="","","Französisch ")</f>
        <v/>
      </c>
      <c r="Y24" t="str">
        <f>IF(Übersicht!Z24="","","Englisch ")</f>
        <v/>
      </c>
    </row>
    <row r="25" spans="1:25" ht="12.6" customHeight="1" x14ac:dyDescent="0.2">
      <c r="A25" s="1">
        <f>Übersicht!A25</f>
        <v>24</v>
      </c>
      <c r="B25" t="str">
        <f>Übersicht!B25</f>
        <v>Degitz</v>
      </c>
      <c r="C25" t="str">
        <f>Übersicht!C25</f>
        <v>Helena</v>
      </c>
      <c r="D25" t="str">
        <f>Übersicht!D25</f>
        <v>05f</v>
      </c>
      <c r="E25" t="str">
        <f>Übersicht!E25</f>
        <v>W</v>
      </c>
      <c r="F25" s="1" t="str">
        <f>TEXT(Übersicht!F25,"TT. MMMM JJJJ")</f>
        <v>25. Mai 2014</v>
      </c>
      <c r="G25" t="str">
        <f>Übersicht!G25</f>
        <v>Karlsruhe</v>
      </c>
      <c r="H25" s="5" t="str">
        <f>IF(Übersicht!H25="","",CONCATENATE(INDEX('HJ-Daten'!$B$10:$B$44,MATCH(Übersicht!H25,'HJ-Daten'!$A$10:$A$44,0)),CHAR(10)))</f>
        <v xml:space="preserve">Think tank
</v>
      </c>
      <c r="I25" s="5" t="str">
        <f>IF(Übersicht!I25="","",CONCATENATE(INDEX('HJ-Daten'!$B$10:$B$44,MATCH(Übersicht!I25,'HJ-Daten'!$A$10:$A$44,0)),CHAR(10)))</f>
        <v xml:space="preserve">Mit Liebe gebastelt
</v>
      </c>
      <c r="J25" s="5" t="str">
        <f>IF(Übersicht!J25="","",CONCATENATE(INDEX('HJ-Daten'!$B$10:$B$44,MATCH(Übersicht!J25,'HJ-Daten'!$A$10:$A$44,0)),CHAR(10)))</f>
        <v xml:space="preserve">Badminton Mittwoch
</v>
      </c>
      <c r="K25" s="5" t="str">
        <f>IF(Übersicht!K25="","",CONCATENATE(INDEX('HJ-Daten'!$B$10:$B$44,MATCH(Übersicht!K25,'HJ-Daten'!$A$10:$A$44,0)),CHAR(10)))</f>
        <v xml:space="preserve">Gesellschaftsspiele Donnerstag
</v>
      </c>
      <c r="L25" t="e">
        <f>IF($E25="W",VLOOKUP(Übersicht!L25,#REF!,2),VLOOKUP(Übersicht!L25,#REF!,2))</f>
        <v>#REF!</v>
      </c>
      <c r="M25" t="e">
        <f>IF($E25="W",VLOOKUP(Übersicht!M25,#REF!,3),VLOOKUP(Übersicht!M25,#REF!,3))</f>
        <v>#REF!</v>
      </c>
      <c r="N25" t="e">
        <f>IF($E25="W",VLOOKUP(Übersicht!N25,#REF!,4),VLOOKUP(Übersicht!N25,#REF!,4))</f>
        <v>#REF!</v>
      </c>
      <c r="O25" t="e">
        <f>IF($E25="W",VLOOKUP(Übersicht!O25,#REF!,5),VLOOKUP(Übersicht!O25,#REF!,5))</f>
        <v>#REF!</v>
      </c>
      <c r="P25" s="31" t="str">
        <f>'HJ-Daten'!$C$2</f>
        <v>2024/25</v>
      </c>
      <c r="Q25" s="1">
        <f>'HJ-Daten'!$C$3</f>
        <v>1</v>
      </c>
      <c r="R25" s="6" t="str">
        <f>'HJ-Daten'!$C$4</f>
        <v>31.01.2025</v>
      </c>
      <c r="S25" t="str">
        <f t="shared" si="0"/>
        <v>HALBJAHRESZEUGNIS</v>
      </c>
      <c r="T25" t="str">
        <f>IF(CONCATENATE(Übersicht!W25,Übersicht!X25,Übersicht!Y25,Übersicht!Z25)="","","Die Zeugniskonferenz empfiehlt die Teilnahme an der Förder-AG ")</f>
        <v/>
      </c>
      <c r="U25" t="str">
        <f t="shared" si="1"/>
        <v/>
      </c>
      <c r="V25" t="str">
        <f>IF(Übersicht!W25="","","Mathematik ")</f>
        <v/>
      </c>
      <c r="W25" t="str">
        <f>IF(Übersicht!X25="","","Deutsch ")</f>
        <v/>
      </c>
      <c r="X25" t="str">
        <f>IF(Übersicht!Y25="","","Französisch ")</f>
        <v/>
      </c>
      <c r="Y25" t="str">
        <f>IF(Übersicht!Z25="","","Englisch ")</f>
        <v/>
      </c>
    </row>
    <row r="26" spans="1:25" ht="12.6" customHeight="1" x14ac:dyDescent="0.2">
      <c r="A26" s="1">
        <f>Übersicht!A26</f>
        <v>25</v>
      </c>
      <c r="B26" t="str">
        <f>Übersicht!B26</f>
        <v>Dibra</v>
      </c>
      <c r="C26" t="str">
        <f>Übersicht!C26</f>
        <v>Sibiorna</v>
      </c>
      <c r="D26" t="str">
        <f>Übersicht!D26</f>
        <v>05f</v>
      </c>
      <c r="E26" t="str">
        <f>Übersicht!E26</f>
        <v>W</v>
      </c>
      <c r="F26" s="1" t="str">
        <f>TEXT(Übersicht!F26,"TT. MMMM JJJJ")</f>
        <v>20. Februar 2014</v>
      </c>
      <c r="G26" t="str">
        <f>Übersicht!G26</f>
        <v>Gjocaj, Peqin (Albanien)</v>
      </c>
      <c r="H26" s="5" t="str">
        <f>IF(Übersicht!H26="","",CONCATENATE(INDEX('HJ-Daten'!$B$10:$B$44,MATCH(Übersicht!H26,'HJ-Daten'!$A$10:$A$44,0)),CHAR(10)))</f>
        <v xml:space="preserve">Stricken und Häkeln
</v>
      </c>
      <c r="I26" s="5" t="str">
        <f>IF(Übersicht!I26="","",CONCATENATE(INDEX('HJ-Daten'!$B$10:$B$44,MATCH(Übersicht!I26,'HJ-Daten'!$A$10:$A$44,0)),CHAR(10)))</f>
        <v xml:space="preserve">Fußball Dienstag
</v>
      </c>
      <c r="J26" s="5" t="str">
        <f>IF(Übersicht!J26="","",CONCATENATE(INDEX('HJ-Daten'!$B$10:$B$44,MATCH(Übersicht!J26,'HJ-Daten'!$A$10:$A$44,0)),CHAR(10)))</f>
        <v xml:space="preserve">Badminton Mittwoch
</v>
      </c>
      <c r="K26" s="5" t="str">
        <f>IF(Übersicht!K26="","",CONCATENATE(INDEX('HJ-Daten'!$B$10:$B$44,MATCH(Übersicht!K26,'HJ-Daten'!$A$10:$A$44,0)),CHAR(10)))</f>
        <v xml:space="preserve">Fußball Donnerstag
</v>
      </c>
      <c r="L26" t="e">
        <f>IF($E26="W",VLOOKUP(Übersicht!L26,#REF!,2),VLOOKUP(Übersicht!L26,#REF!,2))</f>
        <v>#REF!</v>
      </c>
      <c r="M26" t="e">
        <f>IF($E26="W",VLOOKUP(Übersicht!M26,#REF!,3),VLOOKUP(Übersicht!M26,#REF!,3))</f>
        <v>#REF!</v>
      </c>
      <c r="N26" t="e">
        <f>IF($E26="W",VLOOKUP(Übersicht!N26,#REF!,4),VLOOKUP(Übersicht!N26,#REF!,4))</f>
        <v>#REF!</v>
      </c>
      <c r="O26" t="e">
        <f>IF($E26="W",VLOOKUP(Übersicht!O26,#REF!,5),VLOOKUP(Übersicht!O26,#REF!,5))</f>
        <v>#REF!</v>
      </c>
      <c r="P26" s="31" t="str">
        <f>'HJ-Daten'!$C$2</f>
        <v>2024/25</v>
      </c>
      <c r="Q26" s="1">
        <f>'HJ-Daten'!$C$3</f>
        <v>1</v>
      </c>
      <c r="R26" s="6" t="str">
        <f>'HJ-Daten'!$C$4</f>
        <v>31.01.2025</v>
      </c>
      <c r="S26" t="str">
        <f t="shared" si="0"/>
        <v>HALBJAHRESZEUGNIS</v>
      </c>
      <c r="T26" t="str">
        <f>IF(CONCATENATE(Übersicht!W26,Übersicht!X26,Übersicht!Y26,Übersicht!Z26)="","","Die Zeugniskonferenz empfiehlt die Teilnahme an der Förder-AG ")</f>
        <v/>
      </c>
      <c r="U26" t="str">
        <f t="shared" si="1"/>
        <v/>
      </c>
      <c r="V26" t="str">
        <f>IF(Übersicht!W26="","","Mathematik ")</f>
        <v/>
      </c>
      <c r="W26" t="str">
        <f>IF(Übersicht!X26="","","Deutsch ")</f>
        <v/>
      </c>
      <c r="X26" t="str">
        <f>IF(Übersicht!Y26="","","Französisch ")</f>
        <v/>
      </c>
      <c r="Y26" t="str">
        <f>IF(Übersicht!Z26="","","Englisch ")</f>
        <v/>
      </c>
    </row>
    <row r="27" spans="1:25" ht="12.6" customHeight="1" x14ac:dyDescent="0.2">
      <c r="A27" s="1">
        <f>Übersicht!A27</f>
        <v>26</v>
      </c>
      <c r="B27" t="str">
        <f>Übersicht!B27</f>
        <v>Dilek</v>
      </c>
      <c r="C27" t="str">
        <f>Übersicht!C27</f>
        <v>Ömer Süleyman</v>
      </c>
      <c r="D27" t="str">
        <f>Übersicht!D27</f>
        <v>05c</v>
      </c>
      <c r="E27" t="str">
        <f>Übersicht!E27</f>
        <v>M</v>
      </c>
      <c r="F27" s="1" t="str">
        <f>TEXT(Übersicht!F27,"TT. MMMM JJJJ")</f>
        <v>11. März 2014</v>
      </c>
      <c r="G27" t="str">
        <f>Übersicht!G27</f>
        <v>Karlsruhe</v>
      </c>
      <c r="H27" s="5" t="str">
        <f>IF(Übersicht!H27="","",CONCATENATE(INDEX('HJ-Daten'!$B$10:$B$44,MATCH(Übersicht!H27,'HJ-Daten'!$A$10:$A$44,0)),CHAR(10)))</f>
        <v xml:space="preserve">entschuldigt für Tag oder ab 15.00 Uhr
</v>
      </c>
      <c r="I27" s="5" t="str">
        <f>IF(Übersicht!I27="","",CONCATENATE(INDEX('HJ-Daten'!$B$10:$B$44,MATCH(Übersicht!I27,'HJ-Daten'!$A$10:$A$44,0)),CHAR(10)))</f>
        <v xml:space="preserve">Fußball Dienstag
</v>
      </c>
      <c r="J27" s="5" t="str">
        <f>IF(Übersicht!J27="","",CONCATENATE(INDEX('HJ-Daten'!$B$10:$B$44,MATCH(Übersicht!J27,'HJ-Daten'!$A$10:$A$44,0)),CHAR(10)))</f>
        <v xml:space="preserve">Badminton Mittwoch
</v>
      </c>
      <c r="K27" s="5" t="str">
        <f>IF(Übersicht!K27="","",CONCATENATE(INDEX('HJ-Daten'!$B$10:$B$44,MATCH(Übersicht!K27,'HJ-Daten'!$A$10:$A$44,0)),CHAR(10)))</f>
        <v xml:space="preserve">Fußball Donnerstag
</v>
      </c>
      <c r="L27" t="e">
        <f>IF($E27="W",VLOOKUP(Übersicht!L27,#REF!,2),VLOOKUP(Übersicht!L27,#REF!,2))</f>
        <v>#REF!</v>
      </c>
      <c r="M27" t="e">
        <f>IF($E27="W",VLOOKUP(Übersicht!M27,#REF!,3),VLOOKUP(Übersicht!M27,#REF!,3))</f>
        <v>#REF!</v>
      </c>
      <c r="N27" t="e">
        <f>IF($E27="W",VLOOKUP(Übersicht!N27,#REF!,4),VLOOKUP(Übersicht!N27,#REF!,4))</f>
        <v>#REF!</v>
      </c>
      <c r="O27" t="e">
        <f>IF($E27="W",VLOOKUP(Übersicht!O27,#REF!,5),VLOOKUP(Übersicht!O27,#REF!,5))</f>
        <v>#REF!</v>
      </c>
      <c r="P27" s="31" t="str">
        <f>'HJ-Daten'!$C$2</f>
        <v>2024/25</v>
      </c>
      <c r="Q27" s="1">
        <f>'HJ-Daten'!$C$3</f>
        <v>1</v>
      </c>
      <c r="R27" s="6" t="str">
        <f>'HJ-Daten'!$C$4</f>
        <v>31.01.2025</v>
      </c>
      <c r="S27" t="str">
        <f t="shared" si="0"/>
        <v>HALBJAHRESZEUGNIS</v>
      </c>
      <c r="T27" t="str">
        <f>IF(CONCATENATE(Übersicht!W27,Übersicht!X27,Übersicht!Y27,Übersicht!Z27)="","","Die Zeugniskonferenz empfiehlt die Teilnahme an der Förder-AG ")</f>
        <v/>
      </c>
      <c r="U27" t="str">
        <f t="shared" si="1"/>
        <v/>
      </c>
      <c r="V27" t="str">
        <f>IF(Übersicht!W27="","","Mathematik ")</f>
        <v/>
      </c>
      <c r="W27" t="str">
        <f>IF(Übersicht!X27="","","Deutsch ")</f>
        <v/>
      </c>
      <c r="X27" t="str">
        <f>IF(Übersicht!Y27="","","Französisch ")</f>
        <v/>
      </c>
      <c r="Y27" t="str">
        <f>IF(Übersicht!Z27="","","Englisch ")</f>
        <v/>
      </c>
    </row>
    <row r="28" spans="1:25" ht="12.6" customHeight="1" x14ac:dyDescent="0.2">
      <c r="A28" s="1">
        <f>Übersicht!A28</f>
        <v>27</v>
      </c>
      <c r="B28" t="str">
        <f>Übersicht!B28</f>
        <v>Djoumessi Guiadem</v>
      </c>
      <c r="C28" t="str">
        <f>Übersicht!C28</f>
        <v>Dora</v>
      </c>
      <c r="D28" t="str">
        <f>Übersicht!D28</f>
        <v>05c</v>
      </c>
      <c r="E28" t="str">
        <f>Übersicht!E28</f>
        <v>W</v>
      </c>
      <c r="F28" s="1" t="str">
        <f>TEXT(Übersicht!F28,"TT. MMMM JJJJ")</f>
        <v>06. April 2014</v>
      </c>
      <c r="G28" t="str">
        <f>Übersicht!G28</f>
        <v>Frankfurt am Main</v>
      </c>
      <c r="H28" s="5" t="str">
        <f>IF(Übersicht!H28="","",CONCATENATE(INDEX('HJ-Daten'!$B$10:$B$44,MATCH(Übersicht!H28,'HJ-Daten'!$A$10:$A$44,0)),CHAR(10)))</f>
        <v xml:space="preserve">Tastaturschreiben
</v>
      </c>
      <c r="I28" s="5" t="str">
        <f>IF(Übersicht!I28="","",CONCATENATE(INDEX('HJ-Daten'!$B$10:$B$44,MATCH(Übersicht!I28,'HJ-Daten'!$A$10:$A$44,0)),CHAR(10)))</f>
        <v xml:space="preserve">Volleyball
</v>
      </c>
      <c r="J28" s="5" t="str">
        <f>IF(Übersicht!J28="","",CONCATENATE(INDEX('HJ-Daten'!$B$10:$B$44,MATCH(Übersicht!J28,'HJ-Daten'!$A$10:$A$44,0)),CHAR(10)))</f>
        <v xml:space="preserve">Interaktive Spiele
</v>
      </c>
      <c r="K28" s="5" t="str">
        <f>IF(Übersicht!K28="","",CONCATENATE(INDEX('HJ-Daten'!$B$10:$B$44,MATCH(Übersicht!K28,'HJ-Daten'!$A$10:$A$44,0)),CHAR(10)))</f>
        <v xml:space="preserve">Ballsport
</v>
      </c>
      <c r="L28" t="e">
        <f>IF($E28="W",VLOOKUP(Übersicht!L28,#REF!,2),VLOOKUP(Übersicht!L28,#REF!,2))</f>
        <v>#REF!</v>
      </c>
      <c r="M28" t="e">
        <f>IF($E28="W",VLOOKUP(Übersicht!M28,#REF!,3),VLOOKUP(Übersicht!M28,#REF!,3))</f>
        <v>#REF!</v>
      </c>
      <c r="N28" t="e">
        <f>IF($E28="W",VLOOKUP(Übersicht!N28,#REF!,4),VLOOKUP(Übersicht!N28,#REF!,4))</f>
        <v>#REF!</v>
      </c>
      <c r="O28" t="e">
        <f>IF($E28="W",VLOOKUP(Übersicht!O28,#REF!,5),VLOOKUP(Übersicht!O28,#REF!,5))</f>
        <v>#REF!</v>
      </c>
      <c r="P28" s="31" t="str">
        <f>'HJ-Daten'!$C$2</f>
        <v>2024/25</v>
      </c>
      <c r="Q28" s="1">
        <f>'HJ-Daten'!$C$3</f>
        <v>1</v>
      </c>
      <c r="R28" s="6" t="str">
        <f>'HJ-Daten'!$C$4</f>
        <v>31.01.2025</v>
      </c>
      <c r="S28" t="str">
        <f t="shared" si="0"/>
        <v>HALBJAHRESZEUGNIS</v>
      </c>
      <c r="T28" t="str">
        <f>IF(CONCATENATE(Übersicht!W28,Übersicht!X28,Übersicht!Y28,Übersicht!Z28)="","","Die Zeugniskonferenz empfiehlt die Teilnahme an der Förder-AG ")</f>
        <v/>
      </c>
      <c r="U28" t="str">
        <f t="shared" si="1"/>
        <v/>
      </c>
      <c r="V28" t="str">
        <f>IF(Übersicht!W28="","","Mathematik ")</f>
        <v/>
      </c>
      <c r="W28" t="str">
        <f>IF(Übersicht!X28="","","Deutsch ")</f>
        <v/>
      </c>
      <c r="X28" t="str">
        <f>IF(Übersicht!Y28="","","Französisch ")</f>
        <v/>
      </c>
      <c r="Y28" t="str">
        <f>IF(Übersicht!Z28="","","Englisch ")</f>
        <v/>
      </c>
    </row>
    <row r="29" spans="1:25" ht="12.6" customHeight="1" x14ac:dyDescent="0.2">
      <c r="A29" s="1">
        <f>Übersicht!A29</f>
        <v>28</v>
      </c>
      <c r="B29" t="str">
        <f>Übersicht!B29</f>
        <v>Drengner</v>
      </c>
      <c r="C29" t="str">
        <f>Übersicht!C29</f>
        <v>Anton</v>
      </c>
      <c r="D29" t="str">
        <f>Übersicht!D29</f>
        <v>05e</v>
      </c>
      <c r="E29" t="str">
        <f>Übersicht!E29</f>
        <v>M</v>
      </c>
      <c r="F29" s="1" t="str">
        <f>TEXT(Übersicht!F29,"TT. MMMM JJJJ")</f>
        <v>27. August 2013</v>
      </c>
      <c r="G29" t="str">
        <f>Übersicht!G29</f>
        <v>Mannheim</v>
      </c>
      <c r="H29" s="5" t="str">
        <f>IF(Übersicht!H29="","",CONCATENATE(INDEX('HJ-Daten'!$B$10:$B$44,MATCH(Übersicht!H29,'HJ-Daten'!$A$10:$A$44,0)),CHAR(10)))</f>
        <v xml:space="preserve">Tastaturschreiben
</v>
      </c>
      <c r="I29" s="5" t="str">
        <f>IF(Übersicht!I29="","",CONCATENATE(INDEX('HJ-Daten'!$B$10:$B$44,MATCH(Übersicht!I29,'HJ-Daten'!$A$10:$A$44,0)),CHAR(10)))</f>
        <v xml:space="preserve">Fußball Dienstag
</v>
      </c>
      <c r="J29" s="5" t="str">
        <f>IF(Übersicht!J29="","",CONCATENATE(INDEX('HJ-Daten'!$B$10:$B$44,MATCH(Übersicht!J29,'HJ-Daten'!$A$10:$A$44,0)),CHAR(10)))</f>
        <v xml:space="preserve">Tischtennis Mittwoch
</v>
      </c>
      <c r="K29" s="5" t="str">
        <f>IF(Übersicht!K29="","",CONCATENATE(INDEX('HJ-Daten'!$B$10:$B$44,MATCH(Übersicht!K29,'HJ-Daten'!$A$10:$A$44,0)),CHAR(10)))</f>
        <v xml:space="preserve">Fußball Donnerstag
</v>
      </c>
      <c r="L29" t="e">
        <f>IF($E29="W",VLOOKUP(Übersicht!L29,#REF!,2),VLOOKUP(Übersicht!L29,#REF!,2))</f>
        <v>#REF!</v>
      </c>
      <c r="M29" t="e">
        <f>IF($E29="W",VLOOKUP(Übersicht!M29,#REF!,3),VLOOKUP(Übersicht!M29,#REF!,3))</f>
        <v>#REF!</v>
      </c>
      <c r="N29" t="e">
        <f>IF($E29="W",VLOOKUP(Übersicht!N29,#REF!,4),VLOOKUP(Übersicht!N29,#REF!,4))</f>
        <v>#REF!</v>
      </c>
      <c r="O29" t="e">
        <f>IF($E29="W",VLOOKUP(Übersicht!O29,#REF!,5),VLOOKUP(Übersicht!O29,#REF!,5))</f>
        <v>#REF!</v>
      </c>
      <c r="P29" s="31" t="str">
        <f>'HJ-Daten'!$C$2</f>
        <v>2024/25</v>
      </c>
      <c r="Q29" s="1">
        <f>'HJ-Daten'!$C$3</f>
        <v>1</v>
      </c>
      <c r="R29" s="6" t="str">
        <f>'HJ-Daten'!$C$4</f>
        <v>31.01.2025</v>
      </c>
      <c r="S29" t="str">
        <f t="shared" si="0"/>
        <v>HALBJAHRESZEUGNIS</v>
      </c>
      <c r="T29" t="str">
        <f>IF(CONCATENATE(Übersicht!W29,Übersicht!X29,Übersicht!Y29,Übersicht!Z29)="","","Die Zeugniskonferenz empfiehlt die Teilnahme an der Förder-AG ")</f>
        <v/>
      </c>
      <c r="U29" t="str">
        <f t="shared" si="1"/>
        <v/>
      </c>
      <c r="V29" t="str">
        <f>IF(Übersicht!W29="","","Mathematik ")</f>
        <v/>
      </c>
      <c r="W29" t="str">
        <f>IF(Übersicht!X29="","","Deutsch ")</f>
        <v/>
      </c>
      <c r="X29" t="str">
        <f>IF(Übersicht!Y29="","","Französisch ")</f>
        <v/>
      </c>
      <c r="Y29" t="str">
        <f>IF(Übersicht!Z29="","","Englisch ")</f>
        <v/>
      </c>
    </row>
    <row r="30" spans="1:25" ht="12.6" customHeight="1" x14ac:dyDescent="0.2">
      <c r="A30" s="1">
        <f>Übersicht!A30</f>
        <v>29</v>
      </c>
      <c r="B30" t="str">
        <f>Übersicht!B30</f>
        <v>Dreßler</v>
      </c>
      <c r="C30" t="str">
        <f>Übersicht!C30</f>
        <v>David</v>
      </c>
      <c r="D30" t="str">
        <f>Übersicht!D30</f>
        <v>05b</v>
      </c>
      <c r="E30" t="str">
        <f>Übersicht!E30</f>
        <v>M</v>
      </c>
      <c r="F30" s="1" t="str">
        <f>TEXT(Übersicht!F30,"TT. MMMM JJJJ")</f>
        <v>14. August 2014</v>
      </c>
      <c r="G30" t="str">
        <f>Übersicht!G30</f>
        <v>Karlsruhe</v>
      </c>
      <c r="H30" s="5" t="str">
        <f>IF(Übersicht!H30="","",CONCATENATE(INDEX('HJ-Daten'!$B$10:$B$44,MATCH(Übersicht!H30,'HJ-Daten'!$A$10:$A$44,0)),CHAR(10)))</f>
        <v xml:space="preserve">Think tank
</v>
      </c>
      <c r="I30" s="5" t="str">
        <f>IF(Übersicht!I30="","",CONCATENATE(INDEX('HJ-Daten'!$B$10:$B$44,MATCH(Übersicht!I30,'HJ-Daten'!$A$10:$A$44,0)),CHAR(10)))</f>
        <v xml:space="preserve">Volleyball
</v>
      </c>
      <c r="J30" s="5" t="str">
        <f>IF(Übersicht!J30="","",CONCATENATE(INDEX('HJ-Daten'!$B$10:$B$44,MATCH(Übersicht!J30,'HJ-Daten'!$A$10:$A$44,0)),CHAR(10)))</f>
        <v xml:space="preserve">Tischtennis Mittwoch
</v>
      </c>
      <c r="K30" s="5" t="str">
        <f>IF(Übersicht!K30="","",CONCATENATE(INDEX('HJ-Daten'!$B$10:$B$44,MATCH(Übersicht!K30,'HJ-Daten'!$A$10:$A$44,0)),CHAR(10)))</f>
        <v xml:space="preserve">Lego Mindstorms
</v>
      </c>
      <c r="L30" t="e">
        <f>IF($E30="W",VLOOKUP(Übersicht!L30,#REF!,2),VLOOKUP(Übersicht!L30,#REF!,2))</f>
        <v>#REF!</v>
      </c>
      <c r="M30" t="e">
        <f>IF($E30="W",VLOOKUP(Übersicht!M30,#REF!,3),VLOOKUP(Übersicht!M30,#REF!,3))</f>
        <v>#REF!</v>
      </c>
      <c r="N30" t="e">
        <f>IF($E30="W",VLOOKUP(Übersicht!N30,#REF!,4),VLOOKUP(Übersicht!N30,#REF!,4))</f>
        <v>#REF!</v>
      </c>
      <c r="O30" t="e">
        <f>IF($E30="W",VLOOKUP(Übersicht!O30,#REF!,5),VLOOKUP(Übersicht!O30,#REF!,5))</f>
        <v>#REF!</v>
      </c>
      <c r="P30" s="31" t="str">
        <f>'HJ-Daten'!$C$2</f>
        <v>2024/25</v>
      </c>
      <c r="Q30" s="1">
        <f>'HJ-Daten'!$C$3</f>
        <v>1</v>
      </c>
      <c r="R30" s="6" t="str">
        <f>'HJ-Daten'!$C$4</f>
        <v>31.01.2025</v>
      </c>
      <c r="S30" t="str">
        <f t="shared" si="0"/>
        <v>HALBJAHRESZEUGNIS</v>
      </c>
      <c r="T30" t="str">
        <f>IF(CONCATENATE(Übersicht!W30,Übersicht!X30,Übersicht!Y30,Übersicht!Z30)="","","Die Zeugniskonferenz empfiehlt die Teilnahme an der Förder-AG ")</f>
        <v/>
      </c>
      <c r="U30" t="str">
        <f t="shared" si="1"/>
        <v/>
      </c>
      <c r="V30" t="str">
        <f>IF(Übersicht!W30="","","Mathematik ")</f>
        <v/>
      </c>
      <c r="W30" t="str">
        <f>IF(Übersicht!X30="","","Deutsch ")</f>
        <v/>
      </c>
      <c r="X30" t="str">
        <f>IF(Übersicht!Y30="","","Französisch ")</f>
        <v/>
      </c>
      <c r="Y30" t="str">
        <f>IF(Übersicht!Z30="","","Englisch ")</f>
        <v/>
      </c>
    </row>
    <row r="31" spans="1:25" ht="12.6" customHeight="1" x14ac:dyDescent="0.2">
      <c r="A31" s="1">
        <f>Übersicht!A31</f>
        <v>30</v>
      </c>
      <c r="B31" t="str">
        <f>Übersicht!B31</f>
        <v>Eisele</v>
      </c>
      <c r="C31" t="str">
        <f>Übersicht!C31</f>
        <v>Elias</v>
      </c>
      <c r="D31" t="str">
        <f>Übersicht!D31</f>
        <v>05f</v>
      </c>
      <c r="E31" t="str">
        <f>Übersicht!E31</f>
        <v>M</v>
      </c>
      <c r="F31" s="1" t="str">
        <f>TEXT(Übersicht!F31,"TT. MMMM JJJJ")</f>
        <v>02. März 2014</v>
      </c>
      <c r="G31" t="str">
        <f>Übersicht!G31</f>
        <v>Karlsruhe</v>
      </c>
      <c r="H31" s="5" t="str">
        <f>IF(Übersicht!H31="","",CONCATENATE(INDEX('HJ-Daten'!$B$10:$B$44,MATCH(Übersicht!H31,'HJ-Daten'!$A$10:$A$44,0)),CHAR(10)))</f>
        <v xml:space="preserve">Tastaturschreiben
</v>
      </c>
      <c r="I31" s="5" t="str">
        <f>IF(Übersicht!I31="","",CONCATENATE(INDEX('HJ-Daten'!$B$10:$B$44,MATCH(Übersicht!I31,'HJ-Daten'!$A$10:$A$44,0)),CHAR(10)))</f>
        <v xml:space="preserve">Rätsel- und Knobelspiele
</v>
      </c>
      <c r="J31" s="5" t="str">
        <f>IF(Übersicht!J31="","",CONCATENATE(INDEX('HJ-Daten'!$B$10:$B$44,MATCH(Übersicht!J31,'HJ-Daten'!$A$10:$A$44,0)),CHAR(10)))</f>
        <v xml:space="preserve">Interaktive Spiele
</v>
      </c>
      <c r="K31" s="5" t="str">
        <f>IF(Übersicht!K31="","",CONCATENATE(INDEX('HJ-Daten'!$B$10:$B$44,MATCH(Übersicht!K31,'HJ-Daten'!$A$10:$A$44,0)),CHAR(10)))</f>
        <v xml:space="preserve">Lego Mindstorms
</v>
      </c>
      <c r="L31" t="e">
        <f>IF($E31="W",VLOOKUP(Übersicht!L31,#REF!,2),VLOOKUP(Übersicht!L31,#REF!,2))</f>
        <v>#REF!</v>
      </c>
      <c r="M31" t="e">
        <f>IF($E31="W",VLOOKUP(Übersicht!M31,#REF!,3),VLOOKUP(Übersicht!M31,#REF!,3))</f>
        <v>#REF!</v>
      </c>
      <c r="N31" t="e">
        <f>IF($E31="W",VLOOKUP(Übersicht!N31,#REF!,4),VLOOKUP(Übersicht!N31,#REF!,4))</f>
        <v>#REF!</v>
      </c>
      <c r="O31" t="e">
        <f>IF($E31="W",VLOOKUP(Übersicht!O31,#REF!,5),VLOOKUP(Übersicht!O31,#REF!,5))</f>
        <v>#REF!</v>
      </c>
      <c r="P31" s="31" t="str">
        <f>'HJ-Daten'!$C$2</f>
        <v>2024/25</v>
      </c>
      <c r="Q31" s="1">
        <f>'HJ-Daten'!$C$3</f>
        <v>1</v>
      </c>
      <c r="R31" s="6" t="str">
        <f>'HJ-Daten'!$C$4</f>
        <v>31.01.2025</v>
      </c>
      <c r="S31" t="str">
        <f t="shared" si="0"/>
        <v>HALBJAHRESZEUGNIS</v>
      </c>
      <c r="T31" t="str">
        <f>IF(CONCATENATE(Übersicht!W31,Übersicht!X31,Übersicht!Y31,Übersicht!Z31)="","","Die Zeugniskonferenz empfiehlt die Teilnahme an der Förder-AG ")</f>
        <v/>
      </c>
      <c r="U31" t="str">
        <f t="shared" si="1"/>
        <v/>
      </c>
      <c r="V31" t="str">
        <f>IF(Übersicht!W31="","","Mathematik ")</f>
        <v/>
      </c>
      <c r="W31" t="str">
        <f>IF(Übersicht!X31="","","Deutsch ")</f>
        <v/>
      </c>
      <c r="X31" t="str">
        <f>IF(Übersicht!Y31="","","Französisch ")</f>
        <v/>
      </c>
      <c r="Y31" t="str">
        <f>IF(Übersicht!Z31="","","Englisch ")</f>
        <v/>
      </c>
    </row>
    <row r="32" spans="1:25" ht="12.6" customHeight="1" x14ac:dyDescent="0.2">
      <c r="A32" s="1">
        <f>Übersicht!A32</f>
        <v>31</v>
      </c>
      <c r="B32" t="str">
        <f>Übersicht!B32</f>
        <v>Ejrhom</v>
      </c>
      <c r="C32" t="str">
        <f>Übersicht!C32</f>
        <v>Mohammed-Idriss</v>
      </c>
      <c r="D32" t="str">
        <f>Übersicht!D32</f>
        <v>05g</v>
      </c>
      <c r="E32" t="str">
        <f>Übersicht!E32</f>
        <v>M</v>
      </c>
      <c r="F32" s="1" t="str">
        <f>TEXT(Übersicht!F32,"TT. MMMM JJJJ")</f>
        <v>19. Mai 2014</v>
      </c>
      <c r="G32" t="str">
        <f>Übersicht!G32</f>
        <v>Karlsruhe</v>
      </c>
      <c r="H32" s="5" t="str">
        <f>IF(Übersicht!H32="","",CONCATENATE(INDEX('HJ-Daten'!$B$10:$B$44,MATCH(Übersicht!H32,'HJ-Daten'!$A$10:$A$44,0)),CHAR(10)))</f>
        <v xml:space="preserve">Tastaturschreiben
</v>
      </c>
      <c r="I32" s="5" t="str">
        <f>IF(Übersicht!I32="","",CONCATENATE(INDEX('HJ-Daten'!$B$10:$B$44,MATCH(Übersicht!I32,'HJ-Daten'!$A$10:$A$44,0)),CHAR(10)))</f>
        <v xml:space="preserve">Fußball Dienstag
</v>
      </c>
      <c r="J32" s="5" t="str">
        <f>IF(Übersicht!J32="","",CONCATENATE(INDEX('HJ-Daten'!$B$10:$B$44,MATCH(Übersicht!J32,'HJ-Daten'!$A$10:$A$44,0)),CHAR(10)))</f>
        <v xml:space="preserve">Gesellschaftsspiele Mittwoch
</v>
      </c>
      <c r="K32" s="5" t="str">
        <f>IF(Übersicht!K32="","",CONCATENATE(INDEX('HJ-Daten'!$B$10:$B$44,MATCH(Übersicht!K32,'HJ-Daten'!$A$10:$A$44,0)),CHAR(10)))</f>
        <v xml:space="preserve">Lego Mindstorms
</v>
      </c>
      <c r="L32" t="e">
        <f>IF($E32="W",VLOOKUP(Übersicht!L32,#REF!,2),VLOOKUP(Übersicht!L32,#REF!,2))</f>
        <v>#REF!</v>
      </c>
      <c r="M32" t="e">
        <f>IF($E32="W",VLOOKUP(Übersicht!M32,#REF!,3),VLOOKUP(Übersicht!M32,#REF!,3))</f>
        <v>#REF!</v>
      </c>
      <c r="N32" t="e">
        <f>IF($E32="W",VLOOKUP(Übersicht!N32,#REF!,4),VLOOKUP(Übersicht!N32,#REF!,4))</f>
        <v>#REF!</v>
      </c>
      <c r="O32" t="e">
        <f>IF($E32="W",VLOOKUP(Übersicht!O32,#REF!,5),VLOOKUP(Übersicht!O32,#REF!,5))</f>
        <v>#REF!</v>
      </c>
      <c r="P32" s="31" t="str">
        <f>'HJ-Daten'!$C$2</f>
        <v>2024/25</v>
      </c>
      <c r="Q32" s="1">
        <f>'HJ-Daten'!$C$3</f>
        <v>1</v>
      </c>
      <c r="R32" s="6" t="str">
        <f>'HJ-Daten'!$C$4</f>
        <v>31.01.2025</v>
      </c>
      <c r="S32" t="str">
        <f t="shared" si="0"/>
        <v>HALBJAHRESZEUGNIS</v>
      </c>
      <c r="T32" t="str">
        <f>IF(CONCATENATE(Übersicht!W32,Übersicht!X32,Übersicht!Y32,Übersicht!Z32)="","","Die Zeugniskonferenz empfiehlt die Teilnahme an der Förder-AG ")</f>
        <v/>
      </c>
      <c r="U32" t="str">
        <f t="shared" si="1"/>
        <v/>
      </c>
      <c r="V32" t="str">
        <f>IF(Übersicht!W32="","","Mathematik ")</f>
        <v/>
      </c>
      <c r="W32" t="str">
        <f>IF(Übersicht!X32="","","Deutsch ")</f>
        <v/>
      </c>
      <c r="X32" t="str">
        <f>IF(Übersicht!Y32="","","Französisch ")</f>
        <v/>
      </c>
      <c r="Y32" t="str">
        <f>IF(Übersicht!Z32="","","Englisch ")</f>
        <v/>
      </c>
    </row>
    <row r="33" spans="1:25" ht="12.6" customHeight="1" x14ac:dyDescent="0.2">
      <c r="A33" s="1">
        <f>Übersicht!A33</f>
        <v>32</v>
      </c>
      <c r="B33" t="str">
        <f>Übersicht!B33</f>
        <v>El Haddaoui</v>
      </c>
      <c r="C33" t="str">
        <f>Übersicht!C33</f>
        <v>Hiba</v>
      </c>
      <c r="D33" t="str">
        <f>Übersicht!D33</f>
        <v>06b</v>
      </c>
      <c r="E33" t="str">
        <f>Übersicht!E33</f>
        <v>W</v>
      </c>
      <c r="F33" s="1" t="str">
        <f>TEXT(Übersicht!F33,"TT. MMMM JJJJ")</f>
        <v>29. April 2013</v>
      </c>
      <c r="G33" t="str">
        <f>Übersicht!G33</f>
        <v>Karlsruhe</v>
      </c>
      <c r="H33" s="5" t="str">
        <f>IF(Übersicht!H33="","",CONCATENATE(INDEX('HJ-Daten'!$B$10:$B$44,MATCH(Übersicht!H33,'HJ-Daten'!$A$10:$A$44,0)),CHAR(10)))</f>
        <v xml:space="preserve">Gesellschaftsspiele Montag
</v>
      </c>
      <c r="I33" s="5" t="str">
        <f>IF(Übersicht!I33="","",CONCATENATE(INDEX('HJ-Daten'!$B$10:$B$44,MATCH(Übersicht!I33,'HJ-Daten'!$A$10:$A$44,0)),CHAR(10)))</f>
        <v xml:space="preserve">Volleyball
</v>
      </c>
      <c r="J33" s="5" t="str">
        <f>IF(Übersicht!J33="","",CONCATENATE(INDEX('HJ-Daten'!$B$10:$B$44,MATCH(Übersicht!J33,'HJ-Daten'!$A$10:$A$44,0)),CHAR(10)))</f>
        <v xml:space="preserve">Englischförderunterricht 6-8
</v>
      </c>
      <c r="K33" s="5" t="str">
        <f>IF(Übersicht!K33="","",CONCATENATE(INDEX('HJ-Daten'!$B$10:$B$44,MATCH(Übersicht!K33,'HJ-Daten'!$A$10:$A$44,0)),CHAR(10)))</f>
        <v xml:space="preserve">Ballsport
</v>
      </c>
      <c r="L33" t="e">
        <f>IF($E33="W",VLOOKUP(Übersicht!L33,#REF!,2),VLOOKUP(Übersicht!L33,#REF!,2))</f>
        <v>#REF!</v>
      </c>
      <c r="M33" t="e">
        <f>IF($E33="W",VLOOKUP(Übersicht!M33,#REF!,3),VLOOKUP(Übersicht!M33,#REF!,3))</f>
        <v>#REF!</v>
      </c>
      <c r="N33" t="e">
        <f>IF($E33="W",VLOOKUP(Übersicht!N33,#REF!,4),VLOOKUP(Übersicht!N33,#REF!,4))</f>
        <v>#REF!</v>
      </c>
      <c r="O33" t="e">
        <f>IF($E33="W",VLOOKUP(Übersicht!O33,#REF!,5),VLOOKUP(Übersicht!O33,#REF!,5))</f>
        <v>#REF!</v>
      </c>
      <c r="P33" s="31" t="str">
        <f>'HJ-Daten'!$C$2</f>
        <v>2024/25</v>
      </c>
      <c r="Q33" s="1">
        <f>'HJ-Daten'!$C$3</f>
        <v>1</v>
      </c>
      <c r="R33" s="6" t="str">
        <f>'HJ-Daten'!$C$4</f>
        <v>31.01.2025</v>
      </c>
      <c r="S33" t="str">
        <f t="shared" si="0"/>
        <v>HALBJAHRESZEUGNIS</v>
      </c>
      <c r="T33" t="str">
        <f>IF(CONCATENATE(Übersicht!W33,Übersicht!X33,Übersicht!Y33,Übersicht!Z33)="","","Die Zeugniskonferenz empfiehlt die Teilnahme an der Förder-AG ")</f>
        <v/>
      </c>
      <c r="U33" t="str">
        <f t="shared" si="1"/>
        <v/>
      </c>
      <c r="V33" t="str">
        <f>IF(Übersicht!W33="","","Mathematik ")</f>
        <v/>
      </c>
      <c r="W33" t="str">
        <f>IF(Übersicht!X33="","","Deutsch ")</f>
        <v/>
      </c>
      <c r="X33" t="str">
        <f>IF(Übersicht!Y33="","","Französisch ")</f>
        <v/>
      </c>
      <c r="Y33" t="str">
        <f>IF(Übersicht!Z33="","","Englisch ")</f>
        <v/>
      </c>
    </row>
    <row r="34" spans="1:25" ht="12.6" customHeight="1" x14ac:dyDescent="0.2">
      <c r="A34" s="1">
        <f>Übersicht!A34</f>
        <v>33</v>
      </c>
      <c r="B34" t="str">
        <f>Übersicht!B34</f>
        <v>Elagda</v>
      </c>
      <c r="C34" t="str">
        <f>Übersicht!C34</f>
        <v>Yanis</v>
      </c>
      <c r="D34" t="str">
        <f>Übersicht!D34</f>
        <v>06d</v>
      </c>
      <c r="E34" t="str">
        <f>Übersicht!E34</f>
        <v>M</v>
      </c>
      <c r="F34" s="1" t="str">
        <f>TEXT(Übersicht!F34,"TT. MMMM JJJJ")</f>
        <v>20. August 2013</v>
      </c>
      <c r="G34" t="str">
        <f>Übersicht!G34</f>
        <v>Speyer</v>
      </c>
      <c r="H34" s="5" t="str">
        <f>IF(Übersicht!H34="","",CONCATENATE(INDEX('HJ-Daten'!$B$10:$B$44,MATCH(Übersicht!H34,'HJ-Daten'!$A$10:$A$44,0)),CHAR(10)))</f>
        <v xml:space="preserve">Französischförderunterricht 6-8
</v>
      </c>
      <c r="I34" s="5" t="str">
        <f>IF(Übersicht!I34="","",CONCATENATE(INDEX('HJ-Daten'!$B$10:$B$44,MATCH(Übersicht!I34,'HJ-Daten'!$A$10:$A$44,0)),CHAR(10)))</f>
        <v xml:space="preserve">Fußball Dienstag
</v>
      </c>
      <c r="J34" s="5" t="str">
        <f>IF(Übersicht!J34="","",CONCATENATE(INDEX('HJ-Daten'!$B$10:$B$44,MATCH(Übersicht!J34,'HJ-Daten'!$A$10:$A$44,0)),CHAR(10)))</f>
        <v xml:space="preserve">Badminton Mittwoch
</v>
      </c>
      <c r="K34" s="5" t="str">
        <f>IF(Übersicht!K34="","",CONCATENATE(INDEX('HJ-Daten'!$B$10:$B$44,MATCH(Übersicht!K34,'HJ-Daten'!$A$10:$A$44,0)),CHAR(10)))</f>
        <v xml:space="preserve">Fußball Donnerstag
</v>
      </c>
      <c r="L34" t="e">
        <f>IF($E34="W",VLOOKUP(Übersicht!L34,#REF!,2),VLOOKUP(Übersicht!L34,#REF!,2))</f>
        <v>#REF!</v>
      </c>
      <c r="M34" t="e">
        <f>IF($E34="W",VLOOKUP(Übersicht!M34,#REF!,3),VLOOKUP(Übersicht!M34,#REF!,3))</f>
        <v>#REF!</v>
      </c>
      <c r="N34" t="e">
        <f>IF($E34="W",VLOOKUP(Übersicht!N34,#REF!,4),VLOOKUP(Übersicht!N34,#REF!,4))</f>
        <v>#REF!</v>
      </c>
      <c r="O34" t="e">
        <f>IF($E34="W",VLOOKUP(Übersicht!O34,#REF!,5),VLOOKUP(Übersicht!O34,#REF!,5))</f>
        <v>#REF!</v>
      </c>
      <c r="P34" s="31" t="str">
        <f>'HJ-Daten'!$C$2</f>
        <v>2024/25</v>
      </c>
      <c r="Q34" s="1">
        <f>'HJ-Daten'!$C$3</f>
        <v>1</v>
      </c>
      <c r="R34" s="6" t="str">
        <f>'HJ-Daten'!$C$4</f>
        <v>31.01.2025</v>
      </c>
      <c r="S34" t="str">
        <f t="shared" si="0"/>
        <v>HALBJAHRESZEUGNIS</v>
      </c>
      <c r="T34" t="str">
        <f>IF(CONCATENATE(Übersicht!W34,Übersicht!X34,Übersicht!Y34,Übersicht!Z34)="","","Die Zeugniskonferenz empfiehlt die Teilnahme an der Förder-AG ")</f>
        <v/>
      </c>
      <c r="U34" t="str">
        <f t="shared" si="1"/>
        <v/>
      </c>
      <c r="V34" t="str">
        <f>IF(Übersicht!W34="","","Mathematik ")</f>
        <v/>
      </c>
      <c r="W34" t="str">
        <f>IF(Übersicht!X34="","","Deutsch ")</f>
        <v/>
      </c>
      <c r="X34" t="str">
        <f>IF(Übersicht!Y34="","","Französisch ")</f>
        <v/>
      </c>
      <c r="Y34" t="str">
        <f>IF(Übersicht!Z34="","","Englisch ")</f>
        <v/>
      </c>
    </row>
    <row r="35" spans="1:25" ht="12.6" customHeight="1" x14ac:dyDescent="0.2">
      <c r="A35" s="1">
        <f>Übersicht!A35</f>
        <v>34</v>
      </c>
      <c r="B35" t="str">
        <f>Übersicht!B35</f>
        <v>Ertekin</v>
      </c>
      <c r="C35" t="str">
        <f>Übersicht!C35</f>
        <v>Melis</v>
      </c>
      <c r="D35" t="str">
        <f>Übersicht!D35</f>
        <v>06c</v>
      </c>
      <c r="E35" t="str">
        <f>Übersicht!E35</f>
        <v>W</v>
      </c>
      <c r="F35" s="1" t="str">
        <f>TEXT(Übersicht!F35,"TT. MMMM JJJJ")</f>
        <v>10. November 2012</v>
      </c>
      <c r="G35" t="str">
        <f>Übersicht!G35</f>
        <v>Karlsruhe</v>
      </c>
      <c r="H35" s="5" t="str">
        <f>IF(Übersicht!H35="","",CONCATENATE(INDEX('HJ-Daten'!$B$10:$B$44,MATCH(Übersicht!H35,'HJ-Daten'!$A$10:$A$44,0)),CHAR(10)))</f>
        <v xml:space="preserve">Badminton Montag
</v>
      </c>
      <c r="I35" s="5" t="str">
        <f>IF(Übersicht!I35="","",CONCATENATE(INDEX('HJ-Daten'!$B$10:$B$44,MATCH(Übersicht!I35,'HJ-Daten'!$A$10:$A$44,0)),CHAR(10)))</f>
        <v xml:space="preserve">Volleyball
</v>
      </c>
      <c r="J35" s="5" t="str">
        <f>IF(Übersicht!J35="","",CONCATENATE(INDEX('HJ-Daten'!$B$10:$B$44,MATCH(Übersicht!J35,'HJ-Daten'!$A$10:$A$44,0)),CHAR(10)))</f>
        <v xml:space="preserve">Ballspiele
</v>
      </c>
      <c r="K35" s="5" t="str">
        <f>IF(Übersicht!K35="","",CONCATENATE(INDEX('HJ-Daten'!$B$10:$B$44,MATCH(Übersicht!K35,'HJ-Daten'!$A$10:$A$44,0)),CHAR(10)))</f>
        <v xml:space="preserve">Ballsport
</v>
      </c>
      <c r="L35" t="e">
        <f>IF($E35="W",VLOOKUP(Übersicht!L35,#REF!,2),VLOOKUP(Übersicht!L35,#REF!,2))</f>
        <v>#REF!</v>
      </c>
      <c r="M35" t="e">
        <f>IF($E35="W",VLOOKUP(Übersicht!M35,#REF!,3),VLOOKUP(Übersicht!M35,#REF!,3))</f>
        <v>#REF!</v>
      </c>
      <c r="N35" t="e">
        <f>IF($E35="W",VLOOKUP(Übersicht!N35,#REF!,4),VLOOKUP(Übersicht!N35,#REF!,4))</f>
        <v>#REF!</v>
      </c>
      <c r="O35" t="e">
        <f>IF($E35="W",VLOOKUP(Übersicht!O35,#REF!,5),VLOOKUP(Übersicht!O35,#REF!,5))</f>
        <v>#REF!</v>
      </c>
      <c r="P35" s="31" t="str">
        <f>'HJ-Daten'!$C$2</f>
        <v>2024/25</v>
      </c>
      <c r="Q35" s="1">
        <f>'HJ-Daten'!$C$3</f>
        <v>1</v>
      </c>
      <c r="R35" s="6" t="str">
        <f>'HJ-Daten'!$C$4</f>
        <v>31.01.2025</v>
      </c>
      <c r="S35" t="str">
        <f t="shared" si="0"/>
        <v>HALBJAHRESZEUGNIS</v>
      </c>
      <c r="T35" t="str">
        <f>IF(CONCATENATE(Übersicht!W35,Übersicht!X35,Übersicht!Y35,Übersicht!Z35)="","","Die Zeugniskonferenz empfiehlt die Teilnahme an der Förder-AG ")</f>
        <v/>
      </c>
      <c r="U35" t="str">
        <f t="shared" si="1"/>
        <v/>
      </c>
      <c r="V35" t="str">
        <f>IF(Übersicht!W35="","","Mathematik ")</f>
        <v/>
      </c>
      <c r="W35" t="str">
        <f>IF(Übersicht!X35="","","Deutsch ")</f>
        <v/>
      </c>
      <c r="X35" t="str">
        <f>IF(Übersicht!Y35="","","Französisch ")</f>
        <v/>
      </c>
      <c r="Y35" t="str">
        <f>IF(Übersicht!Z35="","","Englisch ")</f>
        <v/>
      </c>
    </row>
    <row r="36" spans="1:25" ht="12.6" customHeight="1" x14ac:dyDescent="0.2">
      <c r="A36" s="1">
        <f>Übersicht!A36</f>
        <v>35</v>
      </c>
      <c r="B36" t="str">
        <f>Übersicht!B36</f>
        <v>Fiaco</v>
      </c>
      <c r="C36" t="str">
        <f>Übersicht!C36</f>
        <v>Elisha Zoanne Micheline</v>
      </c>
      <c r="D36" t="str">
        <f>Übersicht!D36</f>
        <v>06f</v>
      </c>
      <c r="E36" t="str">
        <f>Übersicht!E36</f>
        <v>W</v>
      </c>
      <c r="F36" s="1" t="str">
        <f>TEXT(Übersicht!F36,"TT. MMMM JJJJ")</f>
        <v>15. Oktober 2012</v>
      </c>
      <c r="G36" t="str">
        <f>Übersicht!G36</f>
        <v>Koblenz</v>
      </c>
      <c r="H36" s="5" t="str">
        <f>IF(Übersicht!H36="","",CONCATENATE(INDEX('HJ-Daten'!$B$10:$B$44,MATCH(Übersicht!H36,'HJ-Daten'!$A$10:$A$44,0)),CHAR(10)))</f>
        <v xml:space="preserve">Tastaturschreiben
</v>
      </c>
      <c r="I36" s="5" t="str">
        <f>IF(Übersicht!I36="","",CONCATENATE(INDEX('HJ-Daten'!$B$10:$B$44,MATCH(Übersicht!I36,'HJ-Daten'!$A$10:$A$44,0)),CHAR(10)))</f>
        <v xml:space="preserve">Rätsel- und Knobelspiele
</v>
      </c>
      <c r="J36" s="5" t="str">
        <f>IF(Übersicht!J36="","",CONCATENATE(INDEX('HJ-Daten'!$B$10:$B$44,MATCH(Übersicht!J36,'HJ-Daten'!$A$10:$A$44,0)),CHAR(10)))</f>
        <v xml:space="preserve">Interaktive Spiele
</v>
      </c>
      <c r="K36" s="5" t="str">
        <f>IF(Übersicht!K36="","",CONCATENATE(INDEX('HJ-Daten'!$B$10:$B$44,MATCH(Übersicht!K36,'HJ-Daten'!$A$10:$A$44,0)),CHAR(10)))</f>
        <v xml:space="preserve">Deutschförderunterricht 6-8
</v>
      </c>
      <c r="L36" t="e">
        <f>IF($E36="W",VLOOKUP(Übersicht!L36,#REF!,2),VLOOKUP(Übersicht!L36,#REF!,2))</f>
        <v>#REF!</v>
      </c>
      <c r="M36" t="e">
        <f>IF($E36="W",VLOOKUP(Übersicht!M36,#REF!,3),VLOOKUP(Übersicht!M36,#REF!,3))</f>
        <v>#REF!</v>
      </c>
      <c r="N36" t="e">
        <f>IF($E36="W",VLOOKUP(Übersicht!N36,#REF!,4),VLOOKUP(Übersicht!N36,#REF!,4))</f>
        <v>#REF!</v>
      </c>
      <c r="O36" t="e">
        <f>IF($E36="W",VLOOKUP(Übersicht!O36,#REF!,5),VLOOKUP(Übersicht!O36,#REF!,5))</f>
        <v>#REF!</v>
      </c>
      <c r="P36" s="31" t="str">
        <f>'HJ-Daten'!$C$2</f>
        <v>2024/25</v>
      </c>
      <c r="Q36" s="1">
        <f>'HJ-Daten'!$C$3</f>
        <v>1</v>
      </c>
      <c r="R36" s="6" t="str">
        <f>'HJ-Daten'!$C$4</f>
        <v>31.01.2025</v>
      </c>
      <c r="S36" t="str">
        <f t="shared" si="0"/>
        <v>HALBJAHRESZEUGNIS</v>
      </c>
      <c r="T36" t="str">
        <f>IF(CONCATENATE(Übersicht!W36,Übersicht!X36,Übersicht!Y36,Übersicht!Z36)="","","Die Zeugniskonferenz empfiehlt die Teilnahme an der Förder-AG ")</f>
        <v/>
      </c>
      <c r="U36" t="str">
        <f t="shared" si="1"/>
        <v/>
      </c>
      <c r="V36" t="str">
        <f>IF(Übersicht!W36="","","Mathematik ")</f>
        <v/>
      </c>
      <c r="W36" t="str">
        <f>IF(Übersicht!X36="","","Deutsch ")</f>
        <v/>
      </c>
      <c r="X36" t="str">
        <f>IF(Übersicht!Y36="","","Französisch ")</f>
        <v/>
      </c>
      <c r="Y36" t="str">
        <f>IF(Übersicht!Z36="","","Englisch ")</f>
        <v/>
      </c>
    </row>
    <row r="37" spans="1:25" ht="12.6" customHeight="1" x14ac:dyDescent="0.2">
      <c r="A37" s="1">
        <f>Übersicht!A37</f>
        <v>36</v>
      </c>
      <c r="B37" t="str">
        <f>Übersicht!B37</f>
        <v>Fogue Peka</v>
      </c>
      <c r="C37" t="str">
        <f>Übersicht!C37</f>
        <v>Milly-Loren</v>
      </c>
      <c r="D37" t="str">
        <f>Übersicht!D37</f>
        <v>06f</v>
      </c>
      <c r="E37" t="str">
        <f>Übersicht!E37</f>
        <v>W</v>
      </c>
      <c r="F37" s="1" t="str">
        <f>TEXT(Übersicht!F37,"TT. MMMM JJJJ")</f>
        <v>15. Juni 2013</v>
      </c>
      <c r="G37" t="str">
        <f>Übersicht!G37</f>
        <v>Mutlangen</v>
      </c>
      <c r="H37" s="5" t="str">
        <f>IF(Übersicht!H37="","",CONCATENATE(INDEX('HJ-Daten'!$B$10:$B$44,MATCH(Übersicht!H37,'HJ-Daten'!$A$10:$A$44,0)),CHAR(10)))</f>
        <v xml:space="preserve">Tastaturschreiben
</v>
      </c>
      <c r="I37" s="5" t="str">
        <f>IF(Übersicht!I37="","",CONCATENATE(INDEX('HJ-Daten'!$B$10:$B$44,MATCH(Übersicht!I37,'HJ-Daten'!$A$10:$A$44,0)),CHAR(10)))</f>
        <v xml:space="preserve">Rätsel- und Knobelspiele
</v>
      </c>
      <c r="J37" s="5" t="str">
        <f>IF(Übersicht!J37="","",CONCATENATE(INDEX('HJ-Daten'!$B$10:$B$44,MATCH(Übersicht!J37,'HJ-Daten'!$A$10:$A$44,0)),CHAR(10)))</f>
        <v xml:space="preserve">Ballspiele
</v>
      </c>
      <c r="K37" s="5" t="str">
        <f>IF(Übersicht!K37="","",CONCATENATE(INDEX('HJ-Daten'!$B$10:$B$44,MATCH(Übersicht!K37,'HJ-Daten'!$A$10:$A$44,0)),CHAR(10)))</f>
        <v xml:space="preserve">entschuldigt für Tag oder ab 15.00 Uhr
</v>
      </c>
      <c r="L37" t="e">
        <f>IF($E37="W",VLOOKUP(Übersicht!L37,#REF!,2),VLOOKUP(Übersicht!L37,#REF!,2))</f>
        <v>#REF!</v>
      </c>
      <c r="M37" t="e">
        <f>IF($E37="W",VLOOKUP(Übersicht!M37,#REF!,3),VLOOKUP(Übersicht!M37,#REF!,3))</f>
        <v>#REF!</v>
      </c>
      <c r="N37" t="e">
        <f>IF($E37="W",VLOOKUP(Übersicht!N37,#REF!,4),VLOOKUP(Übersicht!N37,#REF!,4))</f>
        <v>#REF!</v>
      </c>
      <c r="O37" t="e">
        <f>IF($E37="W",VLOOKUP(Übersicht!O37,#REF!,5),VLOOKUP(Übersicht!O37,#REF!,5))</f>
        <v>#REF!</v>
      </c>
      <c r="P37" s="31" t="str">
        <f>'HJ-Daten'!$C$2</f>
        <v>2024/25</v>
      </c>
      <c r="Q37" s="1">
        <f>'HJ-Daten'!$C$3</f>
        <v>1</v>
      </c>
      <c r="R37" s="6" t="str">
        <f>'HJ-Daten'!$C$4</f>
        <v>31.01.2025</v>
      </c>
      <c r="S37" t="str">
        <f t="shared" si="0"/>
        <v>HALBJAHRESZEUGNIS</v>
      </c>
      <c r="T37" t="str">
        <f>IF(CONCATENATE(Übersicht!W37,Übersicht!X37,Übersicht!Y37,Übersicht!Z37)="","","Die Zeugniskonferenz empfiehlt die Teilnahme an der Förder-AG ")</f>
        <v/>
      </c>
      <c r="U37" t="str">
        <f t="shared" si="1"/>
        <v/>
      </c>
      <c r="V37" t="str">
        <f>IF(Übersicht!W37="","","Mathematik ")</f>
        <v/>
      </c>
      <c r="W37" t="str">
        <f>IF(Übersicht!X37="","","Deutsch ")</f>
        <v/>
      </c>
      <c r="X37" t="str">
        <f>IF(Übersicht!Y37="","","Französisch ")</f>
        <v/>
      </c>
      <c r="Y37" t="str">
        <f>IF(Übersicht!Z37="","","Englisch ")</f>
        <v/>
      </c>
    </row>
    <row r="38" spans="1:25" ht="12.6" customHeight="1" x14ac:dyDescent="0.2">
      <c r="A38" s="1">
        <f>Übersicht!A38</f>
        <v>37</v>
      </c>
      <c r="B38" t="str">
        <f>Übersicht!B38</f>
        <v>Freier</v>
      </c>
      <c r="C38" t="str">
        <f>Übersicht!C38</f>
        <v>Charlotte</v>
      </c>
      <c r="D38" t="str">
        <f>Übersicht!D38</f>
        <v>05f</v>
      </c>
      <c r="E38" t="str">
        <f>Übersicht!E38</f>
        <v>W</v>
      </c>
      <c r="F38" s="1" t="str">
        <f>TEXT(Übersicht!F38,"TT. MMMM JJJJ")</f>
        <v>03. April 2014</v>
      </c>
      <c r="G38" t="str">
        <f>Übersicht!G38</f>
        <v>Karlsruhe</v>
      </c>
      <c r="H38" s="5" t="str">
        <f>IF(Übersicht!H38="","",CONCATENATE(INDEX('HJ-Daten'!$B$10:$B$44,MATCH(Übersicht!H38,'HJ-Daten'!$A$10:$A$44,0)),CHAR(10)))</f>
        <v xml:space="preserve">Fitness für Mädchen
</v>
      </c>
      <c r="I38" s="5" t="str">
        <f>IF(Übersicht!I38="","",CONCATENATE(INDEX('HJ-Daten'!$B$10:$B$44,MATCH(Übersicht!I38,'HJ-Daten'!$A$10:$A$44,0)),CHAR(10)))</f>
        <v xml:space="preserve">Improvisationstheater
</v>
      </c>
      <c r="J38" s="5" t="str">
        <f>IF(Übersicht!J38="","",CONCATENATE(INDEX('HJ-Daten'!$B$10:$B$44,MATCH(Übersicht!J38,'HJ-Daten'!$A$10:$A$44,0)),CHAR(10)))</f>
        <v xml:space="preserve">Badminton Mittwoch
</v>
      </c>
      <c r="K38" s="5" t="str">
        <f>IF(Übersicht!K38="","",CONCATENATE(INDEX('HJ-Daten'!$B$10:$B$44,MATCH(Übersicht!K38,'HJ-Daten'!$A$10:$A$44,0)),CHAR(10)))</f>
        <v xml:space="preserve">Handlettering
</v>
      </c>
      <c r="L38" t="e">
        <f>IF($E38="W",VLOOKUP(Übersicht!L38,#REF!,2),VLOOKUP(Übersicht!L38,#REF!,2))</f>
        <v>#REF!</v>
      </c>
      <c r="M38" t="e">
        <f>IF($E38="W",VLOOKUP(Übersicht!M38,#REF!,3),VLOOKUP(Übersicht!M38,#REF!,3))</f>
        <v>#REF!</v>
      </c>
      <c r="N38" t="e">
        <f>IF($E38="W",VLOOKUP(Übersicht!N38,#REF!,4),VLOOKUP(Übersicht!N38,#REF!,4))</f>
        <v>#REF!</v>
      </c>
      <c r="O38" t="e">
        <f>IF($E38="W",VLOOKUP(Übersicht!O38,#REF!,5),VLOOKUP(Übersicht!O38,#REF!,5))</f>
        <v>#REF!</v>
      </c>
      <c r="P38" s="31" t="str">
        <f>'HJ-Daten'!$C$2</f>
        <v>2024/25</v>
      </c>
      <c r="Q38" s="1">
        <f>'HJ-Daten'!$C$3</f>
        <v>1</v>
      </c>
      <c r="R38" s="6" t="str">
        <f>'HJ-Daten'!$C$4</f>
        <v>31.01.2025</v>
      </c>
      <c r="S38" t="str">
        <f t="shared" si="0"/>
        <v>HALBJAHRESZEUGNIS</v>
      </c>
      <c r="T38" t="str">
        <f>IF(CONCATENATE(Übersicht!W38,Übersicht!X38,Übersicht!Y38,Übersicht!Z38)="","","Die Zeugniskonferenz empfiehlt die Teilnahme an der Förder-AG ")</f>
        <v/>
      </c>
      <c r="U38" t="str">
        <f t="shared" si="1"/>
        <v/>
      </c>
      <c r="V38" t="str">
        <f>IF(Übersicht!W38="","","Mathematik ")</f>
        <v/>
      </c>
      <c r="W38" t="str">
        <f>IF(Übersicht!X38="","","Deutsch ")</f>
        <v/>
      </c>
      <c r="X38" t="str">
        <f>IF(Übersicht!Y38="","","Französisch ")</f>
        <v/>
      </c>
      <c r="Y38" t="str">
        <f>IF(Übersicht!Z38="","","Englisch ")</f>
        <v/>
      </c>
    </row>
    <row r="39" spans="1:25" ht="12.6" customHeight="1" x14ac:dyDescent="0.2">
      <c r="A39" s="1">
        <f>Übersicht!A39</f>
        <v>38</v>
      </c>
      <c r="B39" t="str">
        <f>Übersicht!B39</f>
        <v>Fuhrich</v>
      </c>
      <c r="C39" t="str">
        <f>Übersicht!C39</f>
        <v>Nik Albert</v>
      </c>
      <c r="D39" t="str">
        <f>Übersicht!D39</f>
        <v>06d</v>
      </c>
      <c r="E39" t="str">
        <f>Übersicht!E39</f>
        <v>M</v>
      </c>
      <c r="F39" s="1" t="str">
        <f>TEXT(Übersicht!F39,"TT. MMMM JJJJ")</f>
        <v>11. August 2013</v>
      </c>
      <c r="G39" t="str">
        <f>Übersicht!G39</f>
        <v>Karlsruhe</v>
      </c>
      <c r="H39" s="5" t="str">
        <f>IF(Übersicht!H39="","",CONCATENATE(INDEX('HJ-Daten'!$B$10:$B$44,MATCH(Übersicht!H39,'HJ-Daten'!$A$10:$A$44,0)),CHAR(10)))</f>
        <v xml:space="preserve">entschuldigt für Tag oder ab 15.00 Uhr
</v>
      </c>
      <c r="I39" s="5" t="str">
        <f>IF(Übersicht!I39="","",CONCATENATE(INDEX('HJ-Daten'!$B$10:$B$44,MATCH(Übersicht!I39,'HJ-Daten'!$A$10:$A$44,0)),CHAR(10)))</f>
        <v xml:space="preserve">Volleyball
</v>
      </c>
      <c r="J39" s="5" t="str">
        <f>IF(Übersicht!J39="","",CONCATENATE(INDEX('HJ-Daten'!$B$10:$B$44,MATCH(Übersicht!J39,'HJ-Daten'!$A$10:$A$44,0)),CHAR(10)))</f>
        <v xml:space="preserve">Tischtennis Mittwoch
</v>
      </c>
      <c r="K39" s="5" t="str">
        <f>IF(Übersicht!K39="","",CONCATENATE(INDEX('HJ-Daten'!$B$10:$B$44,MATCH(Übersicht!K39,'HJ-Daten'!$A$10:$A$44,0)),CHAR(10)))</f>
        <v xml:space="preserve">entschuldigt für Tag oder ab 15.00 Uhr
</v>
      </c>
      <c r="L39" t="e">
        <f>IF($E39="W",VLOOKUP(Übersicht!L39,#REF!,2),VLOOKUP(Übersicht!L39,#REF!,2))</f>
        <v>#REF!</v>
      </c>
      <c r="M39" t="e">
        <f>IF($E39="W",VLOOKUP(Übersicht!M39,#REF!,3),VLOOKUP(Übersicht!M39,#REF!,3))</f>
        <v>#REF!</v>
      </c>
      <c r="N39" t="e">
        <f>IF($E39="W",VLOOKUP(Übersicht!N39,#REF!,4),VLOOKUP(Übersicht!N39,#REF!,4))</f>
        <v>#REF!</v>
      </c>
      <c r="O39" t="e">
        <f>IF($E39="W",VLOOKUP(Übersicht!O39,#REF!,5),VLOOKUP(Übersicht!O39,#REF!,5))</f>
        <v>#REF!</v>
      </c>
      <c r="P39" s="31" t="str">
        <f>'HJ-Daten'!$C$2</f>
        <v>2024/25</v>
      </c>
      <c r="Q39" s="1">
        <f>'HJ-Daten'!$C$3</f>
        <v>1</v>
      </c>
      <c r="R39" s="6" t="str">
        <f>'HJ-Daten'!$C$4</f>
        <v>31.01.2025</v>
      </c>
      <c r="S39" t="str">
        <f t="shared" si="0"/>
        <v>HALBJAHRESZEUGNIS</v>
      </c>
      <c r="T39" t="str">
        <f>IF(CONCATENATE(Übersicht!W39,Übersicht!X39,Übersicht!Y39,Übersicht!Z39)="","","Die Zeugniskonferenz empfiehlt die Teilnahme an der Förder-AG ")</f>
        <v/>
      </c>
      <c r="U39" t="str">
        <f t="shared" si="1"/>
        <v/>
      </c>
      <c r="V39" t="str">
        <f>IF(Übersicht!W39="","","Mathematik ")</f>
        <v/>
      </c>
      <c r="W39" t="str">
        <f>IF(Übersicht!X39="","","Deutsch ")</f>
        <v/>
      </c>
      <c r="X39" t="str">
        <f>IF(Übersicht!Y39="","","Französisch ")</f>
        <v/>
      </c>
      <c r="Y39" t="str">
        <f>IF(Übersicht!Z39="","","Englisch ")</f>
        <v/>
      </c>
    </row>
    <row r="40" spans="1:25" ht="12.6" customHeight="1" x14ac:dyDescent="0.2">
      <c r="A40" s="1">
        <f>Übersicht!A40</f>
        <v>39</v>
      </c>
      <c r="B40" t="str">
        <f>Übersicht!B40</f>
        <v>Grimmer</v>
      </c>
      <c r="C40" t="str">
        <f>Übersicht!C40</f>
        <v>Felicitas Luise</v>
      </c>
      <c r="D40" t="str">
        <f>Übersicht!D40</f>
        <v>06a</v>
      </c>
      <c r="E40" t="str">
        <f>Übersicht!E40</f>
        <v>W</v>
      </c>
      <c r="F40" s="1" t="str">
        <f>TEXT(Übersicht!F40,"TT. MMMM JJJJ")</f>
        <v>04. September 2013</v>
      </c>
      <c r="G40" t="str">
        <f>Übersicht!G40</f>
        <v>München</v>
      </c>
      <c r="H40" s="5" t="str">
        <f>IF(Übersicht!H40="","",CONCATENATE(INDEX('HJ-Daten'!$B$10:$B$44,MATCH(Übersicht!H40,'HJ-Daten'!$A$10:$A$44,0)),CHAR(10)))</f>
        <v xml:space="preserve">entschuldigt für Tag oder ab 15.00 Uhr
</v>
      </c>
      <c r="I40" s="5" t="str">
        <f>IF(Übersicht!I40="","",CONCATENATE(INDEX('HJ-Daten'!$B$10:$B$44,MATCH(Übersicht!I40,'HJ-Daten'!$A$10:$A$44,0)),CHAR(10)))</f>
        <v xml:space="preserve">entschuldigt für Tag oder ab 15.00 Uhr
</v>
      </c>
      <c r="J40" s="5" t="str">
        <f>IF(Übersicht!J40="","",CONCATENATE(INDEX('HJ-Daten'!$B$10:$B$44,MATCH(Übersicht!J40,'HJ-Daten'!$A$10:$A$44,0)),CHAR(10)))</f>
        <v xml:space="preserve">entschuldigt für Tag oder ab 15.00 Uhr
</v>
      </c>
      <c r="K40" s="5" t="str">
        <f>IF(Übersicht!K40="","",CONCATENATE(INDEX('HJ-Daten'!$B$10:$B$44,MATCH(Übersicht!K40,'HJ-Daten'!$A$10:$A$44,0)),CHAR(10)))</f>
        <v xml:space="preserve">entschuldigt für Tag oder ab 15.00 Uhr
</v>
      </c>
      <c r="L40" t="e">
        <f>IF($E40="W",VLOOKUP(Übersicht!L40,#REF!,2),VLOOKUP(Übersicht!L40,#REF!,2))</f>
        <v>#REF!</v>
      </c>
      <c r="M40" t="e">
        <f>IF($E40="W",VLOOKUP(Übersicht!M40,#REF!,3),VLOOKUP(Übersicht!M40,#REF!,3))</f>
        <v>#REF!</v>
      </c>
      <c r="N40" t="e">
        <f>IF($E40="W",VLOOKUP(Übersicht!N40,#REF!,4),VLOOKUP(Übersicht!N40,#REF!,4))</f>
        <v>#REF!</v>
      </c>
      <c r="O40" t="e">
        <f>IF($E40="W",VLOOKUP(Übersicht!O40,#REF!,5),VLOOKUP(Übersicht!O40,#REF!,5))</f>
        <v>#REF!</v>
      </c>
      <c r="P40" s="31" t="str">
        <f>'HJ-Daten'!$C$2</f>
        <v>2024/25</v>
      </c>
      <c r="Q40" s="1">
        <f>'HJ-Daten'!$C$3</f>
        <v>1</v>
      </c>
      <c r="R40" s="6" t="str">
        <f>'HJ-Daten'!$C$4</f>
        <v>31.01.2025</v>
      </c>
      <c r="S40" t="str">
        <f t="shared" si="0"/>
        <v>HALBJAHRESZEUGNIS</v>
      </c>
      <c r="T40" t="str">
        <f>IF(CONCATENATE(Übersicht!W40,Übersicht!X40,Übersicht!Y40,Übersicht!Z40)="","","Die Zeugniskonferenz empfiehlt die Teilnahme an der Förder-AG ")</f>
        <v/>
      </c>
      <c r="U40" t="str">
        <f t="shared" si="1"/>
        <v/>
      </c>
      <c r="V40" t="str">
        <f>IF(Übersicht!W40="","","Mathematik ")</f>
        <v/>
      </c>
      <c r="W40" t="str">
        <f>IF(Übersicht!X40="","","Deutsch ")</f>
        <v/>
      </c>
      <c r="X40" t="str">
        <f>IF(Übersicht!Y40="","","Französisch ")</f>
        <v/>
      </c>
      <c r="Y40" t="str">
        <f>IF(Übersicht!Z40="","","Englisch ")</f>
        <v/>
      </c>
    </row>
    <row r="41" spans="1:25" ht="12.6" customHeight="1" x14ac:dyDescent="0.2">
      <c r="A41" s="1">
        <f>Übersicht!A41</f>
        <v>40</v>
      </c>
      <c r="B41" t="str">
        <f>Übersicht!B41</f>
        <v>Gunesch</v>
      </c>
      <c r="C41" t="str">
        <f>Übersicht!C41</f>
        <v>Fabio</v>
      </c>
      <c r="D41" t="str">
        <f>Übersicht!D41</f>
        <v>06c</v>
      </c>
      <c r="E41" t="str">
        <f>Übersicht!E41</f>
        <v>M</v>
      </c>
      <c r="F41" s="1" t="str">
        <f>TEXT(Übersicht!F41,"TT. MMMM JJJJ")</f>
        <v>02. Juli 2013</v>
      </c>
      <c r="G41" t="str">
        <f>Übersicht!G41</f>
        <v>Kandel</v>
      </c>
      <c r="H41" s="5" t="str">
        <f>IF(Übersicht!H41="","",CONCATENATE(INDEX('HJ-Daten'!$B$10:$B$44,MATCH(Übersicht!H41,'HJ-Daten'!$A$10:$A$44,0)),CHAR(10)))</f>
        <v xml:space="preserve">Gesellschaftsspiele Montag
</v>
      </c>
      <c r="I41" s="5" t="str">
        <f>IF(Übersicht!I41="","",CONCATENATE(INDEX('HJ-Daten'!$B$10:$B$44,MATCH(Übersicht!I41,'HJ-Daten'!$A$10:$A$44,0)),CHAR(10)))</f>
        <v xml:space="preserve">entschuldigt für Tag oder ab 15.00 Uhr
</v>
      </c>
      <c r="J41" s="5" t="str">
        <f>IF(Übersicht!J41="","",CONCATENATE(INDEX('HJ-Daten'!$B$10:$B$44,MATCH(Übersicht!J41,'HJ-Daten'!$A$10:$A$44,0)),CHAR(10)))</f>
        <v xml:space="preserve">Ballspiele
</v>
      </c>
      <c r="K41" s="5" t="str">
        <f>IF(Übersicht!K41="","",CONCATENATE(INDEX('HJ-Daten'!$B$10:$B$44,MATCH(Übersicht!K41,'HJ-Daten'!$A$10:$A$44,0)),CHAR(10)))</f>
        <v xml:space="preserve">entschuldigt für Tag oder ab 15.00 Uhr
</v>
      </c>
      <c r="L41" t="e">
        <f>IF($E41="W",VLOOKUP(Übersicht!L41,#REF!,2),VLOOKUP(Übersicht!L41,#REF!,2))</f>
        <v>#REF!</v>
      </c>
      <c r="M41" t="e">
        <f>IF($E41="W",VLOOKUP(Übersicht!M41,#REF!,3),VLOOKUP(Übersicht!M41,#REF!,3))</f>
        <v>#REF!</v>
      </c>
      <c r="N41" t="e">
        <f>IF($E41="W",VLOOKUP(Übersicht!N41,#REF!,4),VLOOKUP(Übersicht!N41,#REF!,4))</f>
        <v>#REF!</v>
      </c>
      <c r="O41" t="e">
        <f>IF($E41="W",VLOOKUP(Übersicht!O41,#REF!,5),VLOOKUP(Übersicht!O41,#REF!,5))</f>
        <v>#REF!</v>
      </c>
      <c r="P41" s="31" t="str">
        <f>'HJ-Daten'!$C$2</f>
        <v>2024/25</v>
      </c>
      <c r="Q41" s="1">
        <f>'HJ-Daten'!$C$3</f>
        <v>1</v>
      </c>
      <c r="R41" s="6" t="str">
        <f>'HJ-Daten'!$C$4</f>
        <v>31.01.2025</v>
      </c>
      <c r="S41" t="str">
        <f t="shared" si="0"/>
        <v>HALBJAHRESZEUGNIS</v>
      </c>
      <c r="T41" t="str">
        <f>IF(CONCATENATE(Übersicht!W41,Übersicht!X41,Übersicht!Y41,Übersicht!Z41)="","","Die Zeugniskonferenz empfiehlt die Teilnahme an der Förder-AG ")</f>
        <v/>
      </c>
      <c r="U41" t="str">
        <f t="shared" si="1"/>
        <v/>
      </c>
      <c r="V41" t="str">
        <f>IF(Übersicht!W41="","","Mathematik ")</f>
        <v/>
      </c>
      <c r="W41" t="str">
        <f>IF(Übersicht!X41="","","Deutsch ")</f>
        <v/>
      </c>
      <c r="X41" t="str">
        <f>IF(Übersicht!Y41="","","Französisch ")</f>
        <v/>
      </c>
      <c r="Y41" t="str">
        <f>IF(Übersicht!Z41="","","Englisch ")</f>
        <v/>
      </c>
    </row>
    <row r="42" spans="1:25" ht="12.6" customHeight="1" x14ac:dyDescent="0.2">
      <c r="A42" s="1">
        <f>Übersicht!A42</f>
        <v>41</v>
      </c>
      <c r="B42" t="str">
        <f>Übersicht!B42</f>
        <v>Heinze</v>
      </c>
      <c r="C42" t="str">
        <f>Übersicht!C42</f>
        <v>Arthur Alexander</v>
      </c>
      <c r="D42" t="str">
        <f>Übersicht!D42</f>
        <v>06b</v>
      </c>
      <c r="E42" t="str">
        <f>Übersicht!E42</f>
        <v>M</v>
      </c>
      <c r="F42" s="1" t="str">
        <f>TEXT(Übersicht!F42,"TT. MMMM JJJJ")</f>
        <v>18. April 2013</v>
      </c>
      <c r="G42" t="str">
        <f>Übersicht!G42</f>
        <v>Karlsruhe</v>
      </c>
      <c r="H42" s="5" t="str">
        <f>IF(Übersicht!H42="","",CONCATENATE(INDEX('HJ-Daten'!$B$10:$B$44,MATCH(Übersicht!H42,'HJ-Daten'!$A$10:$A$44,0)),CHAR(10)))</f>
        <v xml:space="preserve">Gesellschaftsspiele Montag
</v>
      </c>
      <c r="I42" s="5" t="str">
        <f>IF(Übersicht!I42="","",CONCATENATE(INDEX('HJ-Daten'!$B$10:$B$44,MATCH(Übersicht!I42,'HJ-Daten'!$A$10:$A$44,0)),CHAR(10)))</f>
        <v xml:space="preserve">Tischtennis Dienstag
</v>
      </c>
      <c r="J42" s="5" t="str">
        <f>IF(Übersicht!J42="","",CONCATENATE(INDEX('HJ-Daten'!$B$10:$B$44,MATCH(Übersicht!J42,'HJ-Daten'!$A$10:$A$44,0)),CHAR(10)))</f>
        <v xml:space="preserve">Ballspiele
</v>
      </c>
      <c r="K42" s="5" t="str">
        <f>IF(Übersicht!K42="","",CONCATENATE(INDEX('HJ-Daten'!$B$10:$B$44,MATCH(Übersicht!K42,'HJ-Daten'!$A$10:$A$44,0)),CHAR(10)))</f>
        <v xml:space="preserve">Lego Mindstorms
</v>
      </c>
      <c r="L42" t="e">
        <f>IF($E42="W",VLOOKUP(Übersicht!L42,#REF!,2),VLOOKUP(Übersicht!L42,#REF!,2))</f>
        <v>#REF!</v>
      </c>
      <c r="M42" t="e">
        <f>IF($E42="W",VLOOKUP(Übersicht!M42,#REF!,3),VLOOKUP(Übersicht!M42,#REF!,3))</f>
        <v>#REF!</v>
      </c>
      <c r="N42" t="e">
        <f>IF($E42="W",VLOOKUP(Übersicht!N42,#REF!,4),VLOOKUP(Übersicht!N42,#REF!,4))</f>
        <v>#REF!</v>
      </c>
      <c r="O42" t="e">
        <f>IF($E42="W",VLOOKUP(Übersicht!O42,#REF!,5),VLOOKUP(Übersicht!O42,#REF!,5))</f>
        <v>#REF!</v>
      </c>
      <c r="P42" s="31" t="str">
        <f>'HJ-Daten'!$C$2</f>
        <v>2024/25</v>
      </c>
      <c r="Q42" s="1">
        <f>'HJ-Daten'!$C$3</f>
        <v>1</v>
      </c>
      <c r="R42" s="6" t="str">
        <f>'HJ-Daten'!$C$4</f>
        <v>31.01.2025</v>
      </c>
      <c r="S42" t="str">
        <f t="shared" si="0"/>
        <v>HALBJAHRESZEUGNIS</v>
      </c>
      <c r="T42" t="str">
        <f>IF(CONCATENATE(Übersicht!W42,Übersicht!X42,Übersicht!Y42,Übersicht!Z42)="","","Die Zeugniskonferenz empfiehlt die Teilnahme an der Förder-AG ")</f>
        <v/>
      </c>
      <c r="U42" t="str">
        <f t="shared" si="1"/>
        <v/>
      </c>
      <c r="V42" t="str">
        <f>IF(Übersicht!W42="","","Mathematik ")</f>
        <v/>
      </c>
      <c r="W42" t="str">
        <f>IF(Übersicht!X42="","","Deutsch ")</f>
        <v/>
      </c>
      <c r="X42" t="str">
        <f>IF(Übersicht!Y42="","","Französisch ")</f>
        <v/>
      </c>
      <c r="Y42" t="str">
        <f>IF(Übersicht!Z42="","","Englisch ")</f>
        <v/>
      </c>
    </row>
    <row r="43" spans="1:25" ht="12.6" customHeight="1" x14ac:dyDescent="0.2">
      <c r="A43" s="1">
        <f>Übersicht!A43</f>
        <v>42</v>
      </c>
      <c r="B43" t="str">
        <f>Übersicht!B43</f>
        <v>Hennings</v>
      </c>
      <c r="C43" t="str">
        <f>Übersicht!C43</f>
        <v>Elena Sophie</v>
      </c>
      <c r="D43" t="str">
        <f>Übersicht!D43</f>
        <v>05b</v>
      </c>
      <c r="E43" t="str">
        <f>Übersicht!E43</f>
        <v>W</v>
      </c>
      <c r="F43" s="1" t="str">
        <f>TEXT(Übersicht!F43,"TT. MMMM JJJJ")</f>
        <v>20. Oktober 2014</v>
      </c>
      <c r="G43" t="str">
        <f>Übersicht!G43</f>
        <v>Kandel</v>
      </c>
      <c r="H43" s="5" t="str">
        <f>IF(Übersicht!H43="","",CONCATENATE(INDEX('HJ-Daten'!$B$10:$B$44,MATCH(Übersicht!H43,'HJ-Daten'!$A$10:$A$44,0)),CHAR(10)))</f>
        <v xml:space="preserve">Stricken und Häkeln
</v>
      </c>
      <c r="I43" s="5" t="str">
        <f>IF(Übersicht!I43="","",CONCATENATE(INDEX('HJ-Daten'!$B$10:$B$44,MATCH(Übersicht!I43,'HJ-Daten'!$A$10:$A$44,0)),CHAR(10)))</f>
        <v xml:space="preserve">Tischtennis Dienstag
</v>
      </c>
      <c r="J43" s="5" t="str">
        <f>IF(Übersicht!J43="","",CONCATENATE(INDEX('HJ-Daten'!$B$10:$B$44,MATCH(Übersicht!J43,'HJ-Daten'!$A$10:$A$44,0)),CHAR(10)))</f>
        <v xml:space="preserve">Badminton Mittwoch
</v>
      </c>
      <c r="K43" s="5" t="str">
        <f>IF(Übersicht!K43="","",CONCATENATE(INDEX('HJ-Daten'!$B$10:$B$44,MATCH(Übersicht!K43,'HJ-Daten'!$A$10:$A$44,0)),CHAR(10)))</f>
        <v xml:space="preserve">Handlettering
</v>
      </c>
      <c r="L43" t="e">
        <f>IF($E43="W",VLOOKUP(Übersicht!L43,#REF!,2),VLOOKUP(Übersicht!L43,#REF!,2))</f>
        <v>#REF!</v>
      </c>
      <c r="M43" t="e">
        <f>IF($E43="W",VLOOKUP(Übersicht!M43,#REF!,3),VLOOKUP(Übersicht!M43,#REF!,3))</f>
        <v>#REF!</v>
      </c>
      <c r="N43" t="e">
        <f>IF($E43="W",VLOOKUP(Übersicht!N43,#REF!,4),VLOOKUP(Übersicht!N43,#REF!,4))</f>
        <v>#REF!</v>
      </c>
      <c r="O43" t="e">
        <f>IF($E43="W",VLOOKUP(Übersicht!O43,#REF!,5),VLOOKUP(Übersicht!O43,#REF!,5))</f>
        <v>#REF!</v>
      </c>
      <c r="P43" s="31" t="str">
        <f>'HJ-Daten'!$C$2</f>
        <v>2024/25</v>
      </c>
      <c r="Q43" s="1">
        <f>'HJ-Daten'!$C$3</f>
        <v>1</v>
      </c>
      <c r="R43" s="6" t="str">
        <f>'HJ-Daten'!$C$4</f>
        <v>31.01.2025</v>
      </c>
      <c r="S43" t="str">
        <f t="shared" si="0"/>
        <v>HALBJAHRESZEUGNIS</v>
      </c>
      <c r="T43" t="str">
        <f>IF(CONCATENATE(Übersicht!W43,Übersicht!X43,Übersicht!Y43,Übersicht!Z43)="","","Die Zeugniskonferenz empfiehlt die Teilnahme an der Förder-AG ")</f>
        <v/>
      </c>
      <c r="U43" t="str">
        <f t="shared" si="1"/>
        <v/>
      </c>
      <c r="V43" t="str">
        <f>IF(Übersicht!W43="","","Mathematik ")</f>
        <v/>
      </c>
      <c r="W43" t="str">
        <f>IF(Übersicht!X43="","","Deutsch ")</f>
        <v/>
      </c>
      <c r="X43" t="str">
        <f>IF(Übersicht!Y43="","","Französisch ")</f>
        <v/>
      </c>
      <c r="Y43" t="str">
        <f>IF(Übersicht!Z43="","","Englisch ")</f>
        <v/>
      </c>
    </row>
    <row r="44" spans="1:25" ht="12.6" customHeight="1" x14ac:dyDescent="0.2">
      <c r="A44" s="1">
        <f>Übersicht!A44</f>
        <v>43</v>
      </c>
      <c r="B44" t="str">
        <f>Übersicht!B44</f>
        <v>Hoshyari Vatandoost</v>
      </c>
      <c r="C44" t="str">
        <f>Übersicht!C44</f>
        <v>Roham</v>
      </c>
      <c r="D44" t="str">
        <f>Übersicht!D44</f>
        <v>05f</v>
      </c>
      <c r="E44" t="str">
        <f>Übersicht!E44</f>
        <v>M</v>
      </c>
      <c r="F44" s="1" t="str">
        <f>TEXT(Übersicht!F44,"TT. MMMM JJJJ")</f>
        <v>04. August 2013</v>
      </c>
      <c r="G44" t="str">
        <f>Übersicht!G44</f>
        <v>Teheran</v>
      </c>
      <c r="H44" s="5" t="str">
        <f>IF(Übersicht!H44="","",CONCATENATE(INDEX('HJ-Daten'!$B$10:$B$44,MATCH(Übersicht!H44,'HJ-Daten'!$A$10:$A$44,0)),CHAR(10)))</f>
        <v xml:space="preserve">Badminton Montag
</v>
      </c>
      <c r="I44" s="5" t="str">
        <f>IF(Übersicht!I44="","",CONCATENATE(INDEX('HJ-Daten'!$B$10:$B$44,MATCH(Übersicht!I44,'HJ-Daten'!$A$10:$A$44,0)),CHAR(10)))</f>
        <v xml:space="preserve">Fußball Dienstag
</v>
      </c>
      <c r="J44" s="5" t="str">
        <f>IF(Übersicht!J44="","",CONCATENATE(INDEX('HJ-Daten'!$B$10:$B$44,MATCH(Übersicht!J44,'HJ-Daten'!$A$10:$A$44,0)),CHAR(10)))</f>
        <v xml:space="preserve">Badminton Mittwoch
</v>
      </c>
      <c r="K44" s="5" t="str">
        <f>IF(Übersicht!K44="","",CONCATENATE(INDEX('HJ-Daten'!$B$10:$B$44,MATCH(Übersicht!K44,'HJ-Daten'!$A$10:$A$44,0)),CHAR(10)))</f>
        <v xml:space="preserve">Ballsport
</v>
      </c>
      <c r="L44" t="e">
        <f>IF($E44="W",VLOOKUP(Übersicht!L44,#REF!,2),VLOOKUP(Übersicht!L44,#REF!,2))</f>
        <v>#REF!</v>
      </c>
      <c r="M44" t="e">
        <f>IF($E44="W",VLOOKUP(Übersicht!M44,#REF!,3),VLOOKUP(Übersicht!M44,#REF!,3))</f>
        <v>#REF!</v>
      </c>
      <c r="N44" t="e">
        <f>IF($E44="W",VLOOKUP(Übersicht!N44,#REF!,4),VLOOKUP(Übersicht!N44,#REF!,4))</f>
        <v>#REF!</v>
      </c>
      <c r="O44" t="e">
        <f>IF($E44="W",VLOOKUP(Übersicht!O44,#REF!,5),VLOOKUP(Übersicht!O44,#REF!,5))</f>
        <v>#REF!</v>
      </c>
      <c r="P44" s="31" t="str">
        <f>'HJ-Daten'!$C$2</f>
        <v>2024/25</v>
      </c>
      <c r="Q44" s="1">
        <f>'HJ-Daten'!$C$3</f>
        <v>1</v>
      </c>
      <c r="R44" s="6" t="str">
        <f>'HJ-Daten'!$C$4</f>
        <v>31.01.2025</v>
      </c>
      <c r="S44" t="str">
        <f t="shared" si="0"/>
        <v>HALBJAHRESZEUGNIS</v>
      </c>
      <c r="T44" t="str">
        <f>IF(CONCATENATE(Übersicht!W44,Übersicht!X44,Übersicht!Y44,Übersicht!Z44)="","","Die Zeugniskonferenz empfiehlt die Teilnahme an der Förder-AG ")</f>
        <v/>
      </c>
      <c r="U44" t="str">
        <f t="shared" si="1"/>
        <v/>
      </c>
      <c r="V44" t="str">
        <f>IF(Übersicht!W44="","","Mathematik ")</f>
        <v/>
      </c>
      <c r="W44" t="str">
        <f>IF(Übersicht!X44="","","Deutsch ")</f>
        <v/>
      </c>
      <c r="X44" t="str">
        <f>IF(Übersicht!Y44="","","Französisch ")</f>
        <v/>
      </c>
      <c r="Y44" t="str">
        <f>IF(Übersicht!Z44="","","Englisch ")</f>
        <v/>
      </c>
    </row>
    <row r="45" spans="1:25" ht="12.6" customHeight="1" x14ac:dyDescent="0.2">
      <c r="A45" s="1">
        <f>Übersicht!A45</f>
        <v>44</v>
      </c>
      <c r="B45" t="str">
        <f>Übersicht!B45</f>
        <v>Hu</v>
      </c>
      <c r="C45" t="str">
        <f>Übersicht!C45</f>
        <v>Amanda</v>
      </c>
      <c r="D45" t="str">
        <f>Übersicht!D45</f>
        <v>06c</v>
      </c>
      <c r="E45" t="str">
        <f>Übersicht!E45</f>
        <v>W</v>
      </c>
      <c r="F45" s="1" t="str">
        <f>TEXT(Übersicht!F45,"TT. MMMM JJJJ")</f>
        <v>10. August 2013</v>
      </c>
      <c r="G45" t="str">
        <f>Übersicht!G45</f>
        <v>Karlsruhe</v>
      </c>
      <c r="H45" s="5" t="str">
        <f>IF(Übersicht!H45="","",CONCATENATE(INDEX('HJ-Daten'!$B$10:$B$44,MATCH(Übersicht!H45,'HJ-Daten'!$A$10:$A$44,0)),CHAR(10)))</f>
        <v xml:space="preserve">Badminton Montag
</v>
      </c>
      <c r="I45" s="5" t="str">
        <f>IF(Übersicht!I45="","",CONCATENATE(INDEX('HJ-Daten'!$B$10:$B$44,MATCH(Übersicht!I45,'HJ-Daten'!$A$10:$A$44,0)),CHAR(10)))</f>
        <v xml:space="preserve">Volleyball
</v>
      </c>
      <c r="J45" s="5" t="str">
        <f>IF(Übersicht!J45="","",CONCATENATE(INDEX('HJ-Daten'!$B$10:$B$44,MATCH(Übersicht!J45,'HJ-Daten'!$A$10:$A$44,0)),CHAR(10)))</f>
        <v xml:space="preserve">Ballspiele
</v>
      </c>
      <c r="K45" s="5" t="str">
        <f>IF(Übersicht!K45="","",CONCATENATE(INDEX('HJ-Daten'!$B$10:$B$44,MATCH(Übersicht!K45,'HJ-Daten'!$A$10:$A$44,0)),CHAR(10)))</f>
        <v xml:space="preserve">Ballsport
</v>
      </c>
      <c r="L45" t="e">
        <f>IF($E45="W",VLOOKUP(Übersicht!L45,#REF!,2),VLOOKUP(Übersicht!L45,#REF!,2))</f>
        <v>#REF!</v>
      </c>
      <c r="M45" t="e">
        <f>IF($E45="W",VLOOKUP(Übersicht!M45,#REF!,3),VLOOKUP(Übersicht!M45,#REF!,3))</f>
        <v>#REF!</v>
      </c>
      <c r="N45" t="e">
        <f>IF($E45="W",VLOOKUP(Übersicht!N45,#REF!,4),VLOOKUP(Übersicht!N45,#REF!,4))</f>
        <v>#REF!</v>
      </c>
      <c r="O45" t="e">
        <f>IF($E45="W",VLOOKUP(Übersicht!O45,#REF!,5),VLOOKUP(Übersicht!O45,#REF!,5))</f>
        <v>#REF!</v>
      </c>
      <c r="P45" s="31" t="str">
        <f>'HJ-Daten'!$C$2</f>
        <v>2024/25</v>
      </c>
      <c r="Q45" s="1">
        <f>'HJ-Daten'!$C$3</f>
        <v>1</v>
      </c>
      <c r="R45" s="6" t="str">
        <f>'HJ-Daten'!$C$4</f>
        <v>31.01.2025</v>
      </c>
      <c r="S45" t="str">
        <f t="shared" si="0"/>
        <v>HALBJAHRESZEUGNIS</v>
      </c>
      <c r="T45" t="str">
        <f>IF(CONCATENATE(Übersicht!W45,Übersicht!X45,Übersicht!Y45,Übersicht!Z45)="","","Die Zeugniskonferenz empfiehlt die Teilnahme an der Förder-AG ")</f>
        <v/>
      </c>
      <c r="U45" t="str">
        <f t="shared" si="1"/>
        <v/>
      </c>
      <c r="V45" t="str">
        <f>IF(Übersicht!W45="","","Mathematik ")</f>
        <v/>
      </c>
      <c r="W45" t="str">
        <f>IF(Übersicht!X45="","","Deutsch ")</f>
        <v/>
      </c>
      <c r="X45" t="str">
        <f>IF(Übersicht!Y45="","","Französisch ")</f>
        <v/>
      </c>
      <c r="Y45" t="str">
        <f>IF(Übersicht!Z45="","","Englisch ")</f>
        <v/>
      </c>
    </row>
    <row r="46" spans="1:25" ht="12.6" customHeight="1" x14ac:dyDescent="0.2">
      <c r="A46" s="1">
        <f>Übersicht!A46</f>
        <v>45</v>
      </c>
      <c r="B46" t="str">
        <f>Übersicht!B46</f>
        <v>Hu</v>
      </c>
      <c r="C46" t="str">
        <f>Übersicht!C46</f>
        <v>Angela Lingxuan</v>
      </c>
      <c r="D46" t="str">
        <f>Übersicht!D46</f>
        <v>05f</v>
      </c>
      <c r="E46" t="str">
        <f>Übersicht!E46</f>
        <v>W</v>
      </c>
      <c r="F46" s="1" t="str">
        <f>TEXT(Übersicht!F46,"TT. MMMM JJJJ")</f>
        <v>26. Februar 2014</v>
      </c>
      <c r="G46" t="str">
        <f>Übersicht!G46</f>
        <v>Karlsruhe</v>
      </c>
      <c r="H46" s="5" t="str">
        <f>IF(Übersicht!H46="","",CONCATENATE(INDEX('HJ-Daten'!$B$10:$B$44,MATCH(Übersicht!H46,'HJ-Daten'!$A$10:$A$44,0)),CHAR(10)))</f>
        <v xml:space="preserve">Stricken und Häkeln
</v>
      </c>
      <c r="I46" s="5" t="str">
        <f>IF(Übersicht!I46="","",CONCATENATE(INDEX('HJ-Daten'!$B$10:$B$44,MATCH(Übersicht!I46,'HJ-Daten'!$A$10:$A$44,0)),CHAR(10)))</f>
        <v xml:space="preserve">Rätsel- und Knobelspiele
</v>
      </c>
      <c r="J46" s="5" t="str">
        <f>IF(Übersicht!J46="","",CONCATENATE(INDEX('HJ-Daten'!$B$10:$B$44,MATCH(Übersicht!J46,'HJ-Daten'!$A$10:$A$44,0)),CHAR(10)))</f>
        <v xml:space="preserve">Tischtennis Mittwoch
</v>
      </c>
      <c r="K46" s="5" t="str">
        <f>IF(Übersicht!K46="","",CONCATENATE(INDEX('HJ-Daten'!$B$10:$B$44,MATCH(Übersicht!K46,'HJ-Daten'!$A$10:$A$44,0)),CHAR(10)))</f>
        <v xml:space="preserve">Handlettering
</v>
      </c>
      <c r="L46" t="e">
        <f>IF($E46="W",VLOOKUP(Übersicht!L46,#REF!,2),VLOOKUP(Übersicht!L46,#REF!,2))</f>
        <v>#REF!</v>
      </c>
      <c r="M46" t="e">
        <f>IF($E46="W",VLOOKUP(Übersicht!M46,#REF!,3),VLOOKUP(Übersicht!M46,#REF!,3))</f>
        <v>#REF!</v>
      </c>
      <c r="N46" t="e">
        <f>IF($E46="W",VLOOKUP(Übersicht!N46,#REF!,4),VLOOKUP(Übersicht!N46,#REF!,4))</f>
        <v>#REF!</v>
      </c>
      <c r="O46" t="e">
        <f>IF($E46="W",VLOOKUP(Übersicht!O46,#REF!,5),VLOOKUP(Übersicht!O46,#REF!,5))</f>
        <v>#REF!</v>
      </c>
      <c r="P46" s="31" t="str">
        <f>'HJ-Daten'!$C$2</f>
        <v>2024/25</v>
      </c>
      <c r="Q46" s="1">
        <f>'HJ-Daten'!$C$3</f>
        <v>1</v>
      </c>
      <c r="R46" s="6" t="str">
        <f>'HJ-Daten'!$C$4</f>
        <v>31.01.2025</v>
      </c>
      <c r="S46" t="str">
        <f t="shared" si="0"/>
        <v>HALBJAHRESZEUGNIS</v>
      </c>
      <c r="T46" t="str">
        <f>IF(CONCATENATE(Übersicht!W46,Übersicht!X46,Übersicht!Y46,Übersicht!Z46)="","","Die Zeugniskonferenz empfiehlt die Teilnahme an der Förder-AG ")</f>
        <v/>
      </c>
      <c r="U46" t="str">
        <f t="shared" si="1"/>
        <v/>
      </c>
      <c r="V46" t="str">
        <f>IF(Übersicht!W46="","","Mathematik ")</f>
        <v/>
      </c>
      <c r="W46" t="str">
        <f>IF(Übersicht!X46="","","Deutsch ")</f>
        <v/>
      </c>
      <c r="X46" t="str">
        <f>IF(Übersicht!Y46="","","Französisch ")</f>
        <v/>
      </c>
      <c r="Y46" t="str">
        <f>IF(Übersicht!Z46="","","Englisch ")</f>
        <v/>
      </c>
    </row>
    <row r="47" spans="1:25" ht="12.6" customHeight="1" x14ac:dyDescent="0.2">
      <c r="A47" s="1">
        <f>Übersicht!A47</f>
        <v>46</v>
      </c>
      <c r="B47" t="str">
        <f>Übersicht!B47</f>
        <v>Huck</v>
      </c>
      <c r="C47" t="str">
        <f>Übersicht!C47</f>
        <v>Lenny</v>
      </c>
      <c r="D47" t="str">
        <f>Übersicht!D47</f>
        <v>08b</v>
      </c>
      <c r="E47" t="str">
        <f>Übersicht!E47</f>
        <v>M</v>
      </c>
      <c r="F47" s="1" t="str">
        <f>TEXT(Übersicht!F47,"TT. MMMM JJJJ")</f>
        <v>18. Mai 2011</v>
      </c>
      <c r="G47" t="str">
        <f>Übersicht!G47</f>
        <v>Karlsruhe</v>
      </c>
      <c r="H47" s="5" t="str">
        <f>IF(Übersicht!H47="","",CONCATENATE(INDEX('HJ-Daten'!$B$10:$B$44,MATCH(Übersicht!H47,'HJ-Daten'!$A$10:$A$44,0)),CHAR(10)))</f>
        <v xml:space="preserve">entschuldigt für Tag oder ab 15.00 Uhr
</v>
      </c>
      <c r="I47" s="5" t="str">
        <f>IF(Übersicht!I47="","",CONCATENATE(INDEX('HJ-Daten'!$B$10:$B$44,MATCH(Übersicht!I47,'HJ-Daten'!$A$10:$A$44,0)),CHAR(10)))</f>
        <v xml:space="preserve">entschuldigt für Tag oder ab 15.00 Uhr
</v>
      </c>
      <c r="J47" s="5" t="str">
        <f>IF(Übersicht!J47="","",CONCATENATE(INDEX('HJ-Daten'!$B$10:$B$44,MATCH(Übersicht!J47,'HJ-Daten'!$A$10:$A$44,0)),CHAR(10)))</f>
        <v xml:space="preserve">Tischtennis Mittwoch
</v>
      </c>
      <c r="K47" s="5" t="str">
        <f>IF(Übersicht!K47="","",CONCATENATE(INDEX('HJ-Daten'!$B$10:$B$44,MATCH(Übersicht!K47,'HJ-Daten'!$A$10:$A$44,0)),CHAR(10)))</f>
        <v xml:space="preserve">Fußball Donnerstag
</v>
      </c>
      <c r="L47" t="e">
        <f>IF($E47="W",VLOOKUP(Übersicht!L47,#REF!,2),VLOOKUP(Übersicht!L47,#REF!,2))</f>
        <v>#REF!</v>
      </c>
      <c r="M47" t="e">
        <f>IF($E47="W",VLOOKUP(Übersicht!M47,#REF!,3),VLOOKUP(Übersicht!M47,#REF!,3))</f>
        <v>#REF!</v>
      </c>
      <c r="N47" t="e">
        <f>IF($E47="W",VLOOKUP(Übersicht!N47,#REF!,4),VLOOKUP(Übersicht!N47,#REF!,4))</f>
        <v>#REF!</v>
      </c>
      <c r="O47" t="e">
        <f>IF($E47="W",VLOOKUP(Übersicht!O47,#REF!,5),VLOOKUP(Übersicht!O47,#REF!,5))</f>
        <v>#REF!</v>
      </c>
      <c r="P47" s="31" t="str">
        <f>'HJ-Daten'!$C$2</f>
        <v>2024/25</v>
      </c>
      <c r="Q47" s="1">
        <f>'HJ-Daten'!$C$3</f>
        <v>1</v>
      </c>
      <c r="R47" s="6" t="str">
        <f>'HJ-Daten'!$C$4</f>
        <v>31.01.2025</v>
      </c>
      <c r="S47" t="str">
        <f t="shared" si="0"/>
        <v>HALBJAHRESZEUGNIS</v>
      </c>
      <c r="T47" t="str">
        <f>IF(CONCATENATE(Übersicht!W47,Übersicht!X47,Übersicht!Y47,Übersicht!Z47)="","","Die Zeugniskonferenz empfiehlt die Teilnahme an der Förder-AG ")</f>
        <v/>
      </c>
      <c r="U47" t="str">
        <f t="shared" si="1"/>
        <v/>
      </c>
      <c r="V47" t="str">
        <f>IF(Übersicht!W47="","","Mathematik ")</f>
        <v/>
      </c>
      <c r="W47" t="str">
        <f>IF(Übersicht!X47="","","Deutsch ")</f>
        <v/>
      </c>
      <c r="X47" t="str">
        <f>IF(Übersicht!Y47="","","Französisch ")</f>
        <v/>
      </c>
      <c r="Y47" t="str">
        <f>IF(Übersicht!Z47="","","Englisch ")</f>
        <v/>
      </c>
    </row>
    <row r="48" spans="1:25" ht="12.6" customHeight="1" x14ac:dyDescent="0.2">
      <c r="A48" s="1">
        <f>Übersicht!A48</f>
        <v>47</v>
      </c>
      <c r="B48" t="str">
        <f>Übersicht!B48</f>
        <v>Iahnis</v>
      </c>
      <c r="C48" t="str">
        <f>Übersicht!C48</f>
        <v>Eliana</v>
      </c>
      <c r="D48" t="str">
        <f>Übersicht!D48</f>
        <v>05c</v>
      </c>
      <c r="E48" t="str">
        <f>Übersicht!E48</f>
        <v>W</v>
      </c>
      <c r="F48" s="1" t="str">
        <f>TEXT(Übersicht!F48,"TT. MMMM JJJJ")</f>
        <v>16. Februar 2014</v>
      </c>
      <c r="G48" t="str">
        <f>Übersicht!G48</f>
        <v>Karlsruhe</v>
      </c>
      <c r="H48" s="5" t="str">
        <f>IF(Übersicht!H48="","",CONCATENATE(INDEX('HJ-Daten'!$B$10:$B$44,MATCH(Übersicht!H48,'HJ-Daten'!$A$10:$A$44,0)),CHAR(10)))</f>
        <v xml:space="preserve">Think tank
</v>
      </c>
      <c r="I48" s="5" t="str">
        <f>IF(Übersicht!I48="","",CONCATENATE(INDEX('HJ-Daten'!$B$10:$B$44,MATCH(Übersicht!I48,'HJ-Daten'!$A$10:$A$44,0)),CHAR(10)))</f>
        <v xml:space="preserve">Improvisationstheater
</v>
      </c>
      <c r="J48" s="5" t="str">
        <f>IF(Übersicht!J48="","",CONCATENATE(INDEX('HJ-Daten'!$B$10:$B$44,MATCH(Übersicht!J48,'HJ-Daten'!$A$10:$A$44,0)),CHAR(10)))</f>
        <v xml:space="preserve">Interaktive Spiele
</v>
      </c>
      <c r="K48" s="5" t="str">
        <f>IF(Übersicht!K48="","",CONCATENATE(INDEX('HJ-Daten'!$B$10:$B$44,MATCH(Übersicht!K48,'HJ-Daten'!$A$10:$A$44,0)),CHAR(10)))</f>
        <v xml:space="preserve">Lego Mindstorms
</v>
      </c>
      <c r="L48" t="e">
        <f>IF($E48="W",VLOOKUP(Übersicht!L48,#REF!,2),VLOOKUP(Übersicht!L48,#REF!,2))</f>
        <v>#REF!</v>
      </c>
      <c r="M48" t="e">
        <f>IF($E48="W",VLOOKUP(Übersicht!M48,#REF!,3),VLOOKUP(Übersicht!M48,#REF!,3))</f>
        <v>#REF!</v>
      </c>
      <c r="N48" t="e">
        <f>IF($E48="W",VLOOKUP(Übersicht!N48,#REF!,4),VLOOKUP(Übersicht!N48,#REF!,4))</f>
        <v>#REF!</v>
      </c>
      <c r="O48" t="e">
        <f>IF($E48="W",VLOOKUP(Übersicht!O48,#REF!,5),VLOOKUP(Übersicht!O48,#REF!,5))</f>
        <v>#REF!</v>
      </c>
      <c r="P48" s="31" t="str">
        <f>'HJ-Daten'!$C$2</f>
        <v>2024/25</v>
      </c>
      <c r="Q48" s="1">
        <f>'HJ-Daten'!$C$3</f>
        <v>1</v>
      </c>
      <c r="R48" s="6" t="str">
        <f>'HJ-Daten'!$C$4</f>
        <v>31.01.2025</v>
      </c>
      <c r="S48" t="str">
        <f t="shared" si="0"/>
        <v>HALBJAHRESZEUGNIS</v>
      </c>
      <c r="T48" t="str">
        <f>IF(CONCATENATE(Übersicht!W48,Übersicht!X48,Übersicht!Y48,Übersicht!Z48)="","","Die Zeugniskonferenz empfiehlt die Teilnahme an der Förder-AG ")</f>
        <v/>
      </c>
      <c r="U48" t="str">
        <f t="shared" si="1"/>
        <v/>
      </c>
      <c r="V48" t="str">
        <f>IF(Übersicht!W48="","","Mathematik ")</f>
        <v/>
      </c>
      <c r="W48" t="str">
        <f>IF(Übersicht!X48="","","Deutsch ")</f>
        <v/>
      </c>
      <c r="X48" t="str">
        <f>IF(Übersicht!Y48="","","Französisch ")</f>
        <v/>
      </c>
      <c r="Y48" t="str">
        <f>IF(Übersicht!Z48="","","Englisch ")</f>
        <v/>
      </c>
    </row>
    <row r="49" spans="1:25" ht="12.6" customHeight="1" x14ac:dyDescent="0.2">
      <c r="A49" s="1">
        <f>Übersicht!A49</f>
        <v>48</v>
      </c>
      <c r="B49" t="str">
        <f>Übersicht!B49</f>
        <v>Jimshitashvili</v>
      </c>
      <c r="C49" t="str">
        <f>Übersicht!C49</f>
        <v>Anastasia</v>
      </c>
      <c r="D49" t="str">
        <f>Übersicht!D49</f>
        <v>05b</v>
      </c>
      <c r="E49" t="str">
        <f>Übersicht!E49</f>
        <v>W</v>
      </c>
      <c r="F49" s="1" t="str">
        <f>TEXT(Übersicht!F49,"TT. MMMM JJJJ")</f>
        <v>06. September 2013</v>
      </c>
      <c r="G49" t="str">
        <f>Übersicht!G49</f>
        <v>Kandel</v>
      </c>
      <c r="H49" s="5" t="str">
        <f>IF(Übersicht!H49="","",CONCATENATE(INDEX('HJ-Daten'!$B$10:$B$44,MATCH(Übersicht!H49,'HJ-Daten'!$A$10:$A$44,0)),CHAR(10)))</f>
        <v xml:space="preserve">Tastaturschreiben
</v>
      </c>
      <c r="I49" s="5" t="str">
        <f>IF(Übersicht!I49="","",CONCATENATE(INDEX('HJ-Daten'!$B$10:$B$44,MATCH(Übersicht!I49,'HJ-Daten'!$A$10:$A$44,0)),CHAR(10)))</f>
        <v xml:space="preserve">Improvisationstheater
</v>
      </c>
      <c r="J49" s="5" t="str">
        <f>IF(Übersicht!J49="","",CONCATENATE(INDEX('HJ-Daten'!$B$10:$B$44,MATCH(Übersicht!J49,'HJ-Daten'!$A$10:$A$44,0)),CHAR(10)))</f>
        <v xml:space="preserve">Ballspiele
</v>
      </c>
      <c r="K49" s="5" t="str">
        <f>IF(Übersicht!K49="","",CONCATENATE(INDEX('HJ-Daten'!$B$10:$B$44,MATCH(Übersicht!K49,'HJ-Daten'!$A$10:$A$44,0)),CHAR(10)))</f>
        <v xml:space="preserve">Fußball Donnerstag
</v>
      </c>
      <c r="L49" t="e">
        <f>IF($E49="W",VLOOKUP(Übersicht!L49,#REF!,2),VLOOKUP(Übersicht!L49,#REF!,2))</f>
        <v>#REF!</v>
      </c>
      <c r="M49" t="e">
        <f>IF($E49="W",VLOOKUP(Übersicht!M49,#REF!,3),VLOOKUP(Übersicht!M49,#REF!,3))</f>
        <v>#REF!</v>
      </c>
      <c r="N49" t="e">
        <f>IF($E49="W",VLOOKUP(Übersicht!N49,#REF!,4),VLOOKUP(Übersicht!N49,#REF!,4))</f>
        <v>#REF!</v>
      </c>
      <c r="O49" t="e">
        <f>IF($E49="W",VLOOKUP(Übersicht!O49,#REF!,5),VLOOKUP(Übersicht!O49,#REF!,5))</f>
        <v>#REF!</v>
      </c>
      <c r="P49" s="31" t="str">
        <f>'HJ-Daten'!$C$2</f>
        <v>2024/25</v>
      </c>
      <c r="Q49" s="1">
        <f>'HJ-Daten'!$C$3</f>
        <v>1</v>
      </c>
      <c r="R49" s="6" t="str">
        <f>'HJ-Daten'!$C$4</f>
        <v>31.01.2025</v>
      </c>
      <c r="S49" t="str">
        <f t="shared" si="0"/>
        <v>HALBJAHRESZEUGNIS</v>
      </c>
      <c r="T49" t="str">
        <f>IF(CONCATENATE(Übersicht!W49,Übersicht!X49,Übersicht!Y49,Übersicht!Z49)="","","Die Zeugniskonferenz empfiehlt die Teilnahme an der Förder-AG ")</f>
        <v/>
      </c>
      <c r="U49" t="str">
        <f t="shared" si="1"/>
        <v/>
      </c>
      <c r="V49" t="str">
        <f>IF(Übersicht!W49="","","Mathematik ")</f>
        <v/>
      </c>
      <c r="W49" t="str">
        <f>IF(Übersicht!X49="","","Deutsch ")</f>
        <v/>
      </c>
      <c r="X49" t="str">
        <f>IF(Übersicht!Y49="","","Französisch ")</f>
        <v/>
      </c>
      <c r="Y49" t="str">
        <f>IF(Übersicht!Z49="","","Englisch ")</f>
        <v/>
      </c>
    </row>
    <row r="50" spans="1:25" ht="12.6" customHeight="1" x14ac:dyDescent="0.2">
      <c r="A50" s="1">
        <f>Übersicht!A50</f>
        <v>49</v>
      </c>
      <c r="B50" t="str">
        <f>Übersicht!B50</f>
        <v>Justus</v>
      </c>
      <c r="C50" t="str">
        <f>Übersicht!C50</f>
        <v>Albert</v>
      </c>
      <c r="D50" t="str">
        <f>Übersicht!D50</f>
        <v>06d</v>
      </c>
      <c r="E50" t="str">
        <f>Übersicht!E50</f>
        <v>M</v>
      </c>
      <c r="F50" s="1" t="str">
        <f>TEXT(Übersicht!F50,"TT. MMMM JJJJ")</f>
        <v>01. April 2013</v>
      </c>
      <c r="G50" t="str">
        <f>Übersicht!G50</f>
        <v>Karlsruhe</v>
      </c>
      <c r="H50" s="5" t="str">
        <f>IF(Übersicht!H50="","",CONCATENATE(INDEX('HJ-Daten'!$B$10:$B$44,MATCH(Übersicht!H50,'HJ-Daten'!$A$10:$A$44,0)),CHAR(10)))</f>
        <v xml:space="preserve">Französischförderunterricht 6-8
</v>
      </c>
      <c r="I50" s="5" t="str">
        <f>IF(Übersicht!I50="","",CONCATENATE(INDEX('HJ-Daten'!$B$10:$B$44,MATCH(Übersicht!I50,'HJ-Daten'!$A$10:$A$44,0)),CHAR(10)))</f>
        <v xml:space="preserve">Rätsel- und Knobelspiele
</v>
      </c>
      <c r="J50" s="5" t="str">
        <f>IF(Übersicht!J50="","",CONCATENATE(INDEX('HJ-Daten'!$B$10:$B$44,MATCH(Übersicht!J50,'HJ-Daten'!$A$10:$A$44,0)),CHAR(10)))</f>
        <v xml:space="preserve">Englischförderunterricht 6-8
</v>
      </c>
      <c r="K50" s="5" t="str">
        <f>IF(Übersicht!K50="","",CONCATENATE(INDEX('HJ-Daten'!$B$10:$B$44,MATCH(Übersicht!K50,'HJ-Daten'!$A$10:$A$44,0)),CHAR(10)))</f>
        <v xml:space="preserve">Deutschförderunterricht 6-8
</v>
      </c>
      <c r="L50" t="e">
        <f>IF($E50="W",VLOOKUP(Übersicht!L50,#REF!,2),VLOOKUP(Übersicht!L50,#REF!,2))</f>
        <v>#REF!</v>
      </c>
      <c r="M50" t="e">
        <f>IF($E50="W",VLOOKUP(Übersicht!M50,#REF!,3),VLOOKUP(Übersicht!M50,#REF!,3))</f>
        <v>#REF!</v>
      </c>
      <c r="N50" t="e">
        <f>IF($E50="W",VLOOKUP(Übersicht!N50,#REF!,4),VLOOKUP(Übersicht!N50,#REF!,4))</f>
        <v>#REF!</v>
      </c>
      <c r="O50" t="e">
        <f>IF($E50="W",VLOOKUP(Übersicht!O50,#REF!,5),VLOOKUP(Übersicht!O50,#REF!,5))</f>
        <v>#REF!</v>
      </c>
      <c r="P50" s="31" t="str">
        <f>'HJ-Daten'!$C$2</f>
        <v>2024/25</v>
      </c>
      <c r="Q50" s="1">
        <f>'HJ-Daten'!$C$3</f>
        <v>1</v>
      </c>
      <c r="R50" s="6" t="str">
        <f>'HJ-Daten'!$C$4</f>
        <v>31.01.2025</v>
      </c>
      <c r="S50" t="str">
        <f t="shared" si="0"/>
        <v>HALBJAHRESZEUGNIS</v>
      </c>
      <c r="T50" t="str">
        <f>IF(CONCATENATE(Übersicht!W50,Übersicht!X50,Übersicht!Y50,Übersicht!Z50)="","","Die Zeugniskonferenz empfiehlt die Teilnahme an der Förder-AG ")</f>
        <v/>
      </c>
      <c r="U50" t="str">
        <f t="shared" si="1"/>
        <v/>
      </c>
      <c r="V50" t="str">
        <f>IF(Übersicht!W50="","","Mathematik ")</f>
        <v/>
      </c>
      <c r="W50" t="str">
        <f>IF(Übersicht!X50="","","Deutsch ")</f>
        <v/>
      </c>
      <c r="X50" t="str">
        <f>IF(Übersicht!Y50="","","Französisch ")</f>
        <v/>
      </c>
      <c r="Y50" t="str">
        <f>IF(Übersicht!Z50="","","Englisch ")</f>
        <v/>
      </c>
    </row>
    <row r="51" spans="1:25" ht="12.6" customHeight="1" x14ac:dyDescent="0.2">
      <c r="A51" s="1">
        <f>Übersicht!A51</f>
        <v>50</v>
      </c>
      <c r="B51" t="str">
        <f>Übersicht!B51</f>
        <v>Keiber</v>
      </c>
      <c r="C51" t="str">
        <f>Übersicht!C51</f>
        <v>Neomie Zoé</v>
      </c>
      <c r="D51" t="str">
        <f>Übersicht!D51</f>
        <v>06e</v>
      </c>
      <c r="E51" t="str">
        <f>Übersicht!E51</f>
        <v>W</v>
      </c>
      <c r="F51" s="1" t="str">
        <f>TEXT(Übersicht!F51,"TT. MMMM JJJJ")</f>
        <v>07. Februar 2013</v>
      </c>
      <c r="G51" t="str">
        <f>Übersicht!G51</f>
        <v>Kandel</v>
      </c>
      <c r="H51" s="5" t="str">
        <f>IF(Übersicht!H51="","",CONCATENATE(INDEX('HJ-Daten'!$B$10:$B$44,MATCH(Übersicht!H51,'HJ-Daten'!$A$10:$A$44,0)),CHAR(10)))</f>
        <v xml:space="preserve">Think tank
</v>
      </c>
      <c r="I51" s="5" t="str">
        <f>IF(Übersicht!I51="","",CONCATENATE(INDEX('HJ-Daten'!$B$10:$B$44,MATCH(Übersicht!I51,'HJ-Daten'!$A$10:$A$44,0)),CHAR(10)))</f>
        <v xml:space="preserve">Hörspiele
</v>
      </c>
      <c r="J51" s="5" t="str">
        <f>IF(Übersicht!J51="","",CONCATENATE(INDEX('HJ-Daten'!$B$10:$B$44,MATCH(Übersicht!J51,'HJ-Daten'!$A$10:$A$44,0)),CHAR(10)))</f>
        <v xml:space="preserve">Matheförderunterricht 6-8
</v>
      </c>
      <c r="K51" s="5" t="str">
        <f>IF(Übersicht!K51="","",CONCATENATE(INDEX('HJ-Daten'!$B$10:$B$44,MATCH(Übersicht!K51,'HJ-Daten'!$A$10:$A$44,0)),CHAR(10)))</f>
        <v xml:space="preserve">Gesellschaftsspiele Donnerstag
</v>
      </c>
      <c r="L51" t="e">
        <f>IF($E51="W",VLOOKUP(Übersicht!L51,#REF!,2),VLOOKUP(Übersicht!L51,#REF!,2))</f>
        <v>#REF!</v>
      </c>
      <c r="M51" t="e">
        <f>IF($E51="W",VLOOKUP(Übersicht!M51,#REF!,3),VLOOKUP(Übersicht!M51,#REF!,3))</f>
        <v>#REF!</v>
      </c>
      <c r="N51" t="e">
        <f>IF($E51="W",VLOOKUP(Übersicht!N51,#REF!,4),VLOOKUP(Übersicht!N51,#REF!,4))</f>
        <v>#REF!</v>
      </c>
      <c r="O51" t="e">
        <f>IF($E51="W",VLOOKUP(Übersicht!O51,#REF!,5),VLOOKUP(Übersicht!O51,#REF!,5))</f>
        <v>#REF!</v>
      </c>
      <c r="P51" s="31" t="str">
        <f>'HJ-Daten'!$C$2</f>
        <v>2024/25</v>
      </c>
      <c r="Q51" s="1">
        <f>'HJ-Daten'!$C$3</f>
        <v>1</v>
      </c>
      <c r="R51" s="6" t="str">
        <f>'HJ-Daten'!$C$4</f>
        <v>31.01.2025</v>
      </c>
      <c r="S51" t="str">
        <f t="shared" si="0"/>
        <v>HALBJAHRESZEUGNIS</v>
      </c>
      <c r="T51" t="str">
        <f>IF(CONCATENATE(Übersicht!W51,Übersicht!X51,Übersicht!Y51,Übersicht!Z51)="","","Die Zeugniskonferenz empfiehlt die Teilnahme an der Förder-AG ")</f>
        <v/>
      </c>
      <c r="U51" t="str">
        <f t="shared" si="1"/>
        <v/>
      </c>
      <c r="V51" t="str">
        <f>IF(Übersicht!W51="","","Mathematik ")</f>
        <v/>
      </c>
      <c r="W51" t="str">
        <f>IF(Übersicht!X51="","","Deutsch ")</f>
        <v/>
      </c>
      <c r="X51" t="str">
        <f>IF(Übersicht!Y51="","","Französisch ")</f>
        <v/>
      </c>
      <c r="Y51" t="str">
        <f>IF(Übersicht!Z51="","","Englisch ")</f>
        <v/>
      </c>
    </row>
    <row r="52" spans="1:25" ht="12.6" customHeight="1" x14ac:dyDescent="0.2">
      <c r="A52" s="1">
        <f>Übersicht!A52</f>
        <v>51</v>
      </c>
      <c r="B52" t="str">
        <f>Übersicht!B52</f>
        <v>Kilicer</v>
      </c>
      <c r="C52" t="str">
        <f>Übersicht!C52</f>
        <v>Hilal Feyza</v>
      </c>
      <c r="D52" t="str">
        <f>Übersicht!D52</f>
        <v>06c</v>
      </c>
      <c r="E52" t="str">
        <f>Übersicht!E52</f>
        <v>W</v>
      </c>
      <c r="F52" s="1" t="str">
        <f>TEXT(Übersicht!F52,"TT. MMMM JJJJ")</f>
        <v>14. Mai 2013</v>
      </c>
      <c r="G52" t="str">
        <f>Übersicht!G52</f>
        <v>Karlsruhe</v>
      </c>
      <c r="H52" s="5" t="str">
        <f>IF(Übersicht!H52="","",CONCATENATE(INDEX('HJ-Daten'!$B$10:$B$44,MATCH(Übersicht!H52,'HJ-Daten'!$A$10:$A$44,0)),CHAR(10)))</f>
        <v xml:space="preserve">Gesellschaftsspiele Montag
</v>
      </c>
      <c r="I52" s="5" t="str">
        <f>IF(Übersicht!I52="","",CONCATENATE(INDEX('HJ-Daten'!$B$10:$B$44,MATCH(Übersicht!I52,'HJ-Daten'!$A$10:$A$44,0)),CHAR(10)))</f>
        <v xml:space="preserve">Mit Liebe gebastelt
</v>
      </c>
      <c r="J52" s="5" t="str">
        <f>IF(Übersicht!J52="","",CONCATENATE(INDEX('HJ-Daten'!$B$10:$B$44,MATCH(Übersicht!J52,'HJ-Daten'!$A$10:$A$44,0)),CHAR(10)))</f>
        <v xml:space="preserve">Badminton Mittwoch
</v>
      </c>
      <c r="K52" s="5" t="str">
        <f>IF(Übersicht!K52="","",CONCATENATE(INDEX('HJ-Daten'!$B$10:$B$44,MATCH(Übersicht!K52,'HJ-Daten'!$A$10:$A$44,0)),CHAR(10)))</f>
        <v xml:space="preserve">Deutschförderunterricht 6-8
</v>
      </c>
      <c r="L52" t="e">
        <f>IF($E52="W",VLOOKUP(Übersicht!L52,#REF!,2),VLOOKUP(Übersicht!L52,#REF!,2))</f>
        <v>#REF!</v>
      </c>
      <c r="M52" t="e">
        <f>IF($E52="W",VLOOKUP(Übersicht!M52,#REF!,3),VLOOKUP(Übersicht!M52,#REF!,3))</f>
        <v>#REF!</v>
      </c>
      <c r="N52" t="e">
        <f>IF($E52="W",VLOOKUP(Übersicht!N52,#REF!,4),VLOOKUP(Übersicht!N52,#REF!,4))</f>
        <v>#REF!</v>
      </c>
      <c r="O52" t="e">
        <f>IF($E52="W",VLOOKUP(Übersicht!O52,#REF!,5),VLOOKUP(Übersicht!O52,#REF!,5))</f>
        <v>#REF!</v>
      </c>
      <c r="P52" s="31" t="str">
        <f>'HJ-Daten'!$C$2</f>
        <v>2024/25</v>
      </c>
      <c r="Q52" s="1">
        <f>'HJ-Daten'!$C$3</f>
        <v>1</v>
      </c>
      <c r="R52" s="6" t="str">
        <f>'HJ-Daten'!$C$4</f>
        <v>31.01.2025</v>
      </c>
      <c r="S52" t="str">
        <f t="shared" si="0"/>
        <v>HALBJAHRESZEUGNIS</v>
      </c>
      <c r="T52" t="str">
        <f>IF(CONCATENATE(Übersicht!W52,Übersicht!X52,Übersicht!Y52,Übersicht!Z52)="","","Die Zeugniskonferenz empfiehlt die Teilnahme an der Förder-AG ")</f>
        <v/>
      </c>
      <c r="U52" t="str">
        <f t="shared" si="1"/>
        <v/>
      </c>
      <c r="V52" t="str">
        <f>IF(Übersicht!W52="","","Mathematik ")</f>
        <v/>
      </c>
      <c r="W52" t="str">
        <f>IF(Übersicht!X52="","","Deutsch ")</f>
        <v/>
      </c>
      <c r="X52" t="str">
        <f>IF(Übersicht!Y52="","","Französisch ")</f>
        <v/>
      </c>
      <c r="Y52" t="str">
        <f>IF(Übersicht!Z52="","","Englisch ")</f>
        <v/>
      </c>
    </row>
    <row r="53" spans="1:25" ht="12.6" customHeight="1" x14ac:dyDescent="0.2">
      <c r="A53" s="1">
        <f>Übersicht!A53</f>
        <v>52</v>
      </c>
      <c r="B53" t="str">
        <f>Übersicht!B53</f>
        <v>Kleinhans</v>
      </c>
      <c r="C53" t="str">
        <f>Übersicht!C53</f>
        <v>Marlon</v>
      </c>
      <c r="D53" t="str">
        <f>Übersicht!D53</f>
        <v>08b</v>
      </c>
      <c r="E53" t="str">
        <f>Übersicht!E53</f>
        <v>M</v>
      </c>
      <c r="F53" s="1" t="str">
        <f>TEXT(Übersicht!F53,"TT. MMMM JJJJ")</f>
        <v>11. August 2011</v>
      </c>
      <c r="G53" t="str">
        <f>Übersicht!G53</f>
        <v>Karlsruhe</v>
      </c>
      <c r="H53" s="5" t="str">
        <f>IF(Übersicht!H53="","",CONCATENATE(INDEX('HJ-Daten'!$B$10:$B$44,MATCH(Übersicht!H53,'HJ-Daten'!$A$10:$A$44,0)),CHAR(10)))</f>
        <v xml:space="preserve">entschuldigt für Tag oder ab 15.00 Uhr
</v>
      </c>
      <c r="I53" s="5" t="str">
        <f>IF(Übersicht!I53="","",CONCATENATE(INDEX('HJ-Daten'!$B$10:$B$44,MATCH(Übersicht!I53,'HJ-Daten'!$A$10:$A$44,0)),CHAR(10)))</f>
        <v xml:space="preserve">entschuldigt für Tag oder ab 15.00 Uhr
</v>
      </c>
      <c r="J53" s="5" t="str">
        <f>IF(Übersicht!J53="","",CONCATENATE(INDEX('HJ-Daten'!$B$10:$B$44,MATCH(Übersicht!J53,'HJ-Daten'!$A$10:$A$44,0)),CHAR(10)))</f>
        <v xml:space="preserve">Englischförderunterricht 6-8
</v>
      </c>
      <c r="K53" s="5" t="str">
        <f>IF(Übersicht!K53="","",CONCATENATE(INDEX('HJ-Daten'!$B$10:$B$44,MATCH(Übersicht!K53,'HJ-Daten'!$A$10:$A$44,0)),CHAR(10)))</f>
        <v xml:space="preserve">Fußball Donnerstag
</v>
      </c>
      <c r="L53" t="e">
        <f>IF($E53="W",VLOOKUP(Übersicht!L53,#REF!,2),VLOOKUP(Übersicht!L53,#REF!,2))</f>
        <v>#REF!</v>
      </c>
      <c r="M53" t="e">
        <f>IF($E53="W",VLOOKUP(Übersicht!M53,#REF!,3),VLOOKUP(Übersicht!M53,#REF!,3))</f>
        <v>#REF!</v>
      </c>
      <c r="N53" t="e">
        <f>IF($E53="W",VLOOKUP(Übersicht!N53,#REF!,4),VLOOKUP(Übersicht!N53,#REF!,4))</f>
        <v>#REF!</v>
      </c>
      <c r="O53" t="e">
        <f>IF($E53="W",VLOOKUP(Übersicht!O53,#REF!,5),VLOOKUP(Übersicht!O53,#REF!,5))</f>
        <v>#REF!</v>
      </c>
      <c r="P53" s="31" t="str">
        <f>'HJ-Daten'!$C$2</f>
        <v>2024/25</v>
      </c>
      <c r="Q53" s="1">
        <f>'HJ-Daten'!$C$3</f>
        <v>1</v>
      </c>
      <c r="R53" s="6" t="str">
        <f>'HJ-Daten'!$C$4</f>
        <v>31.01.2025</v>
      </c>
      <c r="S53" t="str">
        <f t="shared" si="0"/>
        <v>HALBJAHRESZEUGNIS</v>
      </c>
      <c r="T53" t="str">
        <f>IF(CONCATENATE(Übersicht!W53,Übersicht!X53,Übersicht!Y53,Übersicht!Z53)="","","Die Zeugniskonferenz empfiehlt die Teilnahme an der Förder-AG ")</f>
        <v/>
      </c>
      <c r="U53" t="str">
        <f t="shared" si="1"/>
        <v/>
      </c>
      <c r="V53" t="str">
        <f>IF(Übersicht!W53="","","Mathematik ")</f>
        <v/>
      </c>
      <c r="W53" t="str">
        <f>IF(Übersicht!X53="","","Deutsch ")</f>
        <v/>
      </c>
      <c r="X53" t="str">
        <f>IF(Übersicht!Y53="","","Französisch ")</f>
        <v/>
      </c>
      <c r="Y53" t="str">
        <f>IF(Übersicht!Z53="","","Englisch ")</f>
        <v/>
      </c>
    </row>
    <row r="54" spans="1:25" ht="12.6" customHeight="1" x14ac:dyDescent="0.2">
      <c r="A54" s="1">
        <f>Übersicht!A54</f>
        <v>53</v>
      </c>
      <c r="B54" t="str">
        <f>Übersicht!B54</f>
        <v>Knoll</v>
      </c>
      <c r="C54" t="str">
        <f>Übersicht!C54</f>
        <v>Emilia Sophie</v>
      </c>
      <c r="D54" t="str">
        <f>Übersicht!D54</f>
        <v>05c</v>
      </c>
      <c r="E54" t="str">
        <f>Übersicht!E54</f>
        <v>W</v>
      </c>
      <c r="F54" s="1" t="str">
        <f>TEXT(Übersicht!F54,"TT. MMMM JJJJ")</f>
        <v>17. Mai 2014</v>
      </c>
      <c r="G54" t="str">
        <f>Übersicht!G54</f>
        <v>Karlsruhe</v>
      </c>
      <c r="H54" s="5" t="str">
        <f>IF(Übersicht!H54="","",CONCATENATE(INDEX('HJ-Daten'!$B$10:$B$44,MATCH(Übersicht!H54,'HJ-Daten'!$A$10:$A$44,0)),CHAR(10)))</f>
        <v xml:space="preserve">Tastaturschreiben
</v>
      </c>
      <c r="I54" s="5" t="str">
        <f>IF(Übersicht!I54="","",CONCATENATE(INDEX('HJ-Daten'!$B$10:$B$44,MATCH(Übersicht!I54,'HJ-Daten'!$A$10:$A$44,0)),CHAR(10)))</f>
        <v xml:space="preserve">Hörspiele
</v>
      </c>
      <c r="J54" s="5" t="str">
        <f>IF(Übersicht!J54="","",CONCATENATE(INDEX('HJ-Daten'!$B$10:$B$44,MATCH(Übersicht!J54,'HJ-Daten'!$A$10:$A$44,0)),CHAR(10)))</f>
        <v xml:space="preserve">Interaktive Spiele
</v>
      </c>
      <c r="K54" s="5" t="str">
        <f>IF(Übersicht!K54="","",CONCATENATE(INDEX('HJ-Daten'!$B$10:$B$44,MATCH(Übersicht!K54,'HJ-Daten'!$A$10:$A$44,0)),CHAR(10)))</f>
        <v xml:space="preserve">Handlettering
</v>
      </c>
      <c r="L54" t="e">
        <f>IF($E54="W",VLOOKUP(Übersicht!L54,#REF!,2),VLOOKUP(Übersicht!L54,#REF!,2))</f>
        <v>#REF!</v>
      </c>
      <c r="M54" t="e">
        <f>IF($E54="W",VLOOKUP(Übersicht!M54,#REF!,3),VLOOKUP(Übersicht!M54,#REF!,3))</f>
        <v>#REF!</v>
      </c>
      <c r="N54" t="e">
        <f>IF($E54="W",VLOOKUP(Übersicht!N54,#REF!,4),VLOOKUP(Übersicht!N54,#REF!,4))</f>
        <v>#REF!</v>
      </c>
      <c r="O54" t="e">
        <f>IF($E54="W",VLOOKUP(Übersicht!O54,#REF!,5),VLOOKUP(Übersicht!O54,#REF!,5))</f>
        <v>#REF!</v>
      </c>
      <c r="P54" s="31" t="str">
        <f>'HJ-Daten'!$C$2</f>
        <v>2024/25</v>
      </c>
      <c r="Q54" s="1">
        <f>'HJ-Daten'!$C$3</f>
        <v>1</v>
      </c>
      <c r="R54" s="6" t="str">
        <f>'HJ-Daten'!$C$4</f>
        <v>31.01.2025</v>
      </c>
      <c r="S54" t="str">
        <f t="shared" si="0"/>
        <v>HALBJAHRESZEUGNIS</v>
      </c>
      <c r="T54" t="str">
        <f>IF(CONCATENATE(Übersicht!W54,Übersicht!X54,Übersicht!Y54,Übersicht!Z54)="","","Die Zeugniskonferenz empfiehlt die Teilnahme an der Förder-AG ")</f>
        <v/>
      </c>
      <c r="U54" t="str">
        <f t="shared" si="1"/>
        <v/>
      </c>
      <c r="V54" t="str">
        <f>IF(Übersicht!W54="","","Mathematik ")</f>
        <v/>
      </c>
      <c r="W54" t="str">
        <f>IF(Übersicht!X54="","","Deutsch ")</f>
        <v/>
      </c>
      <c r="X54" t="str">
        <f>IF(Übersicht!Y54="","","Französisch ")</f>
        <v/>
      </c>
      <c r="Y54" t="str">
        <f>IF(Übersicht!Z54="","","Englisch ")</f>
        <v/>
      </c>
    </row>
    <row r="55" spans="1:25" ht="12.6" customHeight="1" x14ac:dyDescent="0.2">
      <c r="A55" s="1">
        <f>Übersicht!A55</f>
        <v>54</v>
      </c>
      <c r="B55" t="str">
        <f>Übersicht!B55</f>
        <v>Kohl</v>
      </c>
      <c r="C55" t="str">
        <f>Übersicht!C55</f>
        <v>Elias Benjamin</v>
      </c>
      <c r="D55" t="str">
        <f>Übersicht!D55</f>
        <v>05f</v>
      </c>
      <c r="E55" t="str">
        <f>Übersicht!E55</f>
        <v>M</v>
      </c>
      <c r="F55" s="1" t="str">
        <f>TEXT(Übersicht!F55,"TT. MMMM JJJJ")</f>
        <v>27. September 2013</v>
      </c>
      <c r="G55" t="str">
        <f>Übersicht!G55</f>
        <v>Speyer</v>
      </c>
      <c r="H55" s="5" t="str">
        <f>IF(Übersicht!H55="","",CONCATENATE(INDEX('HJ-Daten'!$B$10:$B$44,MATCH(Übersicht!H55,'HJ-Daten'!$A$10:$A$44,0)),CHAR(10)))</f>
        <v xml:space="preserve">Think tank
</v>
      </c>
      <c r="I55" s="5" t="str">
        <f>IF(Übersicht!I55="","",CONCATENATE(INDEX('HJ-Daten'!$B$10:$B$44,MATCH(Übersicht!I55,'HJ-Daten'!$A$10:$A$44,0)),CHAR(10)))</f>
        <v xml:space="preserve">Fußball Dienstag
</v>
      </c>
      <c r="J55" s="5" t="str">
        <f>IF(Übersicht!J55="","",CONCATENATE(INDEX('HJ-Daten'!$B$10:$B$44,MATCH(Übersicht!J55,'HJ-Daten'!$A$10:$A$44,0)),CHAR(10)))</f>
        <v xml:space="preserve">Tischtennis Mittwoch
</v>
      </c>
      <c r="K55" s="5" t="str">
        <f>IF(Übersicht!K55="","",CONCATENATE(INDEX('HJ-Daten'!$B$10:$B$44,MATCH(Übersicht!K55,'HJ-Daten'!$A$10:$A$44,0)),CHAR(10)))</f>
        <v xml:space="preserve">Fußball Donnerstag
</v>
      </c>
      <c r="L55" t="e">
        <f>IF($E55="W",VLOOKUP(Übersicht!L55,#REF!,2),VLOOKUP(Übersicht!L55,#REF!,2))</f>
        <v>#REF!</v>
      </c>
      <c r="M55" t="e">
        <f>IF($E55="W",VLOOKUP(Übersicht!M55,#REF!,3),VLOOKUP(Übersicht!M55,#REF!,3))</f>
        <v>#REF!</v>
      </c>
      <c r="N55" t="e">
        <f>IF($E55="W",VLOOKUP(Übersicht!N55,#REF!,4),VLOOKUP(Übersicht!N55,#REF!,4))</f>
        <v>#REF!</v>
      </c>
      <c r="O55" t="e">
        <f>IF($E55="W",VLOOKUP(Übersicht!O55,#REF!,5),VLOOKUP(Übersicht!O55,#REF!,5))</f>
        <v>#REF!</v>
      </c>
      <c r="P55" s="31" t="str">
        <f>'HJ-Daten'!$C$2</f>
        <v>2024/25</v>
      </c>
      <c r="Q55" s="1">
        <f>'HJ-Daten'!$C$3</f>
        <v>1</v>
      </c>
      <c r="R55" s="6" t="str">
        <f>'HJ-Daten'!$C$4</f>
        <v>31.01.2025</v>
      </c>
      <c r="S55" t="str">
        <f t="shared" si="0"/>
        <v>HALBJAHRESZEUGNIS</v>
      </c>
      <c r="T55" t="str">
        <f>IF(CONCATENATE(Übersicht!W55,Übersicht!X55,Übersicht!Y55,Übersicht!Z55)="","","Die Zeugniskonferenz empfiehlt die Teilnahme an der Förder-AG ")</f>
        <v/>
      </c>
      <c r="U55" t="str">
        <f t="shared" si="1"/>
        <v/>
      </c>
      <c r="V55" t="str">
        <f>IF(Übersicht!W55="","","Mathematik ")</f>
        <v/>
      </c>
      <c r="W55" t="str">
        <f>IF(Übersicht!X55="","","Deutsch ")</f>
        <v/>
      </c>
      <c r="X55" t="str">
        <f>IF(Übersicht!Y55="","","Französisch ")</f>
        <v/>
      </c>
      <c r="Y55" t="str">
        <f>IF(Übersicht!Z55="","","Englisch ")</f>
        <v/>
      </c>
    </row>
    <row r="56" spans="1:25" ht="12.6" customHeight="1" x14ac:dyDescent="0.2">
      <c r="A56" s="1">
        <f>Übersicht!A56</f>
        <v>55</v>
      </c>
      <c r="B56" t="str">
        <f>Übersicht!B56</f>
        <v>Koschnaw</v>
      </c>
      <c r="C56" t="str">
        <f>Übersicht!C56</f>
        <v>Razan</v>
      </c>
      <c r="D56" t="str">
        <f>Übersicht!D56</f>
        <v>06c</v>
      </c>
      <c r="E56" t="str">
        <f>Übersicht!E56</f>
        <v>M</v>
      </c>
      <c r="F56" s="1" t="str">
        <f>TEXT(Übersicht!F56,"TT. MMMM JJJJ")</f>
        <v>27. November 2012</v>
      </c>
      <c r="G56" t="str">
        <f>Übersicht!G56</f>
        <v>Karlsruhe</v>
      </c>
      <c r="H56" s="5" t="str">
        <f>IF(Übersicht!H56="","",CONCATENATE(INDEX('HJ-Daten'!$B$10:$B$44,MATCH(Übersicht!H56,'HJ-Daten'!$A$10:$A$44,0)),CHAR(10)))</f>
        <v xml:space="preserve">Französischförderunterricht 6-8
</v>
      </c>
      <c r="I56" s="5" t="str">
        <f>IF(Übersicht!I56="","",CONCATENATE(INDEX('HJ-Daten'!$B$10:$B$44,MATCH(Übersicht!I56,'HJ-Daten'!$A$10:$A$44,0)),CHAR(10)))</f>
        <v xml:space="preserve">Tischtennis Dienstag
</v>
      </c>
      <c r="J56" s="5" t="str">
        <f>IF(Übersicht!J56="","",CONCATENATE(INDEX('HJ-Daten'!$B$10:$B$44,MATCH(Übersicht!J56,'HJ-Daten'!$A$10:$A$44,0)),CHAR(10)))</f>
        <v xml:space="preserve">Englischförderunterricht 6-8
</v>
      </c>
      <c r="K56" s="5" t="str">
        <f>IF(Übersicht!K56="","",CONCATENATE(INDEX('HJ-Daten'!$B$10:$B$44,MATCH(Übersicht!K56,'HJ-Daten'!$A$10:$A$44,0)),CHAR(10)))</f>
        <v xml:space="preserve">Deutschförderunterricht 6-8
</v>
      </c>
      <c r="L56" t="e">
        <f>IF($E56="W",VLOOKUP(Übersicht!L56,#REF!,2),VLOOKUP(Übersicht!L56,#REF!,2))</f>
        <v>#REF!</v>
      </c>
      <c r="M56" t="e">
        <f>IF($E56="W",VLOOKUP(Übersicht!M56,#REF!,3),VLOOKUP(Übersicht!M56,#REF!,3))</f>
        <v>#REF!</v>
      </c>
      <c r="N56" t="e">
        <f>IF($E56="W",VLOOKUP(Übersicht!N56,#REF!,4),VLOOKUP(Übersicht!N56,#REF!,4))</f>
        <v>#REF!</v>
      </c>
      <c r="O56" t="e">
        <f>IF($E56="W",VLOOKUP(Übersicht!O56,#REF!,5),VLOOKUP(Übersicht!O56,#REF!,5))</f>
        <v>#REF!</v>
      </c>
      <c r="P56" s="31" t="str">
        <f>'HJ-Daten'!$C$2</f>
        <v>2024/25</v>
      </c>
      <c r="Q56" s="1">
        <f>'HJ-Daten'!$C$3</f>
        <v>1</v>
      </c>
      <c r="R56" s="6" t="str">
        <f>'HJ-Daten'!$C$4</f>
        <v>31.01.2025</v>
      </c>
      <c r="S56" t="str">
        <f t="shared" si="0"/>
        <v>HALBJAHRESZEUGNIS</v>
      </c>
      <c r="T56" t="str">
        <f>IF(CONCATENATE(Übersicht!W56,Übersicht!X56,Übersicht!Y56,Übersicht!Z56)="","","Die Zeugniskonferenz empfiehlt die Teilnahme an der Förder-AG ")</f>
        <v/>
      </c>
      <c r="U56" t="str">
        <f t="shared" si="1"/>
        <v/>
      </c>
      <c r="V56" t="str">
        <f>IF(Übersicht!W56="","","Mathematik ")</f>
        <v/>
      </c>
      <c r="W56" t="str">
        <f>IF(Übersicht!X56="","","Deutsch ")</f>
        <v/>
      </c>
      <c r="X56" t="str">
        <f>IF(Übersicht!Y56="","","Französisch ")</f>
        <v/>
      </c>
      <c r="Y56" t="str">
        <f>IF(Übersicht!Z56="","","Englisch ")</f>
        <v/>
      </c>
    </row>
    <row r="57" spans="1:25" ht="12.6" customHeight="1" x14ac:dyDescent="0.2">
      <c r="A57" s="1">
        <f>Übersicht!A57</f>
        <v>56</v>
      </c>
      <c r="B57" t="str">
        <f>Übersicht!B57</f>
        <v>Kuchto</v>
      </c>
      <c r="C57" t="str">
        <f>Übersicht!C57</f>
        <v>Leonard</v>
      </c>
      <c r="D57" t="str">
        <f>Übersicht!D57</f>
        <v>05c</v>
      </c>
      <c r="E57" t="str">
        <f>Übersicht!E57</f>
        <v>M</v>
      </c>
      <c r="F57" s="1" t="str">
        <f>TEXT(Übersicht!F57,"TT. MMMM JJJJ")</f>
        <v>17. September 2013</v>
      </c>
      <c r="G57" t="str">
        <f>Übersicht!G57</f>
        <v>Karlsruhe</v>
      </c>
      <c r="H57" s="5" t="str">
        <f>IF(Übersicht!H57="","",CONCATENATE(INDEX('HJ-Daten'!$B$10:$B$44,MATCH(Übersicht!H57,'HJ-Daten'!$A$10:$A$44,0)),CHAR(10)))</f>
        <v xml:space="preserve">Think tank
</v>
      </c>
      <c r="I57" s="5" t="str">
        <f>IF(Übersicht!I57="","",CONCATENATE(INDEX('HJ-Daten'!$B$10:$B$44,MATCH(Übersicht!I57,'HJ-Daten'!$A$10:$A$44,0)),CHAR(10)))</f>
        <v xml:space="preserve">Tischtennis Dienstag
</v>
      </c>
      <c r="J57" s="5" t="str">
        <f>IF(Übersicht!J57="","",CONCATENATE(INDEX('HJ-Daten'!$B$10:$B$44,MATCH(Übersicht!J57,'HJ-Daten'!$A$10:$A$44,0)),CHAR(10)))</f>
        <v xml:space="preserve">Interaktive Spiele
</v>
      </c>
      <c r="K57" s="5" t="str">
        <f>IF(Übersicht!K57="","",CONCATENATE(INDEX('HJ-Daten'!$B$10:$B$44,MATCH(Übersicht!K57,'HJ-Daten'!$A$10:$A$44,0)),CHAR(10)))</f>
        <v xml:space="preserve">Gesellschaftsspiele Donnerstag
</v>
      </c>
      <c r="L57" t="e">
        <f>IF($E57="W",VLOOKUP(Übersicht!L57,#REF!,2),VLOOKUP(Übersicht!L57,#REF!,2))</f>
        <v>#REF!</v>
      </c>
      <c r="M57" t="e">
        <f>IF($E57="W",VLOOKUP(Übersicht!M57,#REF!,3),VLOOKUP(Übersicht!M57,#REF!,3))</f>
        <v>#REF!</v>
      </c>
      <c r="N57" t="e">
        <f>IF($E57="W",VLOOKUP(Übersicht!N57,#REF!,4),VLOOKUP(Übersicht!N57,#REF!,4))</f>
        <v>#REF!</v>
      </c>
      <c r="O57" t="e">
        <f>IF($E57="W",VLOOKUP(Übersicht!O57,#REF!,5),VLOOKUP(Übersicht!O57,#REF!,5))</f>
        <v>#REF!</v>
      </c>
      <c r="P57" s="31" t="str">
        <f>'HJ-Daten'!$C$2</f>
        <v>2024/25</v>
      </c>
      <c r="Q57" s="1">
        <f>'HJ-Daten'!$C$3</f>
        <v>1</v>
      </c>
      <c r="R57" s="6" t="str">
        <f>'HJ-Daten'!$C$4</f>
        <v>31.01.2025</v>
      </c>
      <c r="S57" t="str">
        <f t="shared" si="0"/>
        <v>HALBJAHRESZEUGNIS</v>
      </c>
      <c r="T57" t="str">
        <f>IF(CONCATENATE(Übersicht!W57,Übersicht!X57,Übersicht!Y57,Übersicht!Z57)="","","Die Zeugniskonferenz empfiehlt die Teilnahme an der Förder-AG ")</f>
        <v/>
      </c>
      <c r="U57" t="str">
        <f t="shared" si="1"/>
        <v/>
      </c>
      <c r="V57" t="str">
        <f>IF(Übersicht!W57="","","Mathematik ")</f>
        <v/>
      </c>
      <c r="W57" t="str">
        <f>IF(Übersicht!X57="","","Deutsch ")</f>
        <v/>
      </c>
      <c r="X57" t="str">
        <f>IF(Übersicht!Y57="","","Französisch ")</f>
        <v/>
      </c>
      <c r="Y57" t="str">
        <f>IF(Übersicht!Z57="","","Englisch ")</f>
        <v/>
      </c>
    </row>
    <row r="58" spans="1:25" ht="12.6" customHeight="1" x14ac:dyDescent="0.2">
      <c r="A58" s="1">
        <f>Übersicht!A58</f>
        <v>57</v>
      </c>
      <c r="B58" t="str">
        <f>Übersicht!B58</f>
        <v>Kushnir</v>
      </c>
      <c r="C58" t="str">
        <f>Übersicht!C58</f>
        <v>Vira</v>
      </c>
      <c r="D58" t="str">
        <f>Übersicht!D58</f>
        <v>06c</v>
      </c>
      <c r="E58" t="str">
        <f>Übersicht!E58</f>
        <v>W</v>
      </c>
      <c r="F58" s="1" t="str">
        <f>TEXT(Übersicht!F58,"TT. MMMM JJJJ")</f>
        <v>06. November 2011</v>
      </c>
      <c r="G58" t="str">
        <f>Übersicht!G58</f>
        <v>Odessa/Ukraine</v>
      </c>
      <c r="H58" s="5" t="str">
        <f>IF(Übersicht!H58="","",CONCATENATE(INDEX('HJ-Daten'!$B$10:$B$44,MATCH(Übersicht!H58,'HJ-Daten'!$A$10:$A$44,0)),CHAR(10)))</f>
        <v xml:space="preserve">Badminton Montag
</v>
      </c>
      <c r="I58" s="5" t="str">
        <f>IF(Übersicht!I58="","",CONCATENATE(INDEX('HJ-Daten'!$B$10:$B$44,MATCH(Übersicht!I58,'HJ-Daten'!$A$10:$A$44,0)),CHAR(10)))</f>
        <v xml:space="preserve">Mit Liebe gebastelt
</v>
      </c>
      <c r="J58" s="5" t="str">
        <f>IF(Übersicht!J58="","",CONCATENATE(INDEX('HJ-Daten'!$B$10:$B$44,MATCH(Übersicht!J58,'HJ-Daten'!$A$10:$A$44,0)),CHAR(10)))</f>
        <v xml:space="preserve">Matheförderunterricht 6-8
</v>
      </c>
      <c r="K58" s="5" t="str">
        <f>IF(Übersicht!K58="","",CONCATENATE(INDEX('HJ-Daten'!$B$10:$B$44,MATCH(Übersicht!K58,'HJ-Daten'!$A$10:$A$44,0)),CHAR(10)))</f>
        <v xml:space="preserve">Deutschförderunterricht 6-8
</v>
      </c>
      <c r="L58" t="e">
        <f>IF($E58="W",VLOOKUP(Übersicht!L58,#REF!,2),VLOOKUP(Übersicht!L58,#REF!,2))</f>
        <v>#REF!</v>
      </c>
      <c r="M58" t="e">
        <f>IF($E58="W",VLOOKUP(Übersicht!M58,#REF!,3),VLOOKUP(Übersicht!M58,#REF!,3))</f>
        <v>#REF!</v>
      </c>
      <c r="N58" t="e">
        <f>IF($E58="W",VLOOKUP(Übersicht!N58,#REF!,4),VLOOKUP(Übersicht!N58,#REF!,4))</f>
        <v>#REF!</v>
      </c>
      <c r="O58" t="e">
        <f>IF($E58="W",VLOOKUP(Übersicht!O58,#REF!,5),VLOOKUP(Übersicht!O58,#REF!,5))</f>
        <v>#REF!</v>
      </c>
      <c r="P58" s="31" t="str">
        <f>'HJ-Daten'!$C$2</f>
        <v>2024/25</v>
      </c>
      <c r="Q58" s="1">
        <f>'HJ-Daten'!$C$3</f>
        <v>1</v>
      </c>
      <c r="R58" s="6" t="str">
        <f>'HJ-Daten'!$C$4</f>
        <v>31.01.2025</v>
      </c>
      <c r="S58" t="str">
        <f t="shared" si="0"/>
        <v>HALBJAHRESZEUGNIS</v>
      </c>
      <c r="T58" t="str">
        <f>IF(CONCATENATE(Übersicht!W58,Übersicht!X58,Übersicht!Y58,Übersicht!Z58)="","","Die Zeugniskonferenz empfiehlt die Teilnahme an der Förder-AG ")</f>
        <v/>
      </c>
      <c r="U58" t="str">
        <f t="shared" si="1"/>
        <v/>
      </c>
      <c r="V58" t="str">
        <f>IF(Übersicht!W58="","","Mathematik ")</f>
        <v/>
      </c>
      <c r="W58" t="str">
        <f>IF(Übersicht!X58="","","Deutsch ")</f>
        <v/>
      </c>
      <c r="X58" t="str">
        <f>IF(Übersicht!Y58="","","Französisch ")</f>
        <v/>
      </c>
      <c r="Y58" t="str">
        <f>IF(Übersicht!Z58="","","Englisch ")</f>
        <v/>
      </c>
    </row>
    <row r="59" spans="1:25" ht="12.6" customHeight="1" x14ac:dyDescent="0.2">
      <c r="A59" s="1">
        <f>Übersicht!A59</f>
        <v>58</v>
      </c>
      <c r="B59" t="str">
        <f>Übersicht!B59</f>
        <v>Lachtchouk</v>
      </c>
      <c r="C59" t="str">
        <f>Übersicht!C59</f>
        <v>Christopher James</v>
      </c>
      <c r="D59" t="str">
        <f>Übersicht!D59</f>
        <v>07b</v>
      </c>
      <c r="E59" t="str">
        <f>Übersicht!E59</f>
        <v>M</v>
      </c>
      <c r="F59" s="1" t="str">
        <f>TEXT(Übersicht!F59,"TT. MMMM JJJJ")</f>
        <v>02. November 2011</v>
      </c>
      <c r="G59" t="str">
        <f>Übersicht!G59</f>
        <v>Karlsruhe</v>
      </c>
      <c r="H59" s="5" t="str">
        <f>IF(Übersicht!H59="","",CONCATENATE(INDEX('HJ-Daten'!$B$10:$B$44,MATCH(Übersicht!H59,'HJ-Daten'!$A$10:$A$44,0)),CHAR(10)))</f>
        <v xml:space="preserve">Gesellschaftsspiele Montag
</v>
      </c>
      <c r="I59" s="5" t="str">
        <f>IF(Übersicht!I59="","",CONCATENATE(INDEX('HJ-Daten'!$B$10:$B$44,MATCH(Übersicht!I59,'HJ-Daten'!$A$10:$A$44,0)),CHAR(10)))</f>
        <v xml:space="preserve">Improvisationstheater
</v>
      </c>
      <c r="J59" s="5" t="str">
        <f>IF(Übersicht!J59="","",CONCATENATE(INDEX('HJ-Daten'!$B$10:$B$44,MATCH(Übersicht!J59,'HJ-Daten'!$A$10:$A$44,0)),CHAR(10)))</f>
        <v xml:space="preserve">Ballspiele
</v>
      </c>
      <c r="K59" s="5" t="str">
        <f>IF(Übersicht!K59="","",CONCATENATE(INDEX('HJ-Daten'!$B$10:$B$44,MATCH(Übersicht!K59,'HJ-Daten'!$A$10:$A$44,0)),CHAR(10)))</f>
        <v xml:space="preserve">Singen-Spielen-Musizieren
</v>
      </c>
      <c r="L59" t="e">
        <f>IF($E59="W",VLOOKUP(Übersicht!L59,#REF!,2),VLOOKUP(Übersicht!L59,#REF!,2))</f>
        <v>#REF!</v>
      </c>
      <c r="M59" t="e">
        <f>IF($E59="W",VLOOKUP(Übersicht!M59,#REF!,3),VLOOKUP(Übersicht!M59,#REF!,3))</f>
        <v>#REF!</v>
      </c>
      <c r="N59" t="e">
        <f>IF($E59="W",VLOOKUP(Übersicht!N59,#REF!,4),VLOOKUP(Übersicht!N59,#REF!,4))</f>
        <v>#REF!</v>
      </c>
      <c r="O59" t="e">
        <f>IF($E59="W",VLOOKUP(Übersicht!O59,#REF!,5),VLOOKUP(Übersicht!O59,#REF!,5))</f>
        <v>#REF!</v>
      </c>
      <c r="P59" s="31" t="str">
        <f>'HJ-Daten'!$C$2</f>
        <v>2024/25</v>
      </c>
      <c r="Q59" s="1">
        <f>'HJ-Daten'!$C$3</f>
        <v>1</v>
      </c>
      <c r="R59" s="6" t="str">
        <f>'HJ-Daten'!$C$4</f>
        <v>31.01.2025</v>
      </c>
      <c r="S59" t="str">
        <f t="shared" si="0"/>
        <v>HALBJAHRESZEUGNIS</v>
      </c>
      <c r="T59" t="str">
        <f>IF(CONCATENATE(Übersicht!W59,Übersicht!X59,Übersicht!Y59,Übersicht!Z59)="","","Die Zeugniskonferenz empfiehlt die Teilnahme an der Förder-AG ")</f>
        <v/>
      </c>
      <c r="U59" t="str">
        <f t="shared" si="1"/>
        <v/>
      </c>
      <c r="V59" t="str">
        <f>IF(Übersicht!W59="","","Mathematik ")</f>
        <v/>
      </c>
      <c r="W59" t="str">
        <f>IF(Übersicht!X59="","","Deutsch ")</f>
        <v/>
      </c>
      <c r="X59" t="str">
        <f>IF(Übersicht!Y59="","","Französisch ")</f>
        <v/>
      </c>
      <c r="Y59" t="str">
        <f>IF(Übersicht!Z59="","","Englisch ")</f>
        <v/>
      </c>
    </row>
    <row r="60" spans="1:25" ht="12.6" customHeight="1" x14ac:dyDescent="0.2">
      <c r="A60" s="1">
        <f>Übersicht!A60</f>
        <v>59</v>
      </c>
      <c r="B60" t="str">
        <f>Übersicht!B60</f>
        <v>Laubert</v>
      </c>
      <c r="C60" t="str">
        <f>Übersicht!C60</f>
        <v>Emilia</v>
      </c>
      <c r="D60" t="str">
        <f>Übersicht!D60</f>
        <v>05c</v>
      </c>
      <c r="E60" t="str">
        <f>Übersicht!E60</f>
        <v>W</v>
      </c>
      <c r="F60" s="1" t="str">
        <f>TEXT(Übersicht!F60,"TT. MMMM JJJJ")</f>
        <v>16. Mai 2014</v>
      </c>
      <c r="G60" t="str">
        <f>Übersicht!G60</f>
        <v>Karlsruhe</v>
      </c>
      <c r="H60" s="5" t="str">
        <f>IF(Übersicht!H60="","",CONCATENATE(INDEX('HJ-Daten'!$B$10:$B$44,MATCH(Übersicht!H60,'HJ-Daten'!$A$10:$A$44,0)),CHAR(10)))</f>
        <v xml:space="preserve">Fitness für Mädchen
</v>
      </c>
      <c r="I60" s="5" t="str">
        <f>IF(Übersicht!I60="","",CONCATENATE(INDEX('HJ-Daten'!$B$10:$B$44,MATCH(Übersicht!I60,'HJ-Daten'!$A$10:$A$44,0)),CHAR(10)))</f>
        <v xml:space="preserve">Volleyball
</v>
      </c>
      <c r="J60" s="5" t="str">
        <f>IF(Übersicht!J60="","",CONCATENATE(INDEX('HJ-Daten'!$B$10:$B$44,MATCH(Übersicht!J60,'HJ-Daten'!$A$10:$A$44,0)),CHAR(10)))</f>
        <v xml:space="preserve">Ballspiele
</v>
      </c>
      <c r="K60" s="5" t="str">
        <f>IF(Übersicht!K60="","",CONCATENATE(INDEX('HJ-Daten'!$B$10:$B$44,MATCH(Übersicht!K60,'HJ-Daten'!$A$10:$A$44,0)),CHAR(10)))</f>
        <v xml:space="preserve">entschuldigt für Tag oder ab 15.00 Uhr
</v>
      </c>
      <c r="L60" t="e">
        <f>IF($E60="W",VLOOKUP(Übersicht!L60,#REF!,2),VLOOKUP(Übersicht!L60,#REF!,2))</f>
        <v>#REF!</v>
      </c>
      <c r="M60" t="e">
        <f>IF($E60="W",VLOOKUP(Übersicht!M60,#REF!,3),VLOOKUP(Übersicht!M60,#REF!,3))</f>
        <v>#REF!</v>
      </c>
      <c r="N60" t="e">
        <f>IF($E60="W",VLOOKUP(Übersicht!N60,#REF!,4),VLOOKUP(Übersicht!N60,#REF!,4))</f>
        <v>#REF!</v>
      </c>
      <c r="O60" t="e">
        <f>IF($E60="W",VLOOKUP(Übersicht!O60,#REF!,5),VLOOKUP(Übersicht!O60,#REF!,5))</f>
        <v>#REF!</v>
      </c>
      <c r="P60" s="31" t="str">
        <f>'HJ-Daten'!$C$2</f>
        <v>2024/25</v>
      </c>
      <c r="Q60" s="1">
        <f>'HJ-Daten'!$C$3</f>
        <v>1</v>
      </c>
      <c r="R60" s="6" t="str">
        <f>'HJ-Daten'!$C$4</f>
        <v>31.01.2025</v>
      </c>
      <c r="S60" t="str">
        <f t="shared" si="0"/>
        <v>HALBJAHRESZEUGNIS</v>
      </c>
      <c r="T60" t="str">
        <f>IF(CONCATENATE(Übersicht!W60,Übersicht!X60,Übersicht!Y60,Übersicht!Z60)="","","Die Zeugniskonferenz empfiehlt die Teilnahme an der Förder-AG ")</f>
        <v/>
      </c>
      <c r="U60" t="str">
        <f t="shared" si="1"/>
        <v/>
      </c>
      <c r="V60" t="str">
        <f>IF(Übersicht!W60="","","Mathematik ")</f>
        <v/>
      </c>
      <c r="W60" t="str">
        <f>IF(Übersicht!X60="","","Deutsch ")</f>
        <v/>
      </c>
      <c r="X60" t="str">
        <f>IF(Übersicht!Y60="","","Französisch ")</f>
        <v/>
      </c>
      <c r="Y60" t="str">
        <f>IF(Übersicht!Z60="","","Englisch ")</f>
        <v/>
      </c>
    </row>
    <row r="61" spans="1:25" ht="12.6" customHeight="1" x14ac:dyDescent="0.2">
      <c r="A61" s="1">
        <f>Übersicht!A61</f>
        <v>60</v>
      </c>
      <c r="B61" t="str">
        <f>Übersicht!B61</f>
        <v>Louis</v>
      </c>
      <c r="C61" t="str">
        <f>Übersicht!C61</f>
        <v>Niklas</v>
      </c>
      <c r="D61" t="str">
        <f>Übersicht!D61</f>
        <v>05a</v>
      </c>
      <c r="E61" t="str">
        <f>Übersicht!E61</f>
        <v>M</v>
      </c>
      <c r="F61" s="1" t="str">
        <f>TEXT(Übersicht!F61,"TT. MMMM JJJJ")</f>
        <v>01. Dezember 2013</v>
      </c>
      <c r="G61" t="str">
        <f>Übersicht!G61</f>
        <v>Kandel</v>
      </c>
      <c r="H61" s="5" t="str">
        <f>IF(Übersicht!H61="","",CONCATENATE(INDEX('HJ-Daten'!$B$10:$B$44,MATCH(Übersicht!H61,'HJ-Daten'!$A$10:$A$44,0)),CHAR(10)))</f>
        <v xml:space="preserve">Gesellschaftsspiele Montag
</v>
      </c>
      <c r="I61" s="5" t="str">
        <f>IF(Übersicht!I61="","",CONCATENATE(INDEX('HJ-Daten'!$B$10:$B$44,MATCH(Übersicht!I61,'HJ-Daten'!$A$10:$A$44,0)),CHAR(10)))</f>
        <v xml:space="preserve">Fußball Dienstag
</v>
      </c>
      <c r="J61" s="5" t="str">
        <f>IF(Übersicht!J61="","",CONCATENATE(INDEX('HJ-Daten'!$B$10:$B$44,MATCH(Übersicht!J61,'HJ-Daten'!$A$10:$A$44,0)),CHAR(10)))</f>
        <v xml:space="preserve">Gesellschaftsspiele Mittwoch
</v>
      </c>
      <c r="K61" s="5" t="str">
        <f>IF(Übersicht!K61="","",CONCATENATE(INDEX('HJ-Daten'!$B$10:$B$44,MATCH(Übersicht!K61,'HJ-Daten'!$A$10:$A$44,0)),CHAR(10)))</f>
        <v xml:space="preserve">Fußball Donnerstag
</v>
      </c>
      <c r="L61" t="e">
        <f>IF($E61="W",VLOOKUP(Übersicht!L61,#REF!,2),VLOOKUP(Übersicht!L61,#REF!,2))</f>
        <v>#REF!</v>
      </c>
      <c r="M61" t="e">
        <f>IF($E61="W",VLOOKUP(Übersicht!M61,#REF!,3),VLOOKUP(Übersicht!M61,#REF!,3))</f>
        <v>#REF!</v>
      </c>
      <c r="N61" t="e">
        <f>IF($E61="W",VLOOKUP(Übersicht!N61,#REF!,4),VLOOKUP(Übersicht!N61,#REF!,4))</f>
        <v>#REF!</v>
      </c>
      <c r="O61" t="e">
        <f>IF($E61="W",VLOOKUP(Übersicht!O61,#REF!,5),VLOOKUP(Übersicht!O61,#REF!,5))</f>
        <v>#REF!</v>
      </c>
      <c r="P61" s="31" t="str">
        <f>'HJ-Daten'!$C$2</f>
        <v>2024/25</v>
      </c>
      <c r="Q61" s="1">
        <f>'HJ-Daten'!$C$3</f>
        <v>1</v>
      </c>
      <c r="R61" s="6" t="str">
        <f>'HJ-Daten'!$C$4</f>
        <v>31.01.2025</v>
      </c>
      <c r="S61" t="str">
        <f t="shared" si="0"/>
        <v>HALBJAHRESZEUGNIS</v>
      </c>
      <c r="T61" t="str">
        <f>IF(CONCATENATE(Übersicht!W61,Übersicht!X61,Übersicht!Y61,Übersicht!Z61)="","","Die Zeugniskonferenz empfiehlt die Teilnahme an der Förder-AG ")</f>
        <v/>
      </c>
      <c r="U61" t="str">
        <f t="shared" si="1"/>
        <v/>
      </c>
      <c r="V61" t="str">
        <f>IF(Übersicht!W61="","","Mathematik ")</f>
        <v/>
      </c>
      <c r="W61" t="str">
        <f>IF(Übersicht!X61="","","Deutsch ")</f>
        <v/>
      </c>
      <c r="X61" t="str">
        <f>IF(Übersicht!Y61="","","Französisch ")</f>
        <v/>
      </c>
      <c r="Y61" t="str">
        <f>IF(Übersicht!Z61="","","Englisch ")</f>
        <v/>
      </c>
    </row>
    <row r="62" spans="1:25" ht="12.6" customHeight="1" x14ac:dyDescent="0.2">
      <c r="A62" s="1">
        <f>Übersicht!A62</f>
        <v>61</v>
      </c>
      <c r="B62" t="str">
        <f>Übersicht!B62</f>
        <v>Maschnikow</v>
      </c>
      <c r="C62" t="str">
        <f>Übersicht!C62</f>
        <v>Richard</v>
      </c>
      <c r="D62" t="str">
        <f>Übersicht!D62</f>
        <v>05d</v>
      </c>
      <c r="E62" t="str">
        <f>Übersicht!E62</f>
        <v>M</v>
      </c>
      <c r="F62" s="1" t="str">
        <f>TEXT(Übersicht!F62,"TT. MMMM JJJJ")</f>
        <v>20. März 2014</v>
      </c>
      <c r="G62" t="str">
        <f>Übersicht!G62</f>
        <v>Kandel</v>
      </c>
      <c r="H62" s="5" t="str">
        <f>IF(Übersicht!H62="","",CONCATENATE(INDEX('HJ-Daten'!$B$10:$B$44,MATCH(Übersicht!H62,'HJ-Daten'!$A$10:$A$44,0)),CHAR(10)))</f>
        <v xml:space="preserve">Badminton Montag
</v>
      </c>
      <c r="I62" s="5" t="str">
        <f>IF(Übersicht!I62="","",CONCATENATE(INDEX('HJ-Daten'!$B$10:$B$44,MATCH(Übersicht!I62,'HJ-Daten'!$A$10:$A$44,0)),CHAR(10)))</f>
        <v xml:space="preserve">Fußball Dienstag
</v>
      </c>
      <c r="J62" s="5" t="str">
        <f>IF(Übersicht!J62="","",CONCATENATE(INDEX('HJ-Daten'!$B$10:$B$44,MATCH(Übersicht!J62,'HJ-Daten'!$A$10:$A$44,0)),CHAR(10)))</f>
        <v xml:space="preserve">Ballspiele
</v>
      </c>
      <c r="K62" s="5" t="str">
        <f>IF(Übersicht!K62="","",CONCATENATE(INDEX('HJ-Daten'!$B$10:$B$44,MATCH(Übersicht!K62,'HJ-Daten'!$A$10:$A$44,0)),CHAR(10)))</f>
        <v xml:space="preserve">Lego Mindstorms
</v>
      </c>
      <c r="L62" t="e">
        <f>IF($E62="W",VLOOKUP(Übersicht!L62,#REF!,2),VLOOKUP(Übersicht!L62,#REF!,2))</f>
        <v>#REF!</v>
      </c>
      <c r="M62" t="e">
        <f>IF($E62="W",VLOOKUP(Übersicht!M62,#REF!,3),VLOOKUP(Übersicht!M62,#REF!,3))</f>
        <v>#REF!</v>
      </c>
      <c r="N62" t="e">
        <f>IF($E62="W",VLOOKUP(Übersicht!N62,#REF!,4),VLOOKUP(Übersicht!N62,#REF!,4))</f>
        <v>#REF!</v>
      </c>
      <c r="O62" t="e">
        <f>IF($E62="W",VLOOKUP(Übersicht!O62,#REF!,5),VLOOKUP(Übersicht!O62,#REF!,5))</f>
        <v>#REF!</v>
      </c>
      <c r="P62" s="31" t="str">
        <f>'HJ-Daten'!$C$2</f>
        <v>2024/25</v>
      </c>
      <c r="Q62" s="1">
        <f>'HJ-Daten'!$C$3</f>
        <v>1</v>
      </c>
      <c r="R62" s="6" t="str">
        <f>'HJ-Daten'!$C$4</f>
        <v>31.01.2025</v>
      </c>
      <c r="S62" t="str">
        <f t="shared" si="0"/>
        <v>HALBJAHRESZEUGNIS</v>
      </c>
      <c r="T62" t="str">
        <f>IF(CONCATENATE(Übersicht!W62,Übersicht!X62,Übersicht!Y62,Übersicht!Z62)="","","Die Zeugniskonferenz empfiehlt die Teilnahme an der Förder-AG ")</f>
        <v/>
      </c>
      <c r="U62" t="str">
        <f t="shared" si="1"/>
        <v/>
      </c>
      <c r="V62" t="str">
        <f>IF(Übersicht!W62="","","Mathematik ")</f>
        <v/>
      </c>
      <c r="W62" t="str">
        <f>IF(Übersicht!X62="","","Deutsch ")</f>
        <v/>
      </c>
      <c r="X62" t="str">
        <f>IF(Übersicht!Y62="","","Französisch ")</f>
        <v/>
      </c>
      <c r="Y62" t="str">
        <f>IF(Übersicht!Z62="","","Englisch ")</f>
        <v/>
      </c>
    </row>
    <row r="63" spans="1:25" ht="12.6" customHeight="1" x14ac:dyDescent="0.2">
      <c r="A63" s="1">
        <f>Übersicht!A63</f>
        <v>62</v>
      </c>
      <c r="B63" t="str">
        <f>Übersicht!B63</f>
        <v>Merk</v>
      </c>
      <c r="C63" t="str">
        <f>Übersicht!C63</f>
        <v>Maya Sophie</v>
      </c>
      <c r="D63" t="str">
        <f>Übersicht!D63</f>
        <v>06a</v>
      </c>
      <c r="E63" t="str">
        <f>Übersicht!E63</f>
        <v>W</v>
      </c>
      <c r="F63" s="1" t="str">
        <f>TEXT(Übersicht!F63,"TT. MMMM JJJJ")</f>
        <v>22. September 2012</v>
      </c>
      <c r="G63" t="str">
        <f>Übersicht!G63</f>
        <v>Stuttgart</v>
      </c>
      <c r="H63" s="5" t="str">
        <f>IF(Übersicht!H63="","",CONCATENATE(INDEX('HJ-Daten'!$B$10:$B$44,MATCH(Übersicht!H63,'HJ-Daten'!$A$10:$A$44,0)),CHAR(10)))</f>
        <v xml:space="preserve">Fitness für Mädchen
</v>
      </c>
      <c r="I63" s="5" t="str">
        <f>IF(Übersicht!I63="","",CONCATENATE(INDEX('HJ-Daten'!$B$10:$B$44,MATCH(Übersicht!I63,'HJ-Daten'!$A$10:$A$44,0)),CHAR(10)))</f>
        <v xml:space="preserve">Volleyball
</v>
      </c>
      <c r="J63" s="5" t="str">
        <f>IF(Übersicht!J63="","",CONCATENATE(INDEX('HJ-Daten'!$B$10:$B$44,MATCH(Übersicht!J63,'HJ-Daten'!$A$10:$A$44,0)),CHAR(10)))</f>
        <v xml:space="preserve">Interaktive Spiele
</v>
      </c>
      <c r="K63" s="5" t="str">
        <f>IF(Übersicht!K63="","",CONCATENATE(INDEX('HJ-Daten'!$B$10:$B$44,MATCH(Übersicht!K63,'HJ-Daten'!$A$10:$A$44,0)),CHAR(10)))</f>
        <v xml:space="preserve">Ballsport
</v>
      </c>
      <c r="L63" t="e">
        <f>IF($E63="W",VLOOKUP(Übersicht!L63,#REF!,2),VLOOKUP(Übersicht!L63,#REF!,2))</f>
        <v>#REF!</v>
      </c>
      <c r="M63" t="e">
        <f>IF($E63="W",VLOOKUP(Übersicht!M63,#REF!,3),VLOOKUP(Übersicht!M63,#REF!,3))</f>
        <v>#REF!</v>
      </c>
      <c r="N63" t="e">
        <f>IF($E63="W",VLOOKUP(Übersicht!N63,#REF!,4),VLOOKUP(Übersicht!N63,#REF!,4))</f>
        <v>#REF!</v>
      </c>
      <c r="O63" t="e">
        <f>IF($E63="W",VLOOKUP(Übersicht!O63,#REF!,5),VLOOKUP(Übersicht!O63,#REF!,5))</f>
        <v>#REF!</v>
      </c>
      <c r="P63" s="31" t="str">
        <f>'HJ-Daten'!$C$2</f>
        <v>2024/25</v>
      </c>
      <c r="Q63" s="1">
        <f>'HJ-Daten'!$C$3</f>
        <v>1</v>
      </c>
      <c r="R63" s="6" t="str">
        <f>'HJ-Daten'!$C$4</f>
        <v>31.01.2025</v>
      </c>
      <c r="S63" t="str">
        <f t="shared" si="0"/>
        <v>HALBJAHRESZEUGNIS</v>
      </c>
      <c r="T63" t="str">
        <f>IF(CONCATENATE(Übersicht!W63,Übersicht!X63,Übersicht!Y63,Übersicht!Z63)="","","Die Zeugniskonferenz empfiehlt die Teilnahme an der Förder-AG ")</f>
        <v/>
      </c>
      <c r="U63" t="str">
        <f t="shared" si="1"/>
        <v/>
      </c>
      <c r="V63" t="str">
        <f>IF(Übersicht!W63="","","Mathematik ")</f>
        <v/>
      </c>
      <c r="W63" t="str">
        <f>IF(Übersicht!X63="","","Deutsch ")</f>
        <v/>
      </c>
      <c r="X63" t="str">
        <f>IF(Übersicht!Y63="","","Französisch ")</f>
        <v/>
      </c>
      <c r="Y63" t="str">
        <f>IF(Übersicht!Z63="","","Englisch ")</f>
        <v/>
      </c>
    </row>
    <row r="64" spans="1:25" ht="12.6" customHeight="1" x14ac:dyDescent="0.2">
      <c r="A64" s="1">
        <f>Übersicht!A64</f>
        <v>63</v>
      </c>
      <c r="B64" t="str">
        <f>Übersicht!B64</f>
        <v>Metz</v>
      </c>
      <c r="C64" t="str">
        <f>Übersicht!C64</f>
        <v>Emilie Henriette</v>
      </c>
      <c r="D64" t="str">
        <f>Übersicht!D64</f>
        <v>05b</v>
      </c>
      <c r="E64" t="str">
        <f>Übersicht!E64</f>
        <v>W</v>
      </c>
      <c r="F64" s="1" t="str">
        <f>TEXT(Übersicht!F64,"TT. MMMM JJJJ")</f>
        <v>26. Juli 2014</v>
      </c>
      <c r="G64" t="str">
        <f>Übersicht!G64</f>
        <v>Germersheim</v>
      </c>
      <c r="H64" s="5" t="str">
        <f>IF(Übersicht!H64="","",CONCATENATE(INDEX('HJ-Daten'!$B$10:$B$44,MATCH(Übersicht!H64,'HJ-Daten'!$A$10:$A$44,0)),CHAR(10)))</f>
        <v xml:space="preserve">Stricken und Häkeln
</v>
      </c>
      <c r="I64" s="5" t="str">
        <f>IF(Übersicht!I64="","",CONCATENATE(INDEX('HJ-Daten'!$B$10:$B$44,MATCH(Übersicht!I64,'HJ-Daten'!$A$10:$A$44,0)),CHAR(10)))</f>
        <v xml:space="preserve">Improvisationstheater
</v>
      </c>
      <c r="J64" s="5" t="str">
        <f>IF(Übersicht!J64="","",CONCATENATE(INDEX('HJ-Daten'!$B$10:$B$44,MATCH(Übersicht!J64,'HJ-Daten'!$A$10:$A$44,0)),CHAR(10)))</f>
        <v xml:space="preserve">Interaktive Spiele
</v>
      </c>
      <c r="K64" s="5" t="str">
        <f>IF(Übersicht!K64="","",CONCATENATE(INDEX('HJ-Daten'!$B$10:$B$44,MATCH(Übersicht!K64,'HJ-Daten'!$A$10:$A$44,0)),CHAR(10)))</f>
        <v xml:space="preserve">Singen-Spielen-Musizieren
</v>
      </c>
      <c r="L64" t="e">
        <f>IF($E64="W",VLOOKUP(Übersicht!L64,#REF!,2),VLOOKUP(Übersicht!L64,#REF!,2))</f>
        <v>#REF!</v>
      </c>
      <c r="M64" t="e">
        <f>IF($E64="W",VLOOKUP(Übersicht!M64,#REF!,3),VLOOKUP(Übersicht!M64,#REF!,3))</f>
        <v>#REF!</v>
      </c>
      <c r="N64" t="e">
        <f>IF($E64="W",VLOOKUP(Übersicht!N64,#REF!,4),VLOOKUP(Übersicht!N64,#REF!,4))</f>
        <v>#REF!</v>
      </c>
      <c r="O64" t="e">
        <f>IF($E64="W",VLOOKUP(Übersicht!O64,#REF!,5),VLOOKUP(Übersicht!O64,#REF!,5))</f>
        <v>#REF!</v>
      </c>
      <c r="P64" s="31" t="str">
        <f>'HJ-Daten'!$C$2</f>
        <v>2024/25</v>
      </c>
      <c r="Q64" s="1">
        <f>'HJ-Daten'!$C$3</f>
        <v>1</v>
      </c>
      <c r="R64" s="6" t="str">
        <f>'HJ-Daten'!$C$4</f>
        <v>31.01.2025</v>
      </c>
      <c r="S64" t="str">
        <f t="shared" si="0"/>
        <v>HALBJAHRESZEUGNIS</v>
      </c>
      <c r="T64" t="str">
        <f>IF(CONCATENATE(Übersicht!W64,Übersicht!X64,Übersicht!Y64,Übersicht!Z64)="","","Die Zeugniskonferenz empfiehlt die Teilnahme an der Förder-AG ")</f>
        <v/>
      </c>
      <c r="U64" t="str">
        <f t="shared" si="1"/>
        <v/>
      </c>
      <c r="V64" t="str">
        <f>IF(Übersicht!W64="","","Mathematik ")</f>
        <v/>
      </c>
      <c r="W64" t="str">
        <f>IF(Übersicht!X64="","","Deutsch ")</f>
        <v/>
      </c>
      <c r="X64" t="str">
        <f>IF(Übersicht!Y64="","","Französisch ")</f>
        <v/>
      </c>
      <c r="Y64" t="str">
        <f>IF(Übersicht!Z64="","","Englisch ")</f>
        <v/>
      </c>
    </row>
    <row r="65" spans="1:25" ht="12.6" customHeight="1" x14ac:dyDescent="0.2">
      <c r="A65" s="1">
        <f>Übersicht!A65</f>
        <v>64</v>
      </c>
      <c r="B65" t="str">
        <f>Übersicht!B65</f>
        <v>Michel</v>
      </c>
      <c r="C65" t="str">
        <f>Übersicht!C65</f>
        <v>Joris Amon</v>
      </c>
      <c r="D65" t="str">
        <f>Übersicht!D65</f>
        <v>07d</v>
      </c>
      <c r="E65" t="str">
        <f>Übersicht!E65</f>
        <v>M</v>
      </c>
      <c r="F65" s="1" t="str">
        <f>TEXT(Übersicht!F65,"TT. MMMM JJJJ")</f>
        <v>30. Juli 2012</v>
      </c>
      <c r="G65" t="str">
        <f>Übersicht!G65</f>
        <v>Germersheim</v>
      </c>
      <c r="H65" s="5" t="str">
        <f>IF(Übersicht!H65="","",CONCATENATE(INDEX('HJ-Daten'!$B$10:$B$44,MATCH(Übersicht!H65,'HJ-Daten'!$A$10:$A$44,0)),CHAR(10)))</f>
        <v xml:space="preserve">Badminton Montag
</v>
      </c>
      <c r="I65" s="5" t="str">
        <f>IF(Übersicht!I65="","",CONCATENATE(INDEX('HJ-Daten'!$B$10:$B$44,MATCH(Übersicht!I65,'HJ-Daten'!$A$10:$A$44,0)),CHAR(10)))</f>
        <v xml:space="preserve">Fußball Dienstag
</v>
      </c>
      <c r="J65" s="5" t="str">
        <f>IF(Übersicht!J65="","",CONCATENATE(INDEX('HJ-Daten'!$B$10:$B$44,MATCH(Übersicht!J65,'HJ-Daten'!$A$10:$A$44,0)),CHAR(10)))</f>
        <v xml:space="preserve">entschuldigt für Tag oder ab 15.00 Uhr
</v>
      </c>
      <c r="K65" s="5" t="str">
        <f>IF(Übersicht!K65="","",CONCATENATE(INDEX('HJ-Daten'!$B$10:$B$44,MATCH(Übersicht!K65,'HJ-Daten'!$A$10:$A$44,0)),CHAR(10)))</f>
        <v xml:space="preserve">Lego Mindstorms
</v>
      </c>
      <c r="L65" t="e">
        <f>IF($E65="W",VLOOKUP(Übersicht!L65,#REF!,2),VLOOKUP(Übersicht!L65,#REF!,2))</f>
        <v>#REF!</v>
      </c>
      <c r="M65" t="e">
        <f>IF($E65="W",VLOOKUP(Übersicht!M65,#REF!,3),VLOOKUP(Übersicht!M65,#REF!,3))</f>
        <v>#REF!</v>
      </c>
      <c r="N65" t="e">
        <f>IF($E65="W",VLOOKUP(Übersicht!N65,#REF!,4),VLOOKUP(Übersicht!N65,#REF!,4))</f>
        <v>#REF!</v>
      </c>
      <c r="O65" t="e">
        <f>IF($E65="W",VLOOKUP(Übersicht!O65,#REF!,5),VLOOKUP(Übersicht!O65,#REF!,5))</f>
        <v>#REF!</v>
      </c>
      <c r="P65" s="31" t="str">
        <f>'HJ-Daten'!$C$2</f>
        <v>2024/25</v>
      </c>
      <c r="Q65" s="1">
        <f>'HJ-Daten'!$C$3</f>
        <v>1</v>
      </c>
      <c r="R65" s="6" t="str">
        <f>'HJ-Daten'!$C$4</f>
        <v>31.01.2025</v>
      </c>
      <c r="S65" t="str">
        <f t="shared" si="0"/>
        <v>HALBJAHRESZEUGNIS</v>
      </c>
      <c r="T65" t="str">
        <f>IF(CONCATENATE(Übersicht!W65,Übersicht!X65,Übersicht!Y65,Übersicht!Z65)="","","Die Zeugniskonferenz empfiehlt die Teilnahme an der Förder-AG ")</f>
        <v/>
      </c>
      <c r="U65" t="str">
        <f t="shared" si="1"/>
        <v/>
      </c>
      <c r="V65" t="str">
        <f>IF(Übersicht!W65="","","Mathematik ")</f>
        <v/>
      </c>
      <c r="W65" t="str">
        <f>IF(Übersicht!X65="","","Deutsch ")</f>
        <v/>
      </c>
      <c r="X65" t="str">
        <f>IF(Übersicht!Y65="","","Französisch ")</f>
        <v/>
      </c>
      <c r="Y65" t="str">
        <f>IF(Übersicht!Z65="","","Englisch ")</f>
        <v/>
      </c>
    </row>
    <row r="66" spans="1:25" ht="12.6" customHeight="1" x14ac:dyDescent="0.2">
      <c r="A66" s="1">
        <f>Übersicht!A66</f>
        <v>65</v>
      </c>
      <c r="B66" t="str">
        <f>Übersicht!B66</f>
        <v>Müller</v>
      </c>
      <c r="C66" t="str">
        <f>Übersicht!C66</f>
        <v>Mia Anna-Angelika</v>
      </c>
      <c r="D66" t="str">
        <f>Übersicht!D66</f>
        <v>07d</v>
      </c>
      <c r="E66" t="str">
        <f>Übersicht!E66</f>
        <v>W</v>
      </c>
      <c r="F66" s="1" t="str">
        <f>TEXT(Übersicht!F66,"TT. MMMM JJJJ")</f>
        <v>22. November 2011</v>
      </c>
      <c r="G66" t="str">
        <f>Übersicht!G66</f>
        <v>Karlsruhe</v>
      </c>
      <c r="H66" s="5" t="str">
        <f>IF(Übersicht!H66="","",CONCATENATE(INDEX('HJ-Daten'!$B$10:$B$44,MATCH(Übersicht!H66,'HJ-Daten'!$A$10:$A$44,0)),CHAR(10)))</f>
        <v xml:space="preserve">Badminton Montag
</v>
      </c>
      <c r="I66" s="5" t="str">
        <f>IF(Übersicht!I66="","",CONCATENATE(INDEX('HJ-Daten'!$B$10:$B$44,MATCH(Übersicht!I66,'HJ-Daten'!$A$10:$A$44,0)),CHAR(10)))</f>
        <v xml:space="preserve">Improvisationstheater
</v>
      </c>
      <c r="J66" s="5" t="str">
        <f>IF(Übersicht!J66="","",CONCATENATE(INDEX('HJ-Daten'!$B$10:$B$44,MATCH(Übersicht!J66,'HJ-Daten'!$A$10:$A$44,0)),CHAR(10)))</f>
        <v xml:space="preserve">Ballspiele
</v>
      </c>
      <c r="K66" s="5" t="str">
        <f>IF(Übersicht!K66="","",CONCATENATE(INDEX('HJ-Daten'!$B$10:$B$44,MATCH(Übersicht!K66,'HJ-Daten'!$A$10:$A$44,0)),CHAR(10)))</f>
        <v xml:space="preserve">Handlettering
</v>
      </c>
      <c r="L66" t="e">
        <f>IF($E66="W",VLOOKUP(Übersicht!L66,#REF!,2),VLOOKUP(Übersicht!L66,#REF!,2))</f>
        <v>#REF!</v>
      </c>
      <c r="M66" t="e">
        <f>IF($E66="W",VLOOKUP(Übersicht!M66,#REF!,3),VLOOKUP(Übersicht!M66,#REF!,3))</f>
        <v>#REF!</v>
      </c>
      <c r="N66" t="e">
        <f>IF($E66="W",VLOOKUP(Übersicht!N66,#REF!,4),VLOOKUP(Übersicht!N66,#REF!,4))</f>
        <v>#REF!</v>
      </c>
      <c r="O66" t="e">
        <f>IF($E66="W",VLOOKUP(Übersicht!O66,#REF!,5),VLOOKUP(Übersicht!O66,#REF!,5))</f>
        <v>#REF!</v>
      </c>
      <c r="P66" s="31" t="str">
        <f>'HJ-Daten'!$C$2</f>
        <v>2024/25</v>
      </c>
      <c r="Q66" s="1">
        <f>'HJ-Daten'!$C$3</f>
        <v>1</v>
      </c>
      <c r="R66" s="6" t="str">
        <f>'HJ-Daten'!$C$4</f>
        <v>31.01.2025</v>
      </c>
      <c r="S66" t="str">
        <f t="shared" ref="S66:S129" si="2">IF(Q66=1,"HALBJAHRESZEUGNIS","JAHRESZEUGNIS")</f>
        <v>HALBJAHRESZEUGNIS</v>
      </c>
      <c r="T66" t="str">
        <f>IF(CONCATENATE(Übersicht!W66,Übersicht!X66,Übersicht!Y66,Übersicht!Z66)="","","Die Zeugniskonferenz empfiehlt die Teilnahme an der Förder-AG ")</f>
        <v/>
      </c>
      <c r="U66" t="str">
        <f t="shared" si="1"/>
        <v/>
      </c>
      <c r="V66" t="str">
        <f>IF(Übersicht!W66="","","Mathematik ")</f>
        <v/>
      </c>
      <c r="W66" t="str">
        <f>IF(Übersicht!X66="","","Deutsch ")</f>
        <v/>
      </c>
      <c r="X66" t="str">
        <f>IF(Übersicht!Y66="","","Französisch ")</f>
        <v/>
      </c>
      <c r="Y66" t="str">
        <f>IF(Übersicht!Z66="","","Englisch ")</f>
        <v/>
      </c>
    </row>
    <row r="67" spans="1:25" ht="12.6" customHeight="1" x14ac:dyDescent="0.2">
      <c r="A67" s="1">
        <f>Übersicht!A67</f>
        <v>66</v>
      </c>
      <c r="B67" t="str">
        <f>Übersicht!B67</f>
        <v>Munteanu</v>
      </c>
      <c r="C67" t="str">
        <f>Übersicht!C67</f>
        <v>Aurelia</v>
      </c>
      <c r="D67" t="str">
        <f>Übersicht!D67</f>
        <v>07e</v>
      </c>
      <c r="E67" t="str">
        <f>Übersicht!E67</f>
        <v>W</v>
      </c>
      <c r="F67" s="1" t="str">
        <f>TEXT(Übersicht!F67,"TT. MMMM JJJJ")</f>
        <v>15. Juni 2011</v>
      </c>
      <c r="G67" t="str">
        <f>Übersicht!G67</f>
        <v>Chisinau</v>
      </c>
      <c r="H67" s="5" t="str">
        <f>IF(Übersicht!H67="","",CONCATENATE(INDEX('HJ-Daten'!$B$10:$B$44,MATCH(Übersicht!H67,'HJ-Daten'!$A$10:$A$44,0)),CHAR(10)))</f>
        <v xml:space="preserve">Französischförderunterricht 6-8
</v>
      </c>
      <c r="I67" s="5" t="str">
        <f>IF(Übersicht!I67="","",CONCATENATE(INDEX('HJ-Daten'!$B$10:$B$44,MATCH(Übersicht!I67,'HJ-Daten'!$A$10:$A$44,0)),CHAR(10)))</f>
        <v xml:space="preserve">Improvisationstheater
</v>
      </c>
      <c r="J67" s="5" t="str">
        <f>IF(Übersicht!J67="","",CONCATENATE(INDEX('HJ-Daten'!$B$10:$B$44,MATCH(Übersicht!J67,'HJ-Daten'!$A$10:$A$44,0)),CHAR(10)))</f>
        <v xml:space="preserve">Matheförderunterricht 6-8
</v>
      </c>
      <c r="K67" s="5" t="str">
        <f>IF(Übersicht!K67="","",CONCATENATE(INDEX('HJ-Daten'!$B$10:$B$44,MATCH(Übersicht!K67,'HJ-Daten'!$A$10:$A$44,0)),CHAR(10)))</f>
        <v xml:space="preserve">Deutschförderunterricht 6-8
</v>
      </c>
      <c r="L67" t="e">
        <f>IF($E67="W",VLOOKUP(Übersicht!L67,#REF!,2),VLOOKUP(Übersicht!L67,#REF!,2))</f>
        <v>#REF!</v>
      </c>
      <c r="M67" t="e">
        <f>IF($E67="W",VLOOKUP(Übersicht!M67,#REF!,3),VLOOKUP(Übersicht!M67,#REF!,3))</f>
        <v>#REF!</v>
      </c>
      <c r="N67" t="e">
        <f>IF($E67="W",VLOOKUP(Übersicht!N67,#REF!,4),VLOOKUP(Übersicht!N67,#REF!,4))</f>
        <v>#REF!</v>
      </c>
      <c r="O67" t="e">
        <f>IF($E67="W",VLOOKUP(Übersicht!O67,#REF!,5),VLOOKUP(Übersicht!O67,#REF!,5))</f>
        <v>#REF!</v>
      </c>
      <c r="P67" s="31" t="str">
        <f>'HJ-Daten'!$C$2</f>
        <v>2024/25</v>
      </c>
      <c r="Q67" s="1">
        <f>'HJ-Daten'!$C$3</f>
        <v>1</v>
      </c>
      <c r="R67" s="6" t="str">
        <f>'HJ-Daten'!$C$4</f>
        <v>31.01.2025</v>
      </c>
      <c r="S67" t="str">
        <f t="shared" si="2"/>
        <v>HALBJAHRESZEUGNIS</v>
      </c>
      <c r="T67" t="str">
        <f>IF(CONCATENATE(Übersicht!W67,Übersicht!X67,Übersicht!Y67,Übersicht!Z67)="","","Die Zeugniskonferenz empfiehlt die Teilnahme an der Förder-AG ")</f>
        <v/>
      </c>
      <c r="U67" t="str">
        <f t="shared" ref="U67:U130" si="3">CONCATENATE(V67,W67,X67,Y67)</f>
        <v/>
      </c>
      <c r="V67" t="str">
        <f>IF(Übersicht!W67="","","Mathematik ")</f>
        <v/>
      </c>
      <c r="W67" t="str">
        <f>IF(Übersicht!X67="","","Deutsch ")</f>
        <v/>
      </c>
      <c r="X67" t="str">
        <f>IF(Übersicht!Y67="","","Französisch ")</f>
        <v/>
      </c>
      <c r="Y67" t="str">
        <f>IF(Übersicht!Z67="","","Englisch ")</f>
        <v/>
      </c>
    </row>
    <row r="68" spans="1:25" ht="12.6" customHeight="1" x14ac:dyDescent="0.2">
      <c r="A68" s="1">
        <f>Übersicht!A68</f>
        <v>67</v>
      </c>
      <c r="B68" t="str">
        <f>Übersicht!B68</f>
        <v>Neuper</v>
      </c>
      <c r="C68" t="str">
        <f>Übersicht!C68</f>
        <v>Gwen Kaisa</v>
      </c>
      <c r="D68" t="str">
        <f>Übersicht!D68</f>
        <v>05d</v>
      </c>
      <c r="E68" t="str">
        <f>Übersicht!E68</f>
        <v>W</v>
      </c>
      <c r="F68" s="1" t="str">
        <f>TEXT(Übersicht!F68,"TT. MMMM JJJJ")</f>
        <v>28. Mai 2014</v>
      </c>
      <c r="G68" t="str">
        <f>Übersicht!G68</f>
        <v>Karlsruhe</v>
      </c>
      <c r="H68" s="5" t="str">
        <f>IF(Übersicht!H68="","",CONCATENATE(INDEX('HJ-Daten'!$B$10:$B$44,MATCH(Übersicht!H68,'HJ-Daten'!$A$10:$A$44,0)),CHAR(10)))</f>
        <v xml:space="preserve">Fitness für Mädchen
</v>
      </c>
      <c r="I68" s="5" t="str">
        <f>IF(Übersicht!I68="","",CONCATENATE(INDEX('HJ-Daten'!$B$10:$B$44,MATCH(Übersicht!I68,'HJ-Daten'!$A$10:$A$44,0)),CHAR(10)))</f>
        <v xml:space="preserve">Improvisationstheater
</v>
      </c>
      <c r="J68" s="5" t="str">
        <f>IF(Übersicht!J68="","",CONCATENATE(INDEX('HJ-Daten'!$B$10:$B$44,MATCH(Übersicht!J68,'HJ-Daten'!$A$10:$A$44,0)),CHAR(10)))</f>
        <v xml:space="preserve">Ballspiele
</v>
      </c>
      <c r="K68" s="5" t="str">
        <f>IF(Übersicht!K68="","",CONCATENATE(INDEX('HJ-Daten'!$B$10:$B$44,MATCH(Übersicht!K68,'HJ-Daten'!$A$10:$A$44,0)),CHAR(10)))</f>
        <v xml:space="preserve">Singen-Spielen-Musizieren
</v>
      </c>
      <c r="L68" t="e">
        <f>IF($E68="W",VLOOKUP(Übersicht!L68,#REF!,2),VLOOKUP(Übersicht!L68,#REF!,2))</f>
        <v>#REF!</v>
      </c>
      <c r="M68" t="e">
        <f>IF($E68="W",VLOOKUP(Übersicht!M68,#REF!,3),VLOOKUP(Übersicht!M68,#REF!,3))</f>
        <v>#REF!</v>
      </c>
      <c r="N68" t="e">
        <f>IF($E68="W",VLOOKUP(Übersicht!N68,#REF!,4),VLOOKUP(Übersicht!N68,#REF!,4))</f>
        <v>#REF!</v>
      </c>
      <c r="O68" t="e">
        <f>IF($E68="W",VLOOKUP(Übersicht!O68,#REF!,5),VLOOKUP(Übersicht!O68,#REF!,5))</f>
        <v>#REF!</v>
      </c>
      <c r="P68" s="31" t="str">
        <f>'HJ-Daten'!$C$2</f>
        <v>2024/25</v>
      </c>
      <c r="Q68" s="1">
        <f>'HJ-Daten'!$C$3</f>
        <v>1</v>
      </c>
      <c r="R68" s="6" t="str">
        <f>'HJ-Daten'!$C$4</f>
        <v>31.01.2025</v>
      </c>
      <c r="S68" t="str">
        <f t="shared" si="2"/>
        <v>HALBJAHRESZEUGNIS</v>
      </c>
      <c r="T68" t="str">
        <f>IF(CONCATENATE(Übersicht!W68,Übersicht!X68,Übersicht!Y68,Übersicht!Z68)="","","Die Zeugniskonferenz empfiehlt die Teilnahme an der Förder-AG ")</f>
        <v/>
      </c>
      <c r="U68" t="str">
        <f t="shared" si="3"/>
        <v/>
      </c>
      <c r="V68" t="str">
        <f>IF(Übersicht!W68="","","Mathematik ")</f>
        <v/>
      </c>
      <c r="W68" t="str">
        <f>IF(Übersicht!X68="","","Deutsch ")</f>
        <v/>
      </c>
      <c r="X68" t="str">
        <f>IF(Übersicht!Y68="","","Französisch ")</f>
        <v/>
      </c>
      <c r="Y68" t="str">
        <f>IF(Übersicht!Z68="","","Englisch ")</f>
        <v/>
      </c>
    </row>
    <row r="69" spans="1:25" ht="12.6" customHeight="1" x14ac:dyDescent="0.2">
      <c r="A69" s="1">
        <f>Übersicht!A69</f>
        <v>68</v>
      </c>
      <c r="B69" t="str">
        <f>Übersicht!B69</f>
        <v>Nitsche</v>
      </c>
      <c r="C69" t="str">
        <f>Übersicht!C69</f>
        <v>Ava Helena</v>
      </c>
      <c r="D69" t="str">
        <f>Übersicht!D69</f>
        <v>05g</v>
      </c>
      <c r="E69" t="str">
        <f>Übersicht!E69</f>
        <v>W</v>
      </c>
      <c r="F69" s="1" t="str">
        <f>TEXT(Übersicht!F69,"TT. MMMM JJJJ")</f>
        <v>23. September 2013</v>
      </c>
      <c r="G69" t="str">
        <f>Übersicht!G69</f>
        <v>Speyer</v>
      </c>
      <c r="H69" s="5" t="str">
        <f>IF(Übersicht!H69="","",CONCATENATE(INDEX('HJ-Daten'!$B$10:$B$44,MATCH(Übersicht!H69,'HJ-Daten'!$A$10:$A$44,0)),CHAR(10)))</f>
        <v xml:space="preserve">Tastaturschreiben
</v>
      </c>
      <c r="I69" s="5" t="str">
        <f>IF(Übersicht!I69="","",CONCATENATE(INDEX('HJ-Daten'!$B$10:$B$44,MATCH(Übersicht!I69,'HJ-Daten'!$A$10:$A$44,0)),CHAR(10)))</f>
        <v xml:space="preserve">Volleyball
</v>
      </c>
      <c r="J69" s="5" t="str">
        <f>IF(Übersicht!J69="","",CONCATENATE(INDEX('HJ-Daten'!$B$10:$B$44,MATCH(Übersicht!J69,'HJ-Daten'!$A$10:$A$44,0)),CHAR(10)))</f>
        <v xml:space="preserve">Badminton Mittwoch
</v>
      </c>
      <c r="K69" s="5" t="str">
        <f>IF(Übersicht!K69="","",CONCATENATE(INDEX('HJ-Daten'!$B$10:$B$44,MATCH(Übersicht!K69,'HJ-Daten'!$A$10:$A$44,0)),CHAR(10)))</f>
        <v xml:space="preserve">Handlettering
</v>
      </c>
      <c r="L69" t="e">
        <f>IF($E69="W",VLOOKUP(Übersicht!L69,#REF!,2),VLOOKUP(Übersicht!L69,#REF!,2))</f>
        <v>#REF!</v>
      </c>
      <c r="M69" t="e">
        <f>IF($E69="W",VLOOKUP(Übersicht!M69,#REF!,3),VLOOKUP(Übersicht!M69,#REF!,3))</f>
        <v>#REF!</v>
      </c>
      <c r="N69" t="e">
        <f>IF($E69="W",VLOOKUP(Übersicht!N69,#REF!,4),VLOOKUP(Übersicht!N69,#REF!,4))</f>
        <v>#REF!</v>
      </c>
      <c r="O69" t="e">
        <f>IF($E69="W",VLOOKUP(Übersicht!O69,#REF!,5),VLOOKUP(Übersicht!O69,#REF!,5))</f>
        <v>#REF!</v>
      </c>
      <c r="P69" s="31" t="str">
        <f>'HJ-Daten'!$C$2</f>
        <v>2024/25</v>
      </c>
      <c r="Q69" s="1">
        <f>'HJ-Daten'!$C$3</f>
        <v>1</v>
      </c>
      <c r="R69" s="6" t="str">
        <f>'HJ-Daten'!$C$4</f>
        <v>31.01.2025</v>
      </c>
      <c r="S69" t="str">
        <f t="shared" si="2"/>
        <v>HALBJAHRESZEUGNIS</v>
      </c>
      <c r="T69" t="str">
        <f>IF(CONCATENATE(Übersicht!W69,Übersicht!X69,Übersicht!Y69,Übersicht!Z69)="","","Die Zeugniskonferenz empfiehlt die Teilnahme an der Förder-AG ")</f>
        <v/>
      </c>
      <c r="U69" t="str">
        <f t="shared" si="3"/>
        <v/>
      </c>
      <c r="V69" t="str">
        <f>IF(Übersicht!W69="","","Mathematik ")</f>
        <v/>
      </c>
      <c r="W69" t="str">
        <f>IF(Übersicht!X69="","","Deutsch ")</f>
        <v/>
      </c>
      <c r="X69" t="str">
        <f>IF(Übersicht!Y69="","","Französisch ")</f>
        <v/>
      </c>
      <c r="Y69" t="str">
        <f>IF(Übersicht!Z69="","","Englisch ")</f>
        <v/>
      </c>
    </row>
    <row r="70" spans="1:25" ht="12.6" customHeight="1" x14ac:dyDescent="0.2">
      <c r="A70" s="1">
        <f>Übersicht!A70</f>
        <v>69</v>
      </c>
      <c r="B70" t="str">
        <f>Übersicht!B70</f>
        <v>Nohut</v>
      </c>
      <c r="C70" t="str">
        <f>Übersicht!C70</f>
        <v>Noah Ilay Salim</v>
      </c>
      <c r="D70" t="str">
        <f>Übersicht!D70</f>
        <v>07g</v>
      </c>
      <c r="E70" t="str">
        <f>Übersicht!E70</f>
        <v>M</v>
      </c>
      <c r="F70" s="1" t="str">
        <f>TEXT(Übersicht!F70,"TT. MMMM JJJJ")</f>
        <v>02. Juni 2012</v>
      </c>
      <c r="G70" t="str">
        <f>Übersicht!G70</f>
        <v>Frankfurt am Main</v>
      </c>
      <c r="H70" s="5" t="str">
        <f>IF(Übersicht!H70="","",CONCATENATE(INDEX('HJ-Daten'!$B$10:$B$44,MATCH(Übersicht!H70,'HJ-Daten'!$A$10:$A$44,0)),CHAR(10)))</f>
        <v xml:space="preserve">Gesellschaftsspiele Montag
</v>
      </c>
      <c r="I70" s="5" t="str">
        <f>IF(Übersicht!I70="","",CONCATENATE(INDEX('HJ-Daten'!$B$10:$B$44,MATCH(Übersicht!I70,'HJ-Daten'!$A$10:$A$44,0)),CHAR(10)))</f>
        <v xml:space="preserve">Rätsel- und Knobelspiele
</v>
      </c>
      <c r="J70" s="5" t="str">
        <f>IF(Übersicht!J70="","",CONCATENATE(INDEX('HJ-Daten'!$B$10:$B$44,MATCH(Übersicht!J70,'HJ-Daten'!$A$10:$A$44,0)),CHAR(10)))</f>
        <v xml:space="preserve">Matheförderunterricht 6-8
</v>
      </c>
      <c r="K70" s="5" t="str">
        <f>IF(Übersicht!K70="","",CONCATENATE(INDEX('HJ-Daten'!$B$10:$B$44,MATCH(Übersicht!K70,'HJ-Daten'!$A$10:$A$44,0)),CHAR(10)))</f>
        <v xml:space="preserve">Gesellschaftsspiele Donnerstag
</v>
      </c>
      <c r="L70" t="e">
        <f>IF($E70="W",VLOOKUP(Übersicht!L70,#REF!,2),VLOOKUP(Übersicht!L70,#REF!,2))</f>
        <v>#REF!</v>
      </c>
      <c r="M70" t="e">
        <f>IF($E70="W",VLOOKUP(Übersicht!M70,#REF!,3),VLOOKUP(Übersicht!M70,#REF!,3))</f>
        <v>#REF!</v>
      </c>
      <c r="N70" t="e">
        <f>IF($E70="W",VLOOKUP(Übersicht!N70,#REF!,4),VLOOKUP(Übersicht!N70,#REF!,4))</f>
        <v>#REF!</v>
      </c>
      <c r="O70" t="e">
        <f>IF($E70="W",VLOOKUP(Übersicht!O70,#REF!,5),VLOOKUP(Übersicht!O70,#REF!,5))</f>
        <v>#REF!</v>
      </c>
      <c r="P70" s="31" t="str">
        <f>'HJ-Daten'!$C$2</f>
        <v>2024/25</v>
      </c>
      <c r="Q70" s="1">
        <f>'HJ-Daten'!$C$3</f>
        <v>1</v>
      </c>
      <c r="R70" s="6" t="str">
        <f>'HJ-Daten'!$C$4</f>
        <v>31.01.2025</v>
      </c>
      <c r="S70" t="str">
        <f t="shared" si="2"/>
        <v>HALBJAHRESZEUGNIS</v>
      </c>
      <c r="T70" t="str">
        <f>IF(CONCATENATE(Übersicht!W70,Übersicht!X70,Übersicht!Y70,Übersicht!Z70)="","","Die Zeugniskonferenz empfiehlt die Teilnahme an der Förder-AG ")</f>
        <v/>
      </c>
      <c r="U70" t="str">
        <f t="shared" si="3"/>
        <v/>
      </c>
      <c r="V70" t="str">
        <f>IF(Übersicht!W70="","","Mathematik ")</f>
        <v/>
      </c>
      <c r="W70" t="str">
        <f>IF(Übersicht!X70="","","Deutsch ")</f>
        <v/>
      </c>
      <c r="X70" t="str">
        <f>IF(Übersicht!Y70="","","Französisch ")</f>
        <v/>
      </c>
      <c r="Y70" t="str">
        <f>IF(Übersicht!Z70="","","Englisch ")</f>
        <v/>
      </c>
    </row>
    <row r="71" spans="1:25" ht="12.6" customHeight="1" x14ac:dyDescent="0.2">
      <c r="A71" s="1">
        <f>Übersicht!A71</f>
        <v>70</v>
      </c>
      <c r="B71" t="str">
        <f>Übersicht!B71</f>
        <v>Obholz</v>
      </c>
      <c r="C71" t="str">
        <f>Übersicht!C71</f>
        <v>Jan</v>
      </c>
      <c r="D71" t="str">
        <f>Übersicht!D71</f>
        <v>06f</v>
      </c>
      <c r="E71" t="str">
        <f>Übersicht!E71</f>
        <v>M</v>
      </c>
      <c r="F71" s="1" t="str">
        <f>TEXT(Übersicht!F71,"TT. MMMM JJJJ")</f>
        <v>29. November 2012</v>
      </c>
      <c r="G71" t="str">
        <f>Übersicht!G71</f>
        <v>Karlsruhe</v>
      </c>
      <c r="H71" s="5" t="str">
        <f>IF(Übersicht!H71="","",CONCATENATE(INDEX('HJ-Daten'!$B$10:$B$44,MATCH(Übersicht!H71,'HJ-Daten'!$A$10:$A$44,0)),CHAR(10)))</f>
        <v xml:space="preserve">Badminton Montag
</v>
      </c>
      <c r="I71" s="5" t="str">
        <f>IF(Übersicht!I71="","",CONCATENATE(INDEX('HJ-Daten'!$B$10:$B$44,MATCH(Übersicht!I71,'HJ-Daten'!$A$10:$A$44,0)),CHAR(10)))</f>
        <v xml:space="preserve">Rätsel- und Knobelspiele
</v>
      </c>
      <c r="J71" s="5" t="str">
        <f>IF(Übersicht!J71="","",CONCATENATE(INDEX('HJ-Daten'!$B$10:$B$44,MATCH(Übersicht!J71,'HJ-Daten'!$A$10:$A$44,0)),CHAR(10)))</f>
        <v xml:space="preserve">entschuldigt für Tag oder ab 15.00 Uhr
</v>
      </c>
      <c r="K71" s="5" t="str">
        <f>IF(Übersicht!K71="","",CONCATENATE(INDEX('HJ-Daten'!$B$10:$B$44,MATCH(Übersicht!K71,'HJ-Daten'!$A$10:$A$44,0)),CHAR(10)))</f>
        <v xml:space="preserve">Gesellschaftsspiele Donnerstag
</v>
      </c>
      <c r="L71" t="e">
        <f>IF($E71="W",VLOOKUP(Übersicht!L71,#REF!,2),VLOOKUP(Übersicht!L71,#REF!,2))</f>
        <v>#REF!</v>
      </c>
      <c r="M71" t="e">
        <f>IF($E71="W",VLOOKUP(Übersicht!M71,#REF!,3),VLOOKUP(Übersicht!M71,#REF!,3))</f>
        <v>#REF!</v>
      </c>
      <c r="N71" t="e">
        <f>IF($E71="W",VLOOKUP(Übersicht!N71,#REF!,4),VLOOKUP(Übersicht!N71,#REF!,4))</f>
        <v>#REF!</v>
      </c>
      <c r="O71" t="e">
        <f>IF($E71="W",VLOOKUP(Übersicht!O71,#REF!,5),VLOOKUP(Übersicht!O71,#REF!,5))</f>
        <v>#REF!</v>
      </c>
      <c r="P71" s="31" t="str">
        <f>'HJ-Daten'!$C$2</f>
        <v>2024/25</v>
      </c>
      <c r="Q71" s="1">
        <f>'HJ-Daten'!$C$3</f>
        <v>1</v>
      </c>
      <c r="R71" s="6" t="str">
        <f>'HJ-Daten'!$C$4</f>
        <v>31.01.2025</v>
      </c>
      <c r="S71" t="str">
        <f t="shared" si="2"/>
        <v>HALBJAHRESZEUGNIS</v>
      </c>
      <c r="T71" t="str">
        <f>IF(CONCATENATE(Übersicht!W71,Übersicht!X71,Übersicht!Y71,Übersicht!Z71)="","","Die Zeugniskonferenz empfiehlt die Teilnahme an der Förder-AG ")</f>
        <v/>
      </c>
      <c r="U71" t="str">
        <f t="shared" si="3"/>
        <v/>
      </c>
      <c r="V71" t="str">
        <f>IF(Übersicht!W71="","","Mathematik ")</f>
        <v/>
      </c>
      <c r="W71" t="str">
        <f>IF(Übersicht!X71="","","Deutsch ")</f>
        <v/>
      </c>
      <c r="X71" t="str">
        <f>IF(Übersicht!Y71="","","Französisch ")</f>
        <v/>
      </c>
      <c r="Y71" t="str">
        <f>IF(Übersicht!Z71="","","Englisch ")</f>
        <v/>
      </c>
    </row>
    <row r="72" spans="1:25" ht="12.6" customHeight="1" x14ac:dyDescent="0.2">
      <c r="A72" s="1">
        <f>Übersicht!A72</f>
        <v>71</v>
      </c>
      <c r="B72" t="str">
        <f>Übersicht!B72</f>
        <v>Orschlet</v>
      </c>
      <c r="C72" t="str">
        <f>Übersicht!C72</f>
        <v>Karolina</v>
      </c>
      <c r="D72" t="str">
        <f>Übersicht!D72</f>
        <v>07d</v>
      </c>
      <c r="E72" t="str">
        <f>Übersicht!E72</f>
        <v>W</v>
      </c>
      <c r="F72" s="1" t="str">
        <f>TEXT(Übersicht!F72,"TT. MMMM JJJJ")</f>
        <v>03. Februar 2012</v>
      </c>
      <c r="G72" t="str">
        <f>Übersicht!G72</f>
        <v>Karlsruhe</v>
      </c>
      <c r="H72" s="5" t="str">
        <f>IF(Übersicht!H72="","",CONCATENATE(INDEX('HJ-Daten'!$B$10:$B$44,MATCH(Übersicht!H72,'HJ-Daten'!$A$10:$A$44,0)),CHAR(10)))</f>
        <v xml:space="preserve">entschuldigt für Tag oder ab 15.00 Uhr
</v>
      </c>
      <c r="I72" s="5" t="str">
        <f>IF(Übersicht!I72="","",CONCATENATE(INDEX('HJ-Daten'!$B$10:$B$44,MATCH(Übersicht!I72,'HJ-Daten'!$A$10:$A$44,0)),CHAR(10)))</f>
        <v xml:space="preserve">Volleyball
</v>
      </c>
      <c r="J72" s="5" t="str">
        <f>IF(Übersicht!J72="","",CONCATENATE(INDEX('HJ-Daten'!$B$10:$B$44,MATCH(Übersicht!J72,'HJ-Daten'!$A$10:$A$44,0)),CHAR(10)))</f>
        <v xml:space="preserve">Gesellschaftsspiele Mittwoch
</v>
      </c>
      <c r="K72" s="5" t="str">
        <f>IF(Übersicht!K72="","",CONCATENATE(INDEX('HJ-Daten'!$B$10:$B$44,MATCH(Übersicht!K72,'HJ-Daten'!$A$10:$A$44,0)),CHAR(10)))</f>
        <v xml:space="preserve">Handlettering
</v>
      </c>
      <c r="L72" t="e">
        <f>IF($E72="W",VLOOKUP(Übersicht!L72,#REF!,2),VLOOKUP(Übersicht!L72,#REF!,2))</f>
        <v>#REF!</v>
      </c>
      <c r="M72" t="e">
        <f>IF($E72="W",VLOOKUP(Übersicht!M72,#REF!,3),VLOOKUP(Übersicht!M72,#REF!,3))</f>
        <v>#REF!</v>
      </c>
      <c r="N72" t="e">
        <f>IF($E72="W",VLOOKUP(Übersicht!N72,#REF!,4),VLOOKUP(Übersicht!N72,#REF!,4))</f>
        <v>#REF!</v>
      </c>
      <c r="O72" t="e">
        <f>IF($E72="W",VLOOKUP(Übersicht!O72,#REF!,5),VLOOKUP(Übersicht!O72,#REF!,5))</f>
        <v>#REF!</v>
      </c>
      <c r="P72" s="31" t="str">
        <f>'HJ-Daten'!$C$2</f>
        <v>2024/25</v>
      </c>
      <c r="Q72" s="1">
        <f>'HJ-Daten'!$C$3</f>
        <v>1</v>
      </c>
      <c r="R72" s="6" t="str">
        <f>'HJ-Daten'!$C$4</f>
        <v>31.01.2025</v>
      </c>
      <c r="S72" t="str">
        <f t="shared" si="2"/>
        <v>HALBJAHRESZEUGNIS</v>
      </c>
      <c r="T72" t="str">
        <f>IF(CONCATENATE(Übersicht!W72,Übersicht!X72,Übersicht!Y72,Übersicht!Z72)="","","Die Zeugniskonferenz empfiehlt die Teilnahme an der Förder-AG ")</f>
        <v/>
      </c>
      <c r="U72" t="str">
        <f t="shared" si="3"/>
        <v/>
      </c>
      <c r="V72" t="str">
        <f>IF(Übersicht!W72="","","Mathematik ")</f>
        <v/>
      </c>
      <c r="W72" t="str">
        <f>IF(Übersicht!X72="","","Deutsch ")</f>
        <v/>
      </c>
      <c r="X72" t="str">
        <f>IF(Übersicht!Y72="","","Französisch ")</f>
        <v/>
      </c>
      <c r="Y72" t="str">
        <f>IF(Übersicht!Z72="","","Englisch ")</f>
        <v/>
      </c>
    </row>
    <row r="73" spans="1:25" ht="12.6" customHeight="1" x14ac:dyDescent="0.2">
      <c r="A73" s="1">
        <f>Übersicht!A73</f>
        <v>72</v>
      </c>
      <c r="B73" t="str">
        <f>Übersicht!B73</f>
        <v>Osaretin</v>
      </c>
      <c r="C73" t="str">
        <f>Übersicht!C73</f>
        <v>Osaze Emmanuel</v>
      </c>
      <c r="D73" t="str">
        <f>Übersicht!D73</f>
        <v>07d</v>
      </c>
      <c r="E73" t="str">
        <f>Übersicht!E73</f>
        <v>M</v>
      </c>
      <c r="F73" s="1" t="str">
        <f>TEXT(Übersicht!F73,"TT. MMMM JJJJ")</f>
        <v>04. Februar 2013</v>
      </c>
      <c r="G73" t="str">
        <f>Übersicht!G73</f>
        <v>Ludwigshafen</v>
      </c>
      <c r="H73" s="5" t="str">
        <f>IF(Übersicht!H73="","",CONCATENATE(INDEX('HJ-Daten'!$B$10:$B$44,MATCH(Übersicht!H73,'HJ-Daten'!$A$10:$A$44,0)),CHAR(10)))</f>
        <v xml:space="preserve">Gesellschaftsspiele Montag
</v>
      </c>
      <c r="I73" s="5" t="str">
        <f>IF(Übersicht!I73="","",CONCATENATE(INDEX('HJ-Daten'!$B$10:$B$44,MATCH(Übersicht!I73,'HJ-Daten'!$A$10:$A$44,0)),CHAR(10)))</f>
        <v xml:space="preserve">Fußball Dienstag
</v>
      </c>
      <c r="J73" s="5" t="str">
        <f>IF(Übersicht!J73="","",CONCATENATE(INDEX('HJ-Daten'!$B$10:$B$44,MATCH(Übersicht!J73,'HJ-Daten'!$A$10:$A$44,0)),CHAR(10)))</f>
        <v xml:space="preserve">Ballspiele
</v>
      </c>
      <c r="K73" s="5" t="str">
        <f>IF(Übersicht!K73="","",CONCATENATE(INDEX('HJ-Daten'!$B$10:$B$44,MATCH(Übersicht!K73,'HJ-Daten'!$A$10:$A$44,0)),CHAR(10)))</f>
        <v xml:space="preserve">Ballsport
</v>
      </c>
      <c r="L73" t="e">
        <f>IF($E73="W",VLOOKUP(Übersicht!L73,#REF!,2),VLOOKUP(Übersicht!L73,#REF!,2))</f>
        <v>#REF!</v>
      </c>
      <c r="M73" t="e">
        <f>IF($E73="W",VLOOKUP(Übersicht!M73,#REF!,3),VLOOKUP(Übersicht!M73,#REF!,3))</f>
        <v>#REF!</v>
      </c>
      <c r="N73" t="e">
        <f>IF($E73="W",VLOOKUP(Übersicht!N73,#REF!,4),VLOOKUP(Übersicht!N73,#REF!,4))</f>
        <v>#REF!</v>
      </c>
      <c r="O73" t="e">
        <f>IF($E73="W",VLOOKUP(Übersicht!O73,#REF!,5),VLOOKUP(Übersicht!O73,#REF!,5))</f>
        <v>#REF!</v>
      </c>
      <c r="P73" s="31" t="str">
        <f>'HJ-Daten'!$C$2</f>
        <v>2024/25</v>
      </c>
      <c r="Q73" s="1">
        <f>'HJ-Daten'!$C$3</f>
        <v>1</v>
      </c>
      <c r="R73" s="6" t="str">
        <f>'HJ-Daten'!$C$4</f>
        <v>31.01.2025</v>
      </c>
      <c r="S73" t="str">
        <f t="shared" si="2"/>
        <v>HALBJAHRESZEUGNIS</v>
      </c>
      <c r="T73" t="str">
        <f>IF(CONCATENATE(Übersicht!W73,Übersicht!X73,Übersicht!Y73,Übersicht!Z73)="","","Die Zeugniskonferenz empfiehlt die Teilnahme an der Förder-AG ")</f>
        <v/>
      </c>
      <c r="U73" t="str">
        <f t="shared" si="3"/>
        <v/>
      </c>
      <c r="V73" t="str">
        <f>IF(Übersicht!W73="","","Mathematik ")</f>
        <v/>
      </c>
      <c r="W73" t="str">
        <f>IF(Übersicht!X73="","","Deutsch ")</f>
        <v/>
      </c>
      <c r="X73" t="str">
        <f>IF(Übersicht!Y73="","","Französisch ")</f>
        <v/>
      </c>
      <c r="Y73" t="str">
        <f>IF(Übersicht!Z73="","","Englisch ")</f>
        <v/>
      </c>
    </row>
    <row r="74" spans="1:25" ht="12.6" customHeight="1" x14ac:dyDescent="0.2">
      <c r="A74" s="1">
        <f>Übersicht!A74</f>
        <v>73</v>
      </c>
      <c r="B74" t="str">
        <f>Übersicht!B74</f>
        <v>Paki</v>
      </c>
      <c r="C74" t="str">
        <f>Übersicht!C74</f>
        <v>Kian</v>
      </c>
      <c r="D74" t="str">
        <f>Übersicht!D74</f>
        <v>07b</v>
      </c>
      <c r="E74" t="str">
        <f>Übersicht!E74</f>
        <v>M</v>
      </c>
      <c r="F74" s="1" t="str">
        <f>TEXT(Übersicht!F74,"TT. MMMM JJJJ")</f>
        <v>31. Mai 2011</v>
      </c>
      <c r="G74" t="str">
        <f>Übersicht!G74</f>
        <v>Karlsruhe</v>
      </c>
      <c r="H74" s="5" t="str">
        <f>IF(Übersicht!H74="","",CONCATENATE(INDEX('HJ-Daten'!$B$10:$B$44,MATCH(Übersicht!H74,'HJ-Daten'!$A$10:$A$44,0)),CHAR(10)))</f>
        <v xml:space="preserve">Gesellschaftsspiele Montag
</v>
      </c>
      <c r="I74" s="5" t="str">
        <f>IF(Übersicht!I74="","",CONCATENATE(INDEX('HJ-Daten'!$B$10:$B$44,MATCH(Übersicht!I74,'HJ-Daten'!$A$10:$A$44,0)),CHAR(10)))</f>
        <v xml:space="preserve">Tischtennis Dienstag
</v>
      </c>
      <c r="J74" s="5" t="str">
        <f>IF(Übersicht!J74="","",CONCATENATE(INDEX('HJ-Daten'!$B$10:$B$44,MATCH(Übersicht!J74,'HJ-Daten'!$A$10:$A$44,0)),CHAR(10)))</f>
        <v xml:space="preserve">Gesellschaftsspiele Mittwoch
</v>
      </c>
      <c r="K74" s="5" t="str">
        <f>IF(Übersicht!K74="","",CONCATENATE(INDEX('HJ-Daten'!$B$10:$B$44,MATCH(Übersicht!K74,'HJ-Daten'!$A$10:$A$44,0)),CHAR(10)))</f>
        <v xml:space="preserve">Gesellschaftsspiele Donnerstag
</v>
      </c>
      <c r="L74" t="e">
        <f>IF($E74="W",VLOOKUP(Übersicht!L74,#REF!,2),VLOOKUP(Übersicht!L74,#REF!,2))</f>
        <v>#REF!</v>
      </c>
      <c r="M74" t="e">
        <f>IF($E74="W",VLOOKUP(Übersicht!M74,#REF!,3),VLOOKUP(Übersicht!M74,#REF!,3))</f>
        <v>#REF!</v>
      </c>
      <c r="N74" t="e">
        <f>IF($E74="W",VLOOKUP(Übersicht!N74,#REF!,4),VLOOKUP(Übersicht!N74,#REF!,4))</f>
        <v>#REF!</v>
      </c>
      <c r="O74" t="e">
        <f>IF($E74="W",VLOOKUP(Übersicht!O74,#REF!,5),VLOOKUP(Übersicht!O74,#REF!,5))</f>
        <v>#REF!</v>
      </c>
      <c r="P74" s="31" t="str">
        <f>'HJ-Daten'!$C$2</f>
        <v>2024/25</v>
      </c>
      <c r="Q74" s="1">
        <f>'HJ-Daten'!$C$3</f>
        <v>1</v>
      </c>
      <c r="R74" s="6" t="str">
        <f>'HJ-Daten'!$C$4</f>
        <v>31.01.2025</v>
      </c>
      <c r="S74" t="str">
        <f t="shared" si="2"/>
        <v>HALBJAHRESZEUGNIS</v>
      </c>
      <c r="T74" t="str">
        <f>IF(CONCATENATE(Übersicht!W74,Übersicht!X74,Übersicht!Y74,Übersicht!Z74)="","","Die Zeugniskonferenz empfiehlt die Teilnahme an der Förder-AG ")</f>
        <v/>
      </c>
      <c r="U74" t="str">
        <f t="shared" si="3"/>
        <v/>
      </c>
      <c r="V74" t="str">
        <f>IF(Übersicht!W74="","","Mathematik ")</f>
        <v/>
      </c>
      <c r="W74" t="str">
        <f>IF(Übersicht!X74="","","Deutsch ")</f>
        <v/>
      </c>
      <c r="X74" t="str">
        <f>IF(Übersicht!Y74="","","Französisch ")</f>
        <v/>
      </c>
      <c r="Y74" t="str">
        <f>IF(Übersicht!Z74="","","Englisch ")</f>
        <v/>
      </c>
    </row>
    <row r="75" spans="1:25" ht="12.6" customHeight="1" x14ac:dyDescent="0.2">
      <c r="A75" s="1">
        <f>Übersicht!A75</f>
        <v>74</v>
      </c>
      <c r="B75" t="str">
        <f>Übersicht!B75</f>
        <v>Paki</v>
      </c>
      <c r="C75" t="str">
        <f>Übersicht!C75</f>
        <v>Mia</v>
      </c>
      <c r="D75" t="str">
        <f>Übersicht!D75</f>
        <v>08e</v>
      </c>
      <c r="E75" t="str">
        <f>Übersicht!E75</f>
        <v>W</v>
      </c>
      <c r="F75" s="1" t="str">
        <f>TEXT(Übersicht!F75,"TT. MMMM JJJJ")</f>
        <v>31. Mai 2011</v>
      </c>
      <c r="G75" t="str">
        <f>Übersicht!G75</f>
        <v>Karlsruhe</v>
      </c>
      <c r="H75" s="5" t="str">
        <f>IF(Übersicht!H75="","",CONCATENATE(INDEX('HJ-Daten'!$B$10:$B$44,MATCH(Übersicht!H75,'HJ-Daten'!$A$10:$A$44,0)),CHAR(10)))</f>
        <v xml:space="preserve">entschuldigt für Tag oder ab 15.00 Uhr
</v>
      </c>
      <c r="I75" s="5" t="str">
        <f>IF(Übersicht!I75="","",CONCATENATE(INDEX('HJ-Daten'!$B$10:$B$44,MATCH(Übersicht!I75,'HJ-Daten'!$A$10:$A$44,0)),CHAR(10)))</f>
        <v xml:space="preserve">entschuldigt für Tag oder ab 15.00 Uhr
</v>
      </c>
      <c r="J75" s="5" t="str">
        <f>IF(Übersicht!J75="","",CONCATENATE(INDEX('HJ-Daten'!$B$10:$B$44,MATCH(Übersicht!J75,'HJ-Daten'!$A$10:$A$44,0)),CHAR(10)))</f>
        <v xml:space="preserve">Gesellschaftsspiele Mittwoch
</v>
      </c>
      <c r="K75" s="5" t="str">
        <f>IF(Übersicht!K75="","",CONCATENATE(INDEX('HJ-Daten'!$B$10:$B$44,MATCH(Übersicht!K75,'HJ-Daten'!$A$10:$A$44,0)),CHAR(10)))</f>
        <v xml:space="preserve">Gesellschaftsspiele Donnerstag
</v>
      </c>
      <c r="L75" t="e">
        <f>IF($E75="W",VLOOKUP(Übersicht!L75,#REF!,2),VLOOKUP(Übersicht!L75,#REF!,2))</f>
        <v>#REF!</v>
      </c>
      <c r="M75" t="e">
        <f>IF($E75="W",VLOOKUP(Übersicht!M75,#REF!,3),VLOOKUP(Übersicht!M75,#REF!,3))</f>
        <v>#REF!</v>
      </c>
      <c r="N75" t="e">
        <f>IF($E75="W",VLOOKUP(Übersicht!N75,#REF!,4),VLOOKUP(Übersicht!N75,#REF!,4))</f>
        <v>#REF!</v>
      </c>
      <c r="O75" t="e">
        <f>IF($E75="W",VLOOKUP(Übersicht!O75,#REF!,5),VLOOKUP(Übersicht!O75,#REF!,5))</f>
        <v>#REF!</v>
      </c>
      <c r="P75" s="31" t="str">
        <f>'HJ-Daten'!$C$2</f>
        <v>2024/25</v>
      </c>
      <c r="Q75" s="1">
        <f>'HJ-Daten'!$C$3</f>
        <v>1</v>
      </c>
      <c r="R75" s="6" t="str">
        <f>'HJ-Daten'!$C$4</f>
        <v>31.01.2025</v>
      </c>
      <c r="S75" t="str">
        <f t="shared" si="2"/>
        <v>HALBJAHRESZEUGNIS</v>
      </c>
      <c r="T75" t="str">
        <f>IF(CONCATENATE(Übersicht!W75,Übersicht!X75,Übersicht!Y75,Übersicht!Z75)="","","Die Zeugniskonferenz empfiehlt die Teilnahme an der Förder-AG ")</f>
        <v/>
      </c>
      <c r="U75" t="str">
        <f t="shared" si="3"/>
        <v/>
      </c>
      <c r="V75" t="str">
        <f>IF(Übersicht!W75="","","Mathematik ")</f>
        <v/>
      </c>
      <c r="W75" t="str">
        <f>IF(Übersicht!X75="","","Deutsch ")</f>
        <v/>
      </c>
      <c r="X75" t="str">
        <f>IF(Übersicht!Y75="","","Französisch ")</f>
        <v/>
      </c>
      <c r="Y75" t="str">
        <f>IF(Übersicht!Z75="","","Englisch ")</f>
        <v/>
      </c>
    </row>
    <row r="76" spans="1:25" ht="12.6" customHeight="1" x14ac:dyDescent="0.2">
      <c r="A76" s="1">
        <f>Übersicht!A76</f>
        <v>75</v>
      </c>
      <c r="B76" t="str">
        <f>Übersicht!B76</f>
        <v>Pan</v>
      </c>
      <c r="C76" t="str">
        <f>Übersicht!C76</f>
        <v>Dora Ziyan</v>
      </c>
      <c r="D76" t="str">
        <f>Übersicht!D76</f>
        <v>05c</v>
      </c>
      <c r="E76" t="str">
        <f>Übersicht!E76</f>
        <v>W</v>
      </c>
      <c r="F76" s="1" t="str">
        <f>TEXT(Übersicht!F76,"TT. MMMM JJJJ")</f>
        <v>25. November 2013</v>
      </c>
      <c r="G76" t="str">
        <f>Übersicht!G76</f>
        <v>Neu-Ulm</v>
      </c>
      <c r="H76" s="5" t="str">
        <f>IF(Übersicht!H76="","",CONCATENATE(INDEX('HJ-Daten'!$B$10:$B$44,MATCH(Übersicht!H76,'HJ-Daten'!$A$10:$A$44,0)),CHAR(10)))</f>
        <v xml:space="preserve">Fitness für Mädchen
</v>
      </c>
      <c r="I76" s="5" t="str">
        <f>IF(Übersicht!I76="","",CONCATENATE(INDEX('HJ-Daten'!$B$10:$B$44,MATCH(Übersicht!I76,'HJ-Daten'!$A$10:$A$44,0)),CHAR(10)))</f>
        <v xml:space="preserve">Improvisationstheater
</v>
      </c>
      <c r="J76" s="5" t="str">
        <f>IF(Übersicht!J76="","",CONCATENATE(INDEX('HJ-Daten'!$B$10:$B$44,MATCH(Übersicht!J76,'HJ-Daten'!$A$10:$A$44,0)),CHAR(10)))</f>
        <v xml:space="preserve">Interaktive Spiele
</v>
      </c>
      <c r="K76" s="5" t="str">
        <f>IF(Übersicht!K76="","",CONCATENATE(INDEX('HJ-Daten'!$B$10:$B$44,MATCH(Übersicht!K76,'HJ-Daten'!$A$10:$A$44,0)),CHAR(10)))</f>
        <v xml:space="preserve">Singen-Spielen-Musizieren
</v>
      </c>
      <c r="L76" t="e">
        <f>IF($E76="W",VLOOKUP(Übersicht!L76,#REF!,2),VLOOKUP(Übersicht!L76,#REF!,2))</f>
        <v>#REF!</v>
      </c>
      <c r="M76" t="e">
        <f>IF($E76="W",VLOOKUP(Übersicht!M76,#REF!,3),VLOOKUP(Übersicht!M76,#REF!,3))</f>
        <v>#REF!</v>
      </c>
      <c r="N76" t="e">
        <f>IF($E76="W",VLOOKUP(Übersicht!N76,#REF!,4),VLOOKUP(Übersicht!N76,#REF!,4))</f>
        <v>#REF!</v>
      </c>
      <c r="O76" t="e">
        <f>IF($E76="W",VLOOKUP(Übersicht!O76,#REF!,5),VLOOKUP(Übersicht!O76,#REF!,5))</f>
        <v>#REF!</v>
      </c>
      <c r="P76" s="31" t="str">
        <f>'HJ-Daten'!$C$2</f>
        <v>2024/25</v>
      </c>
      <c r="Q76" s="1">
        <f>'HJ-Daten'!$C$3</f>
        <v>1</v>
      </c>
      <c r="R76" s="6" t="str">
        <f>'HJ-Daten'!$C$4</f>
        <v>31.01.2025</v>
      </c>
      <c r="S76" t="str">
        <f t="shared" si="2"/>
        <v>HALBJAHRESZEUGNIS</v>
      </c>
      <c r="T76" t="str">
        <f>IF(CONCATENATE(Übersicht!W76,Übersicht!X76,Übersicht!Y76,Übersicht!Z76)="","","Die Zeugniskonferenz empfiehlt die Teilnahme an der Förder-AG ")</f>
        <v/>
      </c>
      <c r="U76" t="str">
        <f t="shared" si="3"/>
        <v/>
      </c>
      <c r="V76" t="str">
        <f>IF(Übersicht!W76="","","Mathematik ")</f>
        <v/>
      </c>
      <c r="W76" t="str">
        <f>IF(Übersicht!X76="","","Deutsch ")</f>
        <v/>
      </c>
      <c r="X76" t="str">
        <f>IF(Übersicht!Y76="","","Französisch ")</f>
        <v/>
      </c>
      <c r="Y76" t="str">
        <f>IF(Übersicht!Z76="","","Englisch ")</f>
        <v/>
      </c>
    </row>
    <row r="77" spans="1:25" ht="12.6" customHeight="1" x14ac:dyDescent="0.2">
      <c r="A77" s="1">
        <f>Übersicht!A77</f>
        <v>76</v>
      </c>
      <c r="B77" t="str">
        <f>Übersicht!B77</f>
        <v>Panov</v>
      </c>
      <c r="C77" t="str">
        <f>Übersicht!C77</f>
        <v>Ivan</v>
      </c>
      <c r="D77" t="str">
        <f>Übersicht!D77</f>
        <v>05c</v>
      </c>
      <c r="E77" t="str">
        <f>Übersicht!E77</f>
        <v>M</v>
      </c>
      <c r="F77" s="1" t="str">
        <f>TEXT(Übersicht!F77,"TT. MMMM JJJJ")</f>
        <v>13. April 2014</v>
      </c>
      <c r="G77" t="str">
        <f>Übersicht!G77</f>
        <v>Khevson</v>
      </c>
      <c r="H77" s="5" t="str">
        <f>IF(Übersicht!H77="","",CONCATENATE(INDEX('HJ-Daten'!$B$10:$B$44,MATCH(Übersicht!H77,'HJ-Daten'!$A$10:$A$44,0)),CHAR(10)))</f>
        <v xml:space="preserve">Think tank
</v>
      </c>
      <c r="I77" s="5" t="str">
        <f>IF(Übersicht!I77="","",CONCATENATE(INDEX('HJ-Daten'!$B$10:$B$44,MATCH(Übersicht!I77,'HJ-Daten'!$A$10:$A$44,0)),CHAR(10)))</f>
        <v xml:space="preserve">Tischtennis Dienstag
</v>
      </c>
      <c r="J77" s="5" t="str">
        <f>IF(Übersicht!J77="","",CONCATENATE(INDEX('HJ-Daten'!$B$10:$B$44,MATCH(Übersicht!J77,'HJ-Daten'!$A$10:$A$44,0)),CHAR(10)))</f>
        <v xml:space="preserve">Interaktive Spiele
</v>
      </c>
      <c r="K77" s="5" t="str">
        <f>IF(Übersicht!K77="","",CONCATENATE(INDEX('HJ-Daten'!$B$10:$B$44,MATCH(Übersicht!K77,'HJ-Daten'!$A$10:$A$44,0)),CHAR(10)))</f>
        <v xml:space="preserve">Lego Mindstorms
</v>
      </c>
      <c r="L77" t="e">
        <f>IF($E77="W",VLOOKUP(Übersicht!L77,#REF!,2),VLOOKUP(Übersicht!L77,#REF!,2))</f>
        <v>#REF!</v>
      </c>
      <c r="M77" t="e">
        <f>IF($E77="W",VLOOKUP(Übersicht!M77,#REF!,3),VLOOKUP(Übersicht!M77,#REF!,3))</f>
        <v>#REF!</v>
      </c>
      <c r="N77" t="e">
        <f>IF($E77="W",VLOOKUP(Übersicht!N77,#REF!,4),VLOOKUP(Übersicht!N77,#REF!,4))</f>
        <v>#REF!</v>
      </c>
      <c r="O77" t="e">
        <f>IF($E77="W",VLOOKUP(Übersicht!O77,#REF!,5),VLOOKUP(Übersicht!O77,#REF!,5))</f>
        <v>#REF!</v>
      </c>
      <c r="P77" s="31" t="str">
        <f>'HJ-Daten'!$C$2</f>
        <v>2024/25</v>
      </c>
      <c r="Q77" s="1">
        <f>'HJ-Daten'!$C$3</f>
        <v>1</v>
      </c>
      <c r="R77" s="6" t="str">
        <f>'HJ-Daten'!$C$4</f>
        <v>31.01.2025</v>
      </c>
      <c r="S77" t="str">
        <f t="shared" si="2"/>
        <v>HALBJAHRESZEUGNIS</v>
      </c>
      <c r="T77" t="str">
        <f>IF(CONCATENATE(Übersicht!W77,Übersicht!X77,Übersicht!Y77,Übersicht!Z77)="","","Die Zeugniskonferenz empfiehlt die Teilnahme an der Förder-AG ")</f>
        <v/>
      </c>
      <c r="U77" t="str">
        <f t="shared" si="3"/>
        <v/>
      </c>
      <c r="V77" t="str">
        <f>IF(Übersicht!W77="","","Mathematik ")</f>
        <v/>
      </c>
      <c r="W77" t="str">
        <f>IF(Übersicht!X77="","","Deutsch ")</f>
        <v/>
      </c>
      <c r="X77" t="str">
        <f>IF(Übersicht!Y77="","","Französisch ")</f>
        <v/>
      </c>
      <c r="Y77" t="str">
        <f>IF(Übersicht!Z77="","","Englisch ")</f>
        <v/>
      </c>
    </row>
    <row r="78" spans="1:25" ht="12.6" customHeight="1" x14ac:dyDescent="0.2">
      <c r="A78" s="1">
        <f>Übersicht!A78</f>
        <v>77</v>
      </c>
      <c r="B78" t="str">
        <f>Übersicht!B78</f>
        <v>Patzak</v>
      </c>
      <c r="C78" t="str">
        <f>Übersicht!C78</f>
        <v>Isabell</v>
      </c>
      <c r="D78" t="str">
        <f>Übersicht!D78</f>
        <v>05g</v>
      </c>
      <c r="E78" t="str">
        <f>Übersicht!E78</f>
        <v>W</v>
      </c>
      <c r="F78" s="1" t="str">
        <f>TEXT(Übersicht!F78,"TT. MMMM JJJJ")</f>
        <v>11. Februar 2014</v>
      </c>
      <c r="G78" t="str">
        <f>Übersicht!G78</f>
        <v>Kandel</v>
      </c>
      <c r="H78" s="5" t="str">
        <f>IF(Übersicht!H78="","",CONCATENATE(INDEX('HJ-Daten'!$B$10:$B$44,MATCH(Übersicht!H78,'HJ-Daten'!$A$10:$A$44,0)),CHAR(10)))</f>
        <v xml:space="preserve">entschuldigt für Tag oder ab 15.00 Uhr
</v>
      </c>
      <c r="I78" s="5" t="str">
        <f>IF(Übersicht!I78="","",CONCATENATE(INDEX('HJ-Daten'!$B$10:$B$44,MATCH(Übersicht!I78,'HJ-Daten'!$A$10:$A$44,0)),CHAR(10)))</f>
        <v xml:space="preserve">Mit Liebe gebastelt
</v>
      </c>
      <c r="J78" s="5" t="str">
        <f>IF(Übersicht!J78="","",CONCATENATE(INDEX('HJ-Daten'!$B$10:$B$44,MATCH(Übersicht!J78,'HJ-Daten'!$A$10:$A$44,0)),CHAR(10)))</f>
        <v xml:space="preserve">entschuldigt für Tag oder ab 15.00 Uhr
</v>
      </c>
      <c r="K78" s="5" t="str">
        <f>IF(Übersicht!K78="","",CONCATENATE(INDEX('HJ-Daten'!$B$10:$B$44,MATCH(Übersicht!K78,'HJ-Daten'!$A$10:$A$44,0)),CHAR(10)))</f>
        <v xml:space="preserve">Handlettering
</v>
      </c>
      <c r="L78" t="e">
        <f>IF($E78="W",VLOOKUP(Übersicht!L78,#REF!,2),VLOOKUP(Übersicht!L78,#REF!,2))</f>
        <v>#REF!</v>
      </c>
      <c r="M78" t="e">
        <f>IF($E78="W",VLOOKUP(Übersicht!M78,#REF!,3),VLOOKUP(Übersicht!M78,#REF!,3))</f>
        <v>#REF!</v>
      </c>
      <c r="N78" t="e">
        <f>IF($E78="W",VLOOKUP(Übersicht!N78,#REF!,4),VLOOKUP(Übersicht!N78,#REF!,4))</f>
        <v>#REF!</v>
      </c>
      <c r="O78" t="e">
        <f>IF($E78="W",VLOOKUP(Übersicht!O78,#REF!,5),VLOOKUP(Übersicht!O78,#REF!,5))</f>
        <v>#REF!</v>
      </c>
      <c r="P78" s="31" t="str">
        <f>'HJ-Daten'!$C$2</f>
        <v>2024/25</v>
      </c>
      <c r="Q78" s="1">
        <f>'HJ-Daten'!$C$3</f>
        <v>1</v>
      </c>
      <c r="R78" s="6" t="str">
        <f>'HJ-Daten'!$C$4</f>
        <v>31.01.2025</v>
      </c>
      <c r="S78" t="str">
        <f t="shared" si="2"/>
        <v>HALBJAHRESZEUGNIS</v>
      </c>
      <c r="T78" t="str">
        <f>IF(CONCATENATE(Übersicht!W78,Übersicht!X78,Übersicht!Y78,Übersicht!Z78)="","","Die Zeugniskonferenz empfiehlt die Teilnahme an der Förder-AG ")</f>
        <v/>
      </c>
      <c r="U78" t="str">
        <f t="shared" si="3"/>
        <v/>
      </c>
      <c r="V78" t="str">
        <f>IF(Übersicht!W78="","","Mathematik ")</f>
        <v/>
      </c>
      <c r="W78" t="str">
        <f>IF(Übersicht!X78="","","Deutsch ")</f>
        <v/>
      </c>
      <c r="X78" t="str">
        <f>IF(Übersicht!Y78="","","Französisch ")</f>
        <v/>
      </c>
      <c r="Y78" t="str">
        <f>IF(Übersicht!Z78="","","Englisch ")</f>
        <v/>
      </c>
    </row>
    <row r="79" spans="1:25" ht="12.6" customHeight="1" x14ac:dyDescent="0.2">
      <c r="A79" s="1">
        <f>Übersicht!A79</f>
        <v>78</v>
      </c>
      <c r="B79" t="str">
        <f>Übersicht!B79</f>
        <v>Péguret</v>
      </c>
      <c r="C79" t="str">
        <f>Übersicht!C79</f>
        <v>Alice Heidi</v>
      </c>
      <c r="D79" t="str">
        <f>Übersicht!D79</f>
        <v>05g</v>
      </c>
      <c r="E79" t="str">
        <f>Übersicht!E79</f>
        <v>W</v>
      </c>
      <c r="F79" s="1" t="str">
        <f>TEXT(Übersicht!F79,"TT. MMMM JJJJ")</f>
        <v>04. September 2014</v>
      </c>
      <c r="G79" t="str">
        <f>Übersicht!G79</f>
        <v>Karlsruhe</v>
      </c>
      <c r="H79" s="5" t="str">
        <f>IF(Übersicht!H79="","",CONCATENATE(INDEX('HJ-Daten'!$B$10:$B$44,MATCH(Übersicht!H79,'HJ-Daten'!$A$10:$A$44,0)),CHAR(10)))</f>
        <v xml:space="preserve">Fitness für Mädchen
</v>
      </c>
      <c r="I79" s="5" t="str">
        <f>IF(Übersicht!I79="","",CONCATENATE(INDEX('HJ-Daten'!$B$10:$B$44,MATCH(Übersicht!I79,'HJ-Daten'!$A$10:$A$44,0)),CHAR(10)))</f>
        <v xml:space="preserve">Improvisationstheater
</v>
      </c>
      <c r="J79" s="5" t="str">
        <f>IF(Übersicht!J79="","",CONCATENATE(INDEX('HJ-Daten'!$B$10:$B$44,MATCH(Übersicht!J79,'HJ-Daten'!$A$10:$A$44,0)),CHAR(10)))</f>
        <v xml:space="preserve">Tischtennis Mittwoch
</v>
      </c>
      <c r="K79" s="5" t="str">
        <f>IF(Übersicht!K79="","",CONCATENATE(INDEX('HJ-Daten'!$B$10:$B$44,MATCH(Übersicht!K79,'HJ-Daten'!$A$10:$A$44,0)),CHAR(10)))</f>
        <v xml:space="preserve">entschuldigt für Tag oder ab 15.00 Uhr
</v>
      </c>
      <c r="L79" t="e">
        <f>IF($E79="W",VLOOKUP(Übersicht!L79,#REF!,2),VLOOKUP(Übersicht!L79,#REF!,2))</f>
        <v>#REF!</v>
      </c>
      <c r="M79" t="e">
        <f>IF($E79="W",VLOOKUP(Übersicht!M79,#REF!,3),VLOOKUP(Übersicht!M79,#REF!,3))</f>
        <v>#REF!</v>
      </c>
      <c r="N79" t="e">
        <f>IF($E79="W",VLOOKUP(Übersicht!N79,#REF!,4),VLOOKUP(Übersicht!N79,#REF!,4))</f>
        <v>#REF!</v>
      </c>
      <c r="O79" t="e">
        <f>IF($E79="W",VLOOKUP(Übersicht!O79,#REF!,5),VLOOKUP(Übersicht!O79,#REF!,5))</f>
        <v>#REF!</v>
      </c>
      <c r="P79" s="31" t="str">
        <f>'HJ-Daten'!$C$2</f>
        <v>2024/25</v>
      </c>
      <c r="Q79" s="1">
        <f>'HJ-Daten'!$C$3</f>
        <v>1</v>
      </c>
      <c r="R79" s="6" t="str">
        <f>'HJ-Daten'!$C$4</f>
        <v>31.01.2025</v>
      </c>
      <c r="S79" t="str">
        <f t="shared" si="2"/>
        <v>HALBJAHRESZEUGNIS</v>
      </c>
      <c r="T79" t="str">
        <f>IF(CONCATENATE(Übersicht!W79,Übersicht!X79,Übersicht!Y79,Übersicht!Z79)="","","Die Zeugniskonferenz empfiehlt die Teilnahme an der Förder-AG ")</f>
        <v/>
      </c>
      <c r="U79" t="str">
        <f t="shared" si="3"/>
        <v/>
      </c>
      <c r="V79" t="str">
        <f>IF(Übersicht!W79="","","Mathematik ")</f>
        <v/>
      </c>
      <c r="W79" t="str">
        <f>IF(Übersicht!X79="","","Deutsch ")</f>
        <v/>
      </c>
      <c r="X79" t="str">
        <f>IF(Übersicht!Y79="","","Französisch ")</f>
        <v/>
      </c>
      <c r="Y79" t="str">
        <f>IF(Übersicht!Z79="","","Englisch ")</f>
        <v/>
      </c>
    </row>
    <row r="80" spans="1:25" ht="12.6" customHeight="1" x14ac:dyDescent="0.2">
      <c r="A80" s="1">
        <f>Übersicht!A80</f>
        <v>79</v>
      </c>
      <c r="B80" t="str">
        <f>Übersicht!B80</f>
        <v>Peña Wincierz</v>
      </c>
      <c r="C80" t="str">
        <f>Übersicht!C80</f>
        <v>Elena</v>
      </c>
      <c r="D80" t="str">
        <f>Übersicht!D80</f>
        <v>06a</v>
      </c>
      <c r="E80" t="str">
        <f>Übersicht!E80</f>
        <v>W</v>
      </c>
      <c r="F80" s="1" t="str">
        <f>TEXT(Übersicht!F80,"TT. MMMM JJJJ")</f>
        <v>22. Februar 2013</v>
      </c>
      <c r="G80" t="str">
        <f>Übersicht!G80</f>
        <v>Kandel</v>
      </c>
      <c r="H80" s="5" t="str">
        <f>IF(Übersicht!H80="","",CONCATENATE(INDEX('HJ-Daten'!$B$10:$B$44,MATCH(Übersicht!H80,'HJ-Daten'!$A$10:$A$44,0)),CHAR(10)))</f>
        <v xml:space="preserve">entschuldigt für Tag oder ab 15.00 Uhr
</v>
      </c>
      <c r="I80" s="5" t="str">
        <f>IF(Übersicht!I80="","",CONCATENATE(INDEX('HJ-Daten'!$B$10:$B$44,MATCH(Übersicht!I80,'HJ-Daten'!$A$10:$A$44,0)),CHAR(10)))</f>
        <v xml:space="preserve">entschuldigt für Tag oder ab 15.00 Uhr
</v>
      </c>
      <c r="J80" s="5" t="str">
        <f>IF(Übersicht!J80="","",CONCATENATE(INDEX('HJ-Daten'!$B$10:$B$44,MATCH(Übersicht!J80,'HJ-Daten'!$A$10:$A$44,0)),CHAR(10)))</f>
        <v xml:space="preserve">entschuldigt für Tag oder ab 15.00 Uhr
</v>
      </c>
      <c r="K80" s="5" t="str">
        <f>IF(Übersicht!K80="","",CONCATENATE(INDEX('HJ-Daten'!$B$10:$B$44,MATCH(Übersicht!K80,'HJ-Daten'!$A$10:$A$44,0)),CHAR(10)))</f>
        <v xml:space="preserve">entschuldigt für Tag oder ab 15.00 Uhr
</v>
      </c>
      <c r="L80" t="e">
        <f>IF($E80="W",VLOOKUP(Übersicht!L80,#REF!,2),VLOOKUP(Übersicht!L80,#REF!,2))</f>
        <v>#REF!</v>
      </c>
      <c r="M80" t="e">
        <f>IF($E80="W",VLOOKUP(Übersicht!M80,#REF!,3),VLOOKUP(Übersicht!M80,#REF!,3))</f>
        <v>#REF!</v>
      </c>
      <c r="N80" t="e">
        <f>IF($E80="W",VLOOKUP(Übersicht!N80,#REF!,4),VLOOKUP(Übersicht!N80,#REF!,4))</f>
        <v>#REF!</v>
      </c>
      <c r="O80" t="e">
        <f>IF($E80="W",VLOOKUP(Übersicht!O80,#REF!,5),VLOOKUP(Übersicht!O80,#REF!,5))</f>
        <v>#REF!</v>
      </c>
      <c r="P80" s="31" t="str">
        <f>'HJ-Daten'!$C$2</f>
        <v>2024/25</v>
      </c>
      <c r="Q80" s="1">
        <f>'HJ-Daten'!$C$3</f>
        <v>1</v>
      </c>
      <c r="R80" s="6" t="str">
        <f>'HJ-Daten'!$C$4</f>
        <v>31.01.2025</v>
      </c>
      <c r="S80" t="str">
        <f t="shared" si="2"/>
        <v>HALBJAHRESZEUGNIS</v>
      </c>
      <c r="T80" t="str">
        <f>IF(CONCATENATE(Übersicht!W80,Übersicht!X80,Übersicht!Y80,Übersicht!Z80)="","","Die Zeugniskonferenz empfiehlt die Teilnahme an der Förder-AG ")</f>
        <v/>
      </c>
      <c r="U80" t="str">
        <f t="shared" si="3"/>
        <v/>
      </c>
      <c r="V80" t="str">
        <f>IF(Übersicht!W80="","","Mathematik ")</f>
        <v/>
      </c>
      <c r="W80" t="str">
        <f>IF(Übersicht!X80="","","Deutsch ")</f>
        <v/>
      </c>
      <c r="X80" t="str">
        <f>IF(Übersicht!Y80="","","Französisch ")</f>
        <v/>
      </c>
      <c r="Y80" t="str">
        <f>IF(Übersicht!Z80="","","Englisch ")</f>
        <v/>
      </c>
    </row>
    <row r="81" spans="1:25" ht="12.6" customHeight="1" x14ac:dyDescent="0.2">
      <c r="A81" s="1">
        <f>Übersicht!A81</f>
        <v>80</v>
      </c>
      <c r="B81" t="str">
        <f>Übersicht!B81</f>
        <v>Peña Wincierz</v>
      </c>
      <c r="C81" t="str">
        <f>Übersicht!C81</f>
        <v>Nicolás</v>
      </c>
      <c r="D81" t="str">
        <f>Übersicht!D81</f>
        <v>08a</v>
      </c>
      <c r="E81" t="str">
        <f>Übersicht!E81</f>
        <v>M</v>
      </c>
      <c r="F81" s="1" t="str">
        <f>TEXT(Übersicht!F81,"TT. MMMM JJJJ")</f>
        <v>01. Juni 2011</v>
      </c>
      <c r="G81" t="str">
        <f>Übersicht!G81</f>
        <v>Karlsruhe</v>
      </c>
      <c r="H81" s="5" t="str">
        <f>IF(Übersicht!H81="","",CONCATENATE(INDEX('HJ-Daten'!$B$10:$B$44,MATCH(Übersicht!H81,'HJ-Daten'!$A$10:$A$44,0)),CHAR(10)))</f>
        <v xml:space="preserve">entschuldigt für Tag oder ab 15.00 Uhr
</v>
      </c>
      <c r="I81" s="5" t="str">
        <f>IF(Übersicht!I81="","",CONCATENATE(INDEX('HJ-Daten'!$B$10:$B$44,MATCH(Übersicht!I81,'HJ-Daten'!$A$10:$A$44,0)),CHAR(10)))</f>
        <v xml:space="preserve">entschuldigt für Tag oder ab 15.00 Uhr
</v>
      </c>
      <c r="J81" s="5" t="str">
        <f>IF(Übersicht!J81="","",CONCATENATE(INDEX('HJ-Daten'!$B$10:$B$44,MATCH(Übersicht!J81,'HJ-Daten'!$A$10:$A$44,0)),CHAR(10)))</f>
        <v xml:space="preserve">entschuldigt für Tag oder ab 15.00 Uhr
</v>
      </c>
      <c r="K81" s="5" t="str">
        <f>IF(Übersicht!K81="","",CONCATENATE(INDEX('HJ-Daten'!$B$10:$B$44,MATCH(Übersicht!K81,'HJ-Daten'!$A$10:$A$44,0)),CHAR(10)))</f>
        <v xml:space="preserve">entschuldigt für Tag oder ab 15.00 Uhr
</v>
      </c>
      <c r="L81" t="e">
        <f>IF($E81="W",VLOOKUP(Übersicht!L81,#REF!,2),VLOOKUP(Übersicht!L81,#REF!,2))</f>
        <v>#REF!</v>
      </c>
      <c r="M81" t="e">
        <f>IF($E81="W",VLOOKUP(Übersicht!M81,#REF!,3),VLOOKUP(Übersicht!M81,#REF!,3))</f>
        <v>#REF!</v>
      </c>
      <c r="N81" t="e">
        <f>IF($E81="W",VLOOKUP(Übersicht!N81,#REF!,4),VLOOKUP(Übersicht!N81,#REF!,4))</f>
        <v>#REF!</v>
      </c>
      <c r="O81" t="e">
        <f>IF($E81="W",VLOOKUP(Übersicht!O81,#REF!,5),VLOOKUP(Übersicht!O81,#REF!,5))</f>
        <v>#REF!</v>
      </c>
      <c r="P81" s="31" t="str">
        <f>'HJ-Daten'!$C$2</f>
        <v>2024/25</v>
      </c>
      <c r="Q81" s="1">
        <f>'HJ-Daten'!$C$3</f>
        <v>1</v>
      </c>
      <c r="R81" s="6" t="str">
        <f>'HJ-Daten'!$C$4</f>
        <v>31.01.2025</v>
      </c>
      <c r="S81" t="str">
        <f t="shared" si="2"/>
        <v>HALBJAHRESZEUGNIS</v>
      </c>
      <c r="T81" t="str">
        <f>IF(CONCATENATE(Übersicht!W81,Übersicht!X81,Übersicht!Y81,Übersicht!Z81)="","","Die Zeugniskonferenz empfiehlt die Teilnahme an der Förder-AG ")</f>
        <v/>
      </c>
      <c r="U81" t="str">
        <f t="shared" si="3"/>
        <v/>
      </c>
      <c r="V81" t="str">
        <f>IF(Übersicht!W81="","","Mathematik ")</f>
        <v/>
      </c>
      <c r="W81" t="str">
        <f>IF(Übersicht!X81="","","Deutsch ")</f>
        <v/>
      </c>
      <c r="X81" t="str">
        <f>IF(Übersicht!Y81="","","Französisch ")</f>
        <v/>
      </c>
      <c r="Y81" t="str">
        <f>IF(Übersicht!Z81="","","Englisch ")</f>
        <v/>
      </c>
    </row>
    <row r="82" spans="1:25" ht="12.6" customHeight="1" x14ac:dyDescent="0.2">
      <c r="A82" s="1">
        <f>Übersicht!A82</f>
        <v>81</v>
      </c>
      <c r="B82" t="str">
        <f>Übersicht!B82</f>
        <v>Peng</v>
      </c>
      <c r="C82" t="str">
        <f>Übersicht!C82</f>
        <v>Kai Ming</v>
      </c>
      <c r="D82" t="str">
        <f>Übersicht!D82</f>
        <v>06f</v>
      </c>
      <c r="E82" t="str">
        <f>Übersicht!E82</f>
        <v>M</v>
      </c>
      <c r="F82" s="1" t="str">
        <f>TEXT(Übersicht!F82,"TT. MMMM JJJJ")</f>
        <v>23. Oktober 2012</v>
      </c>
      <c r="G82" t="str">
        <f>Übersicht!G82</f>
        <v>Karlsruhe</v>
      </c>
      <c r="H82" s="5" t="str">
        <f>IF(Übersicht!H82="","",CONCATENATE(INDEX('HJ-Daten'!$B$10:$B$44,MATCH(Übersicht!H82,'HJ-Daten'!$A$10:$A$44,0)),CHAR(10)))</f>
        <v xml:space="preserve">Think tank
</v>
      </c>
      <c r="I82" s="5" t="str">
        <f>IF(Übersicht!I82="","",CONCATENATE(INDEX('HJ-Daten'!$B$10:$B$44,MATCH(Übersicht!I82,'HJ-Daten'!$A$10:$A$44,0)),CHAR(10)))</f>
        <v xml:space="preserve">Rätsel- und Knobelspiele
</v>
      </c>
      <c r="J82" s="5" t="str">
        <f>IF(Übersicht!J82="","",CONCATENATE(INDEX('HJ-Daten'!$B$10:$B$44,MATCH(Übersicht!J82,'HJ-Daten'!$A$10:$A$44,0)),CHAR(10)))</f>
        <v xml:space="preserve">Badminton Mittwoch
</v>
      </c>
      <c r="K82" s="5" t="str">
        <f>IF(Übersicht!K82="","",CONCATENATE(INDEX('HJ-Daten'!$B$10:$B$44,MATCH(Übersicht!K82,'HJ-Daten'!$A$10:$A$44,0)),CHAR(10)))</f>
        <v xml:space="preserve">Deutschförderunterricht 6-8
</v>
      </c>
      <c r="L82" t="e">
        <f>IF($E82="W",VLOOKUP(Übersicht!L82,#REF!,2),VLOOKUP(Übersicht!L82,#REF!,2))</f>
        <v>#REF!</v>
      </c>
      <c r="M82" t="e">
        <f>IF($E82="W",VLOOKUP(Übersicht!M82,#REF!,3),VLOOKUP(Übersicht!M82,#REF!,3))</f>
        <v>#REF!</v>
      </c>
      <c r="N82" t="e">
        <f>IF($E82="W",VLOOKUP(Übersicht!N82,#REF!,4),VLOOKUP(Übersicht!N82,#REF!,4))</f>
        <v>#REF!</v>
      </c>
      <c r="O82" t="e">
        <f>IF($E82="W",VLOOKUP(Übersicht!O82,#REF!,5),VLOOKUP(Übersicht!O82,#REF!,5))</f>
        <v>#REF!</v>
      </c>
      <c r="P82" s="31" t="str">
        <f>'HJ-Daten'!$C$2</f>
        <v>2024/25</v>
      </c>
      <c r="Q82" s="1">
        <f>'HJ-Daten'!$C$3</f>
        <v>1</v>
      </c>
      <c r="R82" s="6" t="str">
        <f>'HJ-Daten'!$C$4</f>
        <v>31.01.2025</v>
      </c>
      <c r="S82" t="str">
        <f t="shared" si="2"/>
        <v>HALBJAHRESZEUGNIS</v>
      </c>
      <c r="T82" t="str">
        <f>IF(CONCATENATE(Übersicht!W82,Übersicht!X82,Übersicht!Y82,Übersicht!Z82)="","","Die Zeugniskonferenz empfiehlt die Teilnahme an der Förder-AG ")</f>
        <v/>
      </c>
      <c r="U82" t="str">
        <f t="shared" si="3"/>
        <v/>
      </c>
      <c r="V82" t="str">
        <f>IF(Übersicht!W82="","","Mathematik ")</f>
        <v/>
      </c>
      <c r="W82" t="str">
        <f>IF(Übersicht!X82="","","Deutsch ")</f>
        <v/>
      </c>
      <c r="X82" t="str">
        <f>IF(Übersicht!Y82="","","Französisch ")</f>
        <v/>
      </c>
      <c r="Y82" t="str">
        <f>IF(Übersicht!Z82="","","Englisch ")</f>
        <v/>
      </c>
    </row>
    <row r="83" spans="1:25" ht="12.6" customHeight="1" x14ac:dyDescent="0.2">
      <c r="A83" s="1">
        <f>Übersicht!A83</f>
        <v>82</v>
      </c>
      <c r="B83" t="str">
        <f>Übersicht!B83</f>
        <v>Pereira Fonseca</v>
      </c>
      <c r="C83" t="str">
        <f>Übersicht!C83</f>
        <v>Melina</v>
      </c>
      <c r="D83" t="str">
        <f>Übersicht!D83</f>
        <v>05b</v>
      </c>
      <c r="E83" t="str">
        <f>Übersicht!E83</f>
        <v>W</v>
      </c>
      <c r="F83" s="1" t="str">
        <f>TEXT(Übersicht!F83,"TT. MMMM JJJJ")</f>
        <v>04. Januar 2014</v>
      </c>
      <c r="G83" t="str">
        <f>Übersicht!G83</f>
        <v>Kalrsruhe</v>
      </c>
      <c r="H83" s="5" t="str">
        <f>IF(Übersicht!H83="","",CONCATENATE(INDEX('HJ-Daten'!$B$10:$B$44,MATCH(Übersicht!H83,'HJ-Daten'!$A$10:$A$44,0)),CHAR(10)))</f>
        <v xml:space="preserve">entschuldigt für Tag oder ab 15.00 Uhr
</v>
      </c>
      <c r="I83" s="5" t="str">
        <f>IF(Übersicht!I83="","",CONCATENATE(INDEX('HJ-Daten'!$B$10:$B$44,MATCH(Übersicht!I83,'HJ-Daten'!$A$10:$A$44,0)),CHAR(10)))</f>
        <v xml:space="preserve">Improvisationstheater
</v>
      </c>
      <c r="J83" s="5" t="str">
        <f>IF(Übersicht!J83="","",CONCATENATE(INDEX('HJ-Daten'!$B$10:$B$44,MATCH(Übersicht!J83,'HJ-Daten'!$A$10:$A$44,0)),CHAR(10)))</f>
        <v xml:space="preserve">Gesellschaftsspiele Mittwoch
</v>
      </c>
      <c r="K83" s="5" t="str">
        <f>IF(Übersicht!K83="","",CONCATENATE(INDEX('HJ-Daten'!$B$10:$B$44,MATCH(Übersicht!K83,'HJ-Daten'!$A$10:$A$44,0)),CHAR(10)))</f>
        <v xml:space="preserve">Singen-Spielen-Musizieren
</v>
      </c>
      <c r="L83" t="e">
        <f>IF($E83="W",VLOOKUP(Übersicht!L83,#REF!,2),VLOOKUP(Übersicht!L83,#REF!,2))</f>
        <v>#REF!</v>
      </c>
      <c r="M83" t="e">
        <f>IF($E83="W",VLOOKUP(Übersicht!M83,#REF!,3),VLOOKUP(Übersicht!M83,#REF!,3))</f>
        <v>#REF!</v>
      </c>
      <c r="N83" t="e">
        <f>IF($E83="W",VLOOKUP(Übersicht!N83,#REF!,4),VLOOKUP(Übersicht!N83,#REF!,4))</f>
        <v>#REF!</v>
      </c>
      <c r="O83" t="e">
        <f>IF($E83="W",VLOOKUP(Übersicht!O83,#REF!,5),VLOOKUP(Übersicht!O83,#REF!,5))</f>
        <v>#REF!</v>
      </c>
      <c r="P83" s="31" t="str">
        <f>'HJ-Daten'!$C$2</f>
        <v>2024/25</v>
      </c>
      <c r="Q83" s="1">
        <f>'HJ-Daten'!$C$3</f>
        <v>1</v>
      </c>
      <c r="R83" s="6" t="str">
        <f>'HJ-Daten'!$C$4</f>
        <v>31.01.2025</v>
      </c>
      <c r="S83" t="str">
        <f t="shared" si="2"/>
        <v>HALBJAHRESZEUGNIS</v>
      </c>
      <c r="T83" t="str">
        <f>IF(CONCATENATE(Übersicht!W83,Übersicht!X83,Übersicht!Y83,Übersicht!Z83)="","","Die Zeugniskonferenz empfiehlt die Teilnahme an der Förder-AG ")</f>
        <v/>
      </c>
      <c r="U83" t="str">
        <f t="shared" si="3"/>
        <v/>
      </c>
      <c r="V83" t="str">
        <f>IF(Übersicht!W83="","","Mathematik ")</f>
        <v/>
      </c>
      <c r="W83" t="str">
        <f>IF(Übersicht!X83="","","Deutsch ")</f>
        <v/>
      </c>
      <c r="X83" t="str">
        <f>IF(Übersicht!Y83="","","Französisch ")</f>
        <v/>
      </c>
      <c r="Y83" t="str">
        <f>IF(Übersicht!Z83="","","Englisch ")</f>
        <v/>
      </c>
    </row>
    <row r="84" spans="1:25" ht="12.6" customHeight="1" x14ac:dyDescent="0.2">
      <c r="A84" s="1">
        <f>Übersicht!A84</f>
        <v>83</v>
      </c>
      <c r="B84" t="str">
        <f>Übersicht!B84</f>
        <v>Pfrommer</v>
      </c>
      <c r="C84" t="str">
        <f>Übersicht!C84</f>
        <v>Saskia Rhapsody</v>
      </c>
      <c r="D84" t="str">
        <f>Übersicht!D84</f>
        <v>07f</v>
      </c>
      <c r="E84" t="str">
        <f>Übersicht!E84</f>
        <v>W</v>
      </c>
      <c r="F84" s="1" t="str">
        <f>TEXT(Übersicht!F84,"TT. MMMM JJJJ")</f>
        <v>05. Juli 2012</v>
      </c>
      <c r="G84" t="str">
        <f>Übersicht!G84</f>
        <v>Karlsruhe</v>
      </c>
      <c r="H84" s="5" t="str">
        <f>IF(Übersicht!H84="","",CONCATENATE(INDEX('HJ-Daten'!$B$10:$B$44,MATCH(Übersicht!H84,'HJ-Daten'!$A$10:$A$44,0)),CHAR(10)))</f>
        <v xml:space="preserve">Fitness für Mädchen
</v>
      </c>
      <c r="I84" s="5" t="str">
        <f>IF(Übersicht!I84="","",CONCATENATE(INDEX('HJ-Daten'!$B$10:$B$44,MATCH(Übersicht!I84,'HJ-Daten'!$A$10:$A$44,0)),CHAR(10)))</f>
        <v xml:space="preserve">Mit Liebe gebastelt
</v>
      </c>
      <c r="J84" s="5" t="str">
        <f>IF(Übersicht!J84="","",CONCATENATE(INDEX('HJ-Daten'!$B$10:$B$44,MATCH(Übersicht!J84,'HJ-Daten'!$A$10:$A$44,0)),CHAR(10)))</f>
        <v xml:space="preserve">Englischförderunterricht 6-8
</v>
      </c>
      <c r="K84" s="5" t="str">
        <f>IF(Übersicht!K84="","",CONCATENATE(INDEX('HJ-Daten'!$B$10:$B$44,MATCH(Übersicht!K84,'HJ-Daten'!$A$10:$A$44,0)),CHAR(10)))</f>
        <v xml:space="preserve">Handlettering
</v>
      </c>
      <c r="L84" t="e">
        <f>IF($E84="W",VLOOKUP(Übersicht!L84,#REF!,2),VLOOKUP(Übersicht!L84,#REF!,2))</f>
        <v>#REF!</v>
      </c>
      <c r="M84" t="e">
        <f>IF($E84="W",VLOOKUP(Übersicht!M84,#REF!,3),VLOOKUP(Übersicht!M84,#REF!,3))</f>
        <v>#REF!</v>
      </c>
      <c r="N84" t="e">
        <f>IF($E84="W",VLOOKUP(Übersicht!N84,#REF!,4),VLOOKUP(Übersicht!N84,#REF!,4))</f>
        <v>#REF!</v>
      </c>
      <c r="O84" t="e">
        <f>IF($E84="W",VLOOKUP(Übersicht!O84,#REF!,5),VLOOKUP(Übersicht!O84,#REF!,5))</f>
        <v>#REF!</v>
      </c>
      <c r="P84" s="31" t="str">
        <f>'HJ-Daten'!$C$2</f>
        <v>2024/25</v>
      </c>
      <c r="Q84" s="1">
        <f>'HJ-Daten'!$C$3</f>
        <v>1</v>
      </c>
      <c r="R84" s="6" t="str">
        <f>'HJ-Daten'!$C$4</f>
        <v>31.01.2025</v>
      </c>
      <c r="S84" t="str">
        <f t="shared" si="2"/>
        <v>HALBJAHRESZEUGNIS</v>
      </c>
      <c r="T84" t="str">
        <f>IF(CONCATENATE(Übersicht!W84,Übersicht!X84,Übersicht!Y84,Übersicht!Z84)="","","Die Zeugniskonferenz empfiehlt die Teilnahme an der Förder-AG ")</f>
        <v/>
      </c>
      <c r="U84" t="str">
        <f t="shared" si="3"/>
        <v/>
      </c>
      <c r="V84" t="str">
        <f>IF(Übersicht!W84="","","Mathematik ")</f>
        <v/>
      </c>
      <c r="W84" t="str">
        <f>IF(Übersicht!X84="","","Deutsch ")</f>
        <v/>
      </c>
      <c r="X84" t="str">
        <f>IF(Übersicht!Y84="","","Französisch ")</f>
        <v/>
      </c>
      <c r="Y84" t="str">
        <f>IF(Übersicht!Z84="","","Englisch ")</f>
        <v/>
      </c>
    </row>
    <row r="85" spans="1:25" ht="12.6" customHeight="1" x14ac:dyDescent="0.2">
      <c r="A85" s="1">
        <f>Übersicht!A85</f>
        <v>84</v>
      </c>
      <c r="B85" t="str">
        <f>Übersicht!B85</f>
        <v>Ploch</v>
      </c>
      <c r="C85" t="str">
        <f>Übersicht!C85</f>
        <v>Noah</v>
      </c>
      <c r="D85" t="str">
        <f>Übersicht!D85</f>
        <v>06c</v>
      </c>
      <c r="E85" t="str">
        <f>Übersicht!E85</f>
        <v>M</v>
      </c>
      <c r="F85" s="1" t="str">
        <f>TEXT(Übersicht!F85,"TT. MMMM JJJJ")</f>
        <v>22. Juli 2013</v>
      </c>
      <c r="G85" t="str">
        <f>Übersicht!G85</f>
        <v>Herrenberg</v>
      </c>
      <c r="H85" s="5" t="str">
        <f>IF(Übersicht!H85="","",CONCATENATE(INDEX('HJ-Daten'!$B$10:$B$44,MATCH(Übersicht!H85,'HJ-Daten'!$A$10:$A$44,0)),CHAR(10)))</f>
        <v xml:space="preserve">Think tank
</v>
      </c>
      <c r="I85" s="5" t="str">
        <f>IF(Übersicht!I85="","",CONCATENATE(INDEX('HJ-Daten'!$B$10:$B$44,MATCH(Übersicht!I85,'HJ-Daten'!$A$10:$A$44,0)),CHAR(10)))</f>
        <v xml:space="preserve">Tischtennis Dienstag
</v>
      </c>
      <c r="J85" s="5" t="str">
        <f>IF(Übersicht!J85="","",CONCATENATE(INDEX('HJ-Daten'!$B$10:$B$44,MATCH(Übersicht!J85,'HJ-Daten'!$A$10:$A$44,0)),CHAR(10)))</f>
        <v xml:space="preserve">Badminton Mittwoch
</v>
      </c>
      <c r="K85" s="5" t="str">
        <f>IF(Übersicht!K85="","",CONCATENATE(INDEX('HJ-Daten'!$B$10:$B$44,MATCH(Übersicht!K85,'HJ-Daten'!$A$10:$A$44,0)),CHAR(10)))</f>
        <v xml:space="preserve">Lego Mindstorms
</v>
      </c>
      <c r="L85" t="e">
        <f>IF($E85="W",VLOOKUP(Übersicht!L85,#REF!,2),VLOOKUP(Übersicht!L85,#REF!,2))</f>
        <v>#REF!</v>
      </c>
      <c r="M85" t="e">
        <f>IF($E85="W",VLOOKUP(Übersicht!M85,#REF!,3),VLOOKUP(Übersicht!M85,#REF!,3))</f>
        <v>#REF!</v>
      </c>
      <c r="N85" t="e">
        <f>IF($E85="W",VLOOKUP(Übersicht!N85,#REF!,4),VLOOKUP(Übersicht!N85,#REF!,4))</f>
        <v>#REF!</v>
      </c>
      <c r="O85" t="e">
        <f>IF($E85="W",VLOOKUP(Übersicht!O85,#REF!,5),VLOOKUP(Übersicht!O85,#REF!,5))</f>
        <v>#REF!</v>
      </c>
      <c r="P85" s="31" t="str">
        <f>'HJ-Daten'!$C$2</f>
        <v>2024/25</v>
      </c>
      <c r="Q85" s="1">
        <f>'HJ-Daten'!$C$3</f>
        <v>1</v>
      </c>
      <c r="R85" s="6" t="str">
        <f>'HJ-Daten'!$C$4</f>
        <v>31.01.2025</v>
      </c>
      <c r="S85" t="str">
        <f t="shared" si="2"/>
        <v>HALBJAHRESZEUGNIS</v>
      </c>
      <c r="T85" t="str">
        <f>IF(CONCATENATE(Übersicht!W85,Übersicht!X85,Übersicht!Y85,Übersicht!Z85)="","","Die Zeugniskonferenz empfiehlt die Teilnahme an der Förder-AG ")</f>
        <v/>
      </c>
      <c r="U85" t="str">
        <f t="shared" si="3"/>
        <v/>
      </c>
      <c r="V85" t="str">
        <f>IF(Übersicht!W85="","","Mathematik ")</f>
        <v/>
      </c>
      <c r="W85" t="str">
        <f>IF(Übersicht!X85="","","Deutsch ")</f>
        <v/>
      </c>
      <c r="X85" t="str">
        <f>IF(Übersicht!Y85="","","Französisch ")</f>
        <v/>
      </c>
      <c r="Y85" t="str">
        <f>IF(Übersicht!Z85="","","Englisch ")</f>
        <v/>
      </c>
    </row>
    <row r="86" spans="1:25" ht="12.6" customHeight="1" x14ac:dyDescent="0.2">
      <c r="A86" s="1">
        <f>Übersicht!A86</f>
        <v>85</v>
      </c>
      <c r="B86" t="str">
        <f>Übersicht!B86</f>
        <v>Puls</v>
      </c>
      <c r="C86" t="str">
        <f>Übersicht!C86</f>
        <v>Karla Friederike</v>
      </c>
      <c r="D86" t="str">
        <f>Übersicht!D86</f>
        <v>05g</v>
      </c>
      <c r="E86" t="str">
        <f>Übersicht!E86</f>
        <v>W</v>
      </c>
      <c r="F86" s="1" t="str">
        <f>TEXT(Übersicht!F86,"TT. MMMM JJJJ")</f>
        <v>16. September 2013</v>
      </c>
      <c r="G86" t="str">
        <f>Übersicht!G86</f>
        <v>Karlsruhe</v>
      </c>
      <c r="H86" s="5" t="str">
        <f>IF(Übersicht!H86="","",CONCATENATE(INDEX('HJ-Daten'!$B$10:$B$44,MATCH(Übersicht!H86,'HJ-Daten'!$A$10:$A$44,0)),CHAR(10)))</f>
        <v xml:space="preserve">Fitness für Mädchen
</v>
      </c>
      <c r="I86" s="5" t="str">
        <f>IF(Übersicht!I86="","",CONCATENATE(INDEX('HJ-Daten'!$B$10:$B$44,MATCH(Übersicht!I86,'HJ-Daten'!$A$10:$A$44,0)),CHAR(10)))</f>
        <v xml:space="preserve">Improvisationstheater
</v>
      </c>
      <c r="J86" s="5" t="str">
        <f>IF(Übersicht!J86="","",CONCATENATE(INDEX('HJ-Daten'!$B$10:$B$44,MATCH(Übersicht!J86,'HJ-Daten'!$A$10:$A$44,0)),CHAR(10)))</f>
        <v xml:space="preserve">Gesellschaftsspiele Mittwoch
</v>
      </c>
      <c r="K86" s="5" t="str">
        <f>IF(Übersicht!K86="","",CONCATENATE(INDEX('HJ-Daten'!$B$10:$B$44,MATCH(Übersicht!K86,'HJ-Daten'!$A$10:$A$44,0)),CHAR(10)))</f>
        <v xml:space="preserve">Handlettering
</v>
      </c>
      <c r="L86" t="e">
        <f>IF($E86="W",VLOOKUP(Übersicht!L86,#REF!,2),VLOOKUP(Übersicht!L86,#REF!,2))</f>
        <v>#REF!</v>
      </c>
      <c r="M86" t="e">
        <f>IF($E86="W",VLOOKUP(Übersicht!M86,#REF!,3),VLOOKUP(Übersicht!M86,#REF!,3))</f>
        <v>#REF!</v>
      </c>
      <c r="N86" t="e">
        <f>IF($E86="W",VLOOKUP(Übersicht!N86,#REF!,4),VLOOKUP(Übersicht!N86,#REF!,4))</f>
        <v>#REF!</v>
      </c>
      <c r="O86" t="e">
        <f>IF($E86="W",VLOOKUP(Übersicht!O86,#REF!,5),VLOOKUP(Übersicht!O86,#REF!,5))</f>
        <v>#REF!</v>
      </c>
      <c r="P86" s="31" t="str">
        <f>'HJ-Daten'!$C$2</f>
        <v>2024/25</v>
      </c>
      <c r="Q86" s="1">
        <f>'HJ-Daten'!$C$3</f>
        <v>1</v>
      </c>
      <c r="R86" s="6" t="str">
        <f>'HJ-Daten'!$C$4</f>
        <v>31.01.2025</v>
      </c>
      <c r="S86" t="str">
        <f t="shared" si="2"/>
        <v>HALBJAHRESZEUGNIS</v>
      </c>
      <c r="T86" t="str">
        <f>IF(CONCATENATE(Übersicht!W86,Übersicht!X86,Übersicht!Y86,Übersicht!Z86)="","","Die Zeugniskonferenz empfiehlt die Teilnahme an der Förder-AG ")</f>
        <v/>
      </c>
      <c r="U86" t="str">
        <f t="shared" si="3"/>
        <v/>
      </c>
      <c r="V86" t="str">
        <f>IF(Übersicht!W86="","","Mathematik ")</f>
        <v/>
      </c>
      <c r="W86" t="str">
        <f>IF(Übersicht!X86="","","Deutsch ")</f>
        <v/>
      </c>
      <c r="X86" t="str">
        <f>IF(Übersicht!Y86="","","Französisch ")</f>
        <v/>
      </c>
      <c r="Y86" t="str">
        <f>IF(Übersicht!Z86="","","Englisch ")</f>
        <v/>
      </c>
    </row>
    <row r="87" spans="1:25" ht="12.6" customHeight="1" x14ac:dyDescent="0.2">
      <c r="A87" s="1">
        <f>Übersicht!A87</f>
        <v>86</v>
      </c>
      <c r="B87" t="str">
        <f>Übersicht!B87</f>
        <v>Quint</v>
      </c>
      <c r="C87" t="str">
        <f>Übersicht!C87</f>
        <v>Moritz</v>
      </c>
      <c r="D87" t="str">
        <f>Übersicht!D87</f>
        <v>05a</v>
      </c>
      <c r="E87" t="str">
        <f>Übersicht!E87</f>
        <v>M</v>
      </c>
      <c r="F87" s="1" t="str">
        <f>TEXT(Übersicht!F87,"TT. MMMM JJJJ")</f>
        <v>25. März 2014</v>
      </c>
      <c r="G87" t="str">
        <f>Übersicht!G87</f>
        <v>Trier</v>
      </c>
      <c r="H87" s="5" t="str">
        <f>IF(Übersicht!H87="","",CONCATENATE(INDEX('HJ-Daten'!$B$10:$B$44,MATCH(Übersicht!H87,'HJ-Daten'!$A$10:$A$44,0)),CHAR(10)))</f>
        <v xml:space="preserve">Badminton Montag
</v>
      </c>
      <c r="I87" s="5" t="str">
        <f>IF(Übersicht!I87="","",CONCATENATE(INDEX('HJ-Daten'!$B$10:$B$44,MATCH(Übersicht!I87,'HJ-Daten'!$A$10:$A$44,0)),CHAR(10)))</f>
        <v xml:space="preserve">Fußball Dienstag
</v>
      </c>
      <c r="J87" s="5" t="str">
        <f>IF(Übersicht!J87="","",CONCATENATE(INDEX('HJ-Daten'!$B$10:$B$44,MATCH(Übersicht!J87,'HJ-Daten'!$A$10:$A$44,0)),CHAR(10)))</f>
        <v xml:space="preserve">Tischtennis Mittwoch
</v>
      </c>
      <c r="K87" s="5" t="str">
        <f>IF(Übersicht!K87="","",CONCATENATE(INDEX('HJ-Daten'!$B$10:$B$44,MATCH(Übersicht!K87,'HJ-Daten'!$A$10:$A$44,0)),CHAR(10)))</f>
        <v xml:space="preserve">Lego Mindstorms
</v>
      </c>
      <c r="L87" t="e">
        <f>IF($E87="W",VLOOKUP(Übersicht!L87,#REF!,2),VLOOKUP(Übersicht!L87,#REF!,2))</f>
        <v>#REF!</v>
      </c>
      <c r="M87" t="e">
        <f>IF($E87="W",VLOOKUP(Übersicht!M87,#REF!,3),VLOOKUP(Übersicht!M87,#REF!,3))</f>
        <v>#REF!</v>
      </c>
      <c r="N87" t="e">
        <f>IF($E87="W",VLOOKUP(Übersicht!N87,#REF!,4),VLOOKUP(Übersicht!N87,#REF!,4))</f>
        <v>#REF!</v>
      </c>
      <c r="O87" t="e">
        <f>IF($E87="W",VLOOKUP(Übersicht!O87,#REF!,5),VLOOKUP(Übersicht!O87,#REF!,5))</f>
        <v>#REF!</v>
      </c>
      <c r="P87" s="31" t="str">
        <f>'HJ-Daten'!$C$2</f>
        <v>2024/25</v>
      </c>
      <c r="Q87" s="1">
        <f>'HJ-Daten'!$C$3</f>
        <v>1</v>
      </c>
      <c r="R87" s="6" t="str">
        <f>'HJ-Daten'!$C$4</f>
        <v>31.01.2025</v>
      </c>
      <c r="S87" t="str">
        <f t="shared" si="2"/>
        <v>HALBJAHRESZEUGNIS</v>
      </c>
      <c r="T87" t="str">
        <f>IF(CONCATENATE(Übersicht!W87,Übersicht!X87,Übersicht!Y87,Übersicht!Z87)="","","Die Zeugniskonferenz empfiehlt die Teilnahme an der Förder-AG ")</f>
        <v/>
      </c>
      <c r="U87" t="str">
        <f t="shared" si="3"/>
        <v/>
      </c>
      <c r="V87" t="str">
        <f>IF(Übersicht!W87="","","Mathematik ")</f>
        <v/>
      </c>
      <c r="W87" t="str">
        <f>IF(Übersicht!X87="","","Deutsch ")</f>
        <v/>
      </c>
      <c r="X87" t="str">
        <f>IF(Übersicht!Y87="","","Französisch ")</f>
        <v/>
      </c>
      <c r="Y87" t="str">
        <f>IF(Übersicht!Z87="","","Englisch ")</f>
        <v/>
      </c>
    </row>
    <row r="88" spans="1:25" ht="12.6" customHeight="1" x14ac:dyDescent="0.2">
      <c r="A88" s="1">
        <f>Übersicht!A88</f>
        <v>87</v>
      </c>
      <c r="B88" t="str">
        <f>Übersicht!B88</f>
        <v>Raab</v>
      </c>
      <c r="C88" t="str">
        <f>Übersicht!C88</f>
        <v>Sophie</v>
      </c>
      <c r="D88" t="str">
        <f>Übersicht!D88</f>
        <v>05c</v>
      </c>
      <c r="E88" t="str">
        <f>Übersicht!E88</f>
        <v>W</v>
      </c>
      <c r="F88" s="1" t="str">
        <f>TEXT(Übersicht!F88,"TT. MMMM JJJJ")</f>
        <v>18. Januar 2014</v>
      </c>
      <c r="G88" t="str">
        <f>Übersicht!G88</f>
        <v>Karlsruhe</v>
      </c>
      <c r="H88" s="5" t="str">
        <f>IF(Übersicht!H88="","",CONCATENATE(INDEX('HJ-Daten'!$B$10:$B$44,MATCH(Übersicht!H88,'HJ-Daten'!$A$10:$A$44,0)),CHAR(10)))</f>
        <v xml:space="preserve">Stricken und Häkeln
</v>
      </c>
      <c r="I88" s="5" t="str">
        <f>IF(Übersicht!I88="","",CONCATENATE(INDEX('HJ-Daten'!$B$10:$B$44,MATCH(Übersicht!I88,'HJ-Daten'!$A$10:$A$44,0)),CHAR(10)))</f>
        <v xml:space="preserve">Mit Liebe gebastelt
</v>
      </c>
      <c r="J88" s="5" t="str">
        <f>IF(Übersicht!J88="","",CONCATENATE(INDEX('HJ-Daten'!$B$10:$B$44,MATCH(Übersicht!J88,'HJ-Daten'!$A$10:$A$44,0)),CHAR(10)))</f>
        <v xml:space="preserve">Tischtennis Mittwoch
</v>
      </c>
      <c r="K88" s="5" t="str">
        <f>IF(Übersicht!K88="","",CONCATENATE(INDEX('HJ-Daten'!$B$10:$B$44,MATCH(Übersicht!K88,'HJ-Daten'!$A$10:$A$44,0)),CHAR(10)))</f>
        <v xml:space="preserve">Handlettering
</v>
      </c>
      <c r="L88" t="e">
        <f>IF($E88="W",VLOOKUP(Übersicht!L88,#REF!,2),VLOOKUP(Übersicht!L88,#REF!,2))</f>
        <v>#REF!</v>
      </c>
      <c r="M88" t="e">
        <f>IF($E88="W",VLOOKUP(Übersicht!M88,#REF!,3),VLOOKUP(Übersicht!M88,#REF!,3))</f>
        <v>#REF!</v>
      </c>
      <c r="N88" t="e">
        <f>IF($E88="W",VLOOKUP(Übersicht!N88,#REF!,4),VLOOKUP(Übersicht!N88,#REF!,4))</f>
        <v>#REF!</v>
      </c>
      <c r="O88" t="e">
        <f>IF($E88="W",VLOOKUP(Übersicht!O88,#REF!,5),VLOOKUP(Übersicht!O88,#REF!,5))</f>
        <v>#REF!</v>
      </c>
      <c r="P88" s="31" t="str">
        <f>'HJ-Daten'!$C$2</f>
        <v>2024/25</v>
      </c>
      <c r="Q88" s="1">
        <f>'HJ-Daten'!$C$3</f>
        <v>1</v>
      </c>
      <c r="R88" s="6" t="str">
        <f>'HJ-Daten'!$C$4</f>
        <v>31.01.2025</v>
      </c>
      <c r="S88" t="str">
        <f t="shared" si="2"/>
        <v>HALBJAHRESZEUGNIS</v>
      </c>
      <c r="T88" t="str">
        <f>IF(CONCATENATE(Übersicht!W88,Übersicht!X88,Übersicht!Y88,Übersicht!Z88)="","","Die Zeugniskonferenz empfiehlt die Teilnahme an der Förder-AG ")</f>
        <v/>
      </c>
      <c r="U88" t="str">
        <f t="shared" si="3"/>
        <v/>
      </c>
      <c r="V88" t="str">
        <f>IF(Übersicht!W88="","","Mathematik ")</f>
        <v/>
      </c>
      <c r="W88" t="str">
        <f>IF(Übersicht!X88="","","Deutsch ")</f>
        <v/>
      </c>
      <c r="X88" t="str">
        <f>IF(Übersicht!Y88="","","Französisch ")</f>
        <v/>
      </c>
      <c r="Y88" t="str">
        <f>IF(Übersicht!Z88="","","Englisch ")</f>
        <v/>
      </c>
    </row>
    <row r="89" spans="1:25" ht="12.6" customHeight="1" x14ac:dyDescent="0.2">
      <c r="A89" s="1">
        <f>Übersicht!A89</f>
        <v>88</v>
      </c>
      <c r="B89" t="str">
        <f>Übersicht!B89</f>
        <v>Rathgeber</v>
      </c>
      <c r="C89" t="str">
        <f>Übersicht!C89</f>
        <v>Jolina Marie</v>
      </c>
      <c r="D89" t="str">
        <f>Übersicht!D89</f>
        <v>06a</v>
      </c>
      <c r="E89" t="str">
        <f>Übersicht!E89</f>
        <v>W</v>
      </c>
      <c r="F89" s="1" t="str">
        <f>TEXT(Übersicht!F89,"TT. MMMM JJJJ")</f>
        <v>08. Januar 2013</v>
      </c>
      <c r="G89" t="str">
        <f>Übersicht!G89</f>
        <v>Bad Kreuznach</v>
      </c>
      <c r="H89" s="5" t="str">
        <f>IF(Übersicht!H89="","",CONCATENATE(INDEX('HJ-Daten'!$B$10:$B$44,MATCH(Übersicht!H89,'HJ-Daten'!$A$10:$A$44,0)),CHAR(10)))</f>
        <v xml:space="preserve">Französischförderunterricht 6-8
</v>
      </c>
      <c r="I89" s="5" t="str">
        <f>IF(Übersicht!I89="","",CONCATENATE(INDEX('HJ-Daten'!$B$10:$B$44,MATCH(Übersicht!I89,'HJ-Daten'!$A$10:$A$44,0)),CHAR(10)))</f>
        <v xml:space="preserve">Volleyball
</v>
      </c>
      <c r="J89" s="5" t="str">
        <f>IF(Übersicht!J89="","",CONCATENATE(INDEX('HJ-Daten'!$B$10:$B$44,MATCH(Übersicht!J89,'HJ-Daten'!$A$10:$A$44,0)),CHAR(10)))</f>
        <v xml:space="preserve">Englischförderunterricht 6-8
</v>
      </c>
      <c r="K89" s="5" t="str">
        <f>IF(Übersicht!K89="","",CONCATENATE(INDEX('HJ-Daten'!$B$10:$B$44,MATCH(Übersicht!K89,'HJ-Daten'!$A$10:$A$44,0)),CHAR(10)))</f>
        <v xml:space="preserve">Handlettering
</v>
      </c>
      <c r="L89" t="e">
        <f>IF($E89="W",VLOOKUP(Übersicht!L89,#REF!,2),VLOOKUP(Übersicht!L89,#REF!,2))</f>
        <v>#REF!</v>
      </c>
      <c r="M89" t="e">
        <f>IF($E89="W",VLOOKUP(Übersicht!M89,#REF!,3),VLOOKUP(Übersicht!M89,#REF!,3))</f>
        <v>#REF!</v>
      </c>
      <c r="N89" t="e">
        <f>IF($E89="W",VLOOKUP(Übersicht!N89,#REF!,4),VLOOKUP(Übersicht!N89,#REF!,4))</f>
        <v>#REF!</v>
      </c>
      <c r="O89" t="e">
        <f>IF($E89="W",VLOOKUP(Übersicht!O89,#REF!,5),VLOOKUP(Übersicht!O89,#REF!,5))</f>
        <v>#REF!</v>
      </c>
      <c r="P89" s="31" t="str">
        <f>'HJ-Daten'!$C$2</f>
        <v>2024/25</v>
      </c>
      <c r="Q89" s="1">
        <f>'HJ-Daten'!$C$3</f>
        <v>1</v>
      </c>
      <c r="R89" s="6" t="str">
        <f>'HJ-Daten'!$C$4</f>
        <v>31.01.2025</v>
      </c>
      <c r="S89" t="str">
        <f t="shared" si="2"/>
        <v>HALBJAHRESZEUGNIS</v>
      </c>
      <c r="T89" t="str">
        <f>IF(CONCATENATE(Übersicht!W89,Übersicht!X89,Übersicht!Y89,Übersicht!Z89)="","","Die Zeugniskonferenz empfiehlt die Teilnahme an der Förder-AG ")</f>
        <v/>
      </c>
      <c r="U89" t="str">
        <f t="shared" si="3"/>
        <v/>
      </c>
      <c r="V89" t="str">
        <f>IF(Übersicht!W89="","","Mathematik ")</f>
        <v/>
      </c>
      <c r="W89" t="str">
        <f>IF(Übersicht!X89="","","Deutsch ")</f>
        <v/>
      </c>
      <c r="X89" t="str">
        <f>IF(Übersicht!Y89="","","Französisch ")</f>
        <v/>
      </c>
      <c r="Y89" t="str">
        <f>IF(Übersicht!Z89="","","Englisch ")</f>
        <v/>
      </c>
    </row>
    <row r="90" spans="1:25" ht="12.6" customHeight="1" x14ac:dyDescent="0.2">
      <c r="A90" s="1">
        <f>Übersicht!A90</f>
        <v>89</v>
      </c>
      <c r="B90" t="str">
        <f>Übersicht!B90</f>
        <v>Reiser</v>
      </c>
      <c r="C90" t="str">
        <f>Übersicht!C90</f>
        <v>Mila</v>
      </c>
      <c r="D90" t="str">
        <f>Übersicht!D90</f>
        <v>05f</v>
      </c>
      <c r="E90" t="str">
        <f>Übersicht!E90</f>
        <v>W</v>
      </c>
      <c r="F90" s="1" t="str">
        <f>TEXT(Übersicht!F90,"TT. MMMM JJJJ")</f>
        <v>12. September 2013</v>
      </c>
      <c r="G90" t="str">
        <f>Übersicht!G90</f>
        <v>Karlsruhe</v>
      </c>
      <c r="H90" s="5" t="str">
        <f>IF(Übersicht!H90="","",CONCATENATE(INDEX('HJ-Daten'!$B$10:$B$44,MATCH(Übersicht!H90,'HJ-Daten'!$A$10:$A$44,0)),CHAR(10)))</f>
        <v xml:space="preserve">Tastaturschreiben
</v>
      </c>
      <c r="I90" s="5" t="str">
        <f>IF(Übersicht!I90="","",CONCATENATE(INDEX('HJ-Daten'!$B$10:$B$44,MATCH(Übersicht!I90,'HJ-Daten'!$A$10:$A$44,0)),CHAR(10)))</f>
        <v xml:space="preserve">Mit Liebe gebastelt
</v>
      </c>
      <c r="J90" s="5" t="str">
        <f>IF(Übersicht!J90="","",CONCATENATE(INDEX('HJ-Daten'!$B$10:$B$44,MATCH(Übersicht!J90,'HJ-Daten'!$A$10:$A$44,0)),CHAR(10)))</f>
        <v xml:space="preserve">Interaktive Spiele
</v>
      </c>
      <c r="K90" s="5" t="str">
        <f>IF(Übersicht!K90="","",CONCATENATE(INDEX('HJ-Daten'!$B$10:$B$44,MATCH(Übersicht!K90,'HJ-Daten'!$A$10:$A$44,0)),CHAR(10)))</f>
        <v xml:space="preserve">Lego Mindstorms
</v>
      </c>
      <c r="L90" t="e">
        <f>IF($E90="W",VLOOKUP(Übersicht!L90,#REF!,2),VLOOKUP(Übersicht!L90,#REF!,2))</f>
        <v>#REF!</v>
      </c>
      <c r="M90" t="e">
        <f>IF($E90="W",VLOOKUP(Übersicht!M90,#REF!,3),VLOOKUP(Übersicht!M90,#REF!,3))</f>
        <v>#REF!</v>
      </c>
      <c r="N90" t="e">
        <f>IF($E90="W",VLOOKUP(Übersicht!N90,#REF!,4),VLOOKUP(Übersicht!N90,#REF!,4))</f>
        <v>#REF!</v>
      </c>
      <c r="O90" t="e">
        <f>IF($E90="W",VLOOKUP(Übersicht!O90,#REF!,5),VLOOKUP(Übersicht!O90,#REF!,5))</f>
        <v>#REF!</v>
      </c>
      <c r="P90" s="31" t="str">
        <f>'HJ-Daten'!$C$2</f>
        <v>2024/25</v>
      </c>
      <c r="Q90" s="1">
        <f>'HJ-Daten'!$C$3</f>
        <v>1</v>
      </c>
      <c r="R90" s="6" t="str">
        <f>'HJ-Daten'!$C$4</f>
        <v>31.01.2025</v>
      </c>
      <c r="S90" t="str">
        <f t="shared" si="2"/>
        <v>HALBJAHRESZEUGNIS</v>
      </c>
      <c r="T90" t="str">
        <f>IF(CONCATENATE(Übersicht!W90,Übersicht!X90,Übersicht!Y90,Übersicht!Z90)="","","Die Zeugniskonferenz empfiehlt die Teilnahme an der Förder-AG ")</f>
        <v/>
      </c>
      <c r="U90" t="str">
        <f t="shared" si="3"/>
        <v/>
      </c>
      <c r="V90" t="str">
        <f>IF(Übersicht!W90="","","Mathematik ")</f>
        <v/>
      </c>
      <c r="W90" t="str">
        <f>IF(Übersicht!X90="","","Deutsch ")</f>
        <v/>
      </c>
      <c r="X90" t="str">
        <f>IF(Übersicht!Y90="","","Französisch ")</f>
        <v/>
      </c>
      <c r="Y90" t="str">
        <f>IF(Übersicht!Z90="","","Englisch ")</f>
        <v/>
      </c>
    </row>
    <row r="91" spans="1:25" ht="12.6" customHeight="1" x14ac:dyDescent="0.2">
      <c r="A91" s="1">
        <f>Übersicht!A91</f>
        <v>90</v>
      </c>
      <c r="B91" t="str">
        <f>Übersicht!B91</f>
        <v>Rieder</v>
      </c>
      <c r="C91" t="str">
        <f>Übersicht!C91</f>
        <v>Kiana</v>
      </c>
      <c r="D91" t="str">
        <f>Übersicht!D91</f>
        <v>06f</v>
      </c>
      <c r="E91" t="str">
        <f>Übersicht!E91</f>
        <v>W</v>
      </c>
      <c r="F91" s="1" t="str">
        <f>TEXT(Übersicht!F91,"TT. MMMM JJJJ")</f>
        <v>13. März 2013</v>
      </c>
      <c r="G91" t="str">
        <f>Übersicht!G91</f>
        <v>Germersheim</v>
      </c>
      <c r="H91" s="5" t="str">
        <f>IF(Übersicht!H91="","",CONCATENATE(INDEX('HJ-Daten'!$B$10:$B$44,MATCH(Übersicht!H91,'HJ-Daten'!$A$10:$A$44,0)),CHAR(10)))</f>
        <v xml:space="preserve">Tastaturschreiben
</v>
      </c>
      <c r="I91" s="5" t="str">
        <f>IF(Übersicht!I91="","",CONCATENATE(INDEX('HJ-Daten'!$B$10:$B$44,MATCH(Übersicht!I91,'HJ-Daten'!$A$10:$A$44,0)),CHAR(10)))</f>
        <v xml:space="preserve">Rätsel- und Knobelspiele
</v>
      </c>
      <c r="J91" s="5" t="str">
        <f>IF(Übersicht!J91="","",CONCATENATE(INDEX('HJ-Daten'!$B$10:$B$44,MATCH(Übersicht!J91,'HJ-Daten'!$A$10:$A$44,0)),CHAR(10)))</f>
        <v xml:space="preserve">Ballspiele
</v>
      </c>
      <c r="K91" s="5" t="str">
        <f>IF(Übersicht!K91="","",CONCATENATE(INDEX('HJ-Daten'!$B$10:$B$44,MATCH(Übersicht!K91,'HJ-Daten'!$A$10:$A$44,0)),CHAR(10)))</f>
        <v xml:space="preserve">Lego Mindstorms
</v>
      </c>
      <c r="L91" t="e">
        <f>IF($E91="W",VLOOKUP(Übersicht!L91,#REF!,2),VLOOKUP(Übersicht!L91,#REF!,2))</f>
        <v>#REF!</v>
      </c>
      <c r="M91" t="e">
        <f>IF($E91="W",VLOOKUP(Übersicht!M91,#REF!,3),VLOOKUP(Übersicht!M91,#REF!,3))</f>
        <v>#REF!</v>
      </c>
      <c r="N91" t="e">
        <f>IF($E91="W",VLOOKUP(Übersicht!N91,#REF!,4),VLOOKUP(Übersicht!N91,#REF!,4))</f>
        <v>#REF!</v>
      </c>
      <c r="O91" t="e">
        <f>IF($E91="W",VLOOKUP(Übersicht!O91,#REF!,5),VLOOKUP(Übersicht!O91,#REF!,5))</f>
        <v>#REF!</v>
      </c>
      <c r="P91" s="31" t="str">
        <f>'HJ-Daten'!$C$2</f>
        <v>2024/25</v>
      </c>
      <c r="Q91" s="1">
        <f>'HJ-Daten'!$C$3</f>
        <v>1</v>
      </c>
      <c r="R91" s="6" t="str">
        <f>'HJ-Daten'!$C$4</f>
        <v>31.01.2025</v>
      </c>
      <c r="S91" t="str">
        <f t="shared" si="2"/>
        <v>HALBJAHRESZEUGNIS</v>
      </c>
      <c r="T91" t="str">
        <f>IF(CONCATENATE(Übersicht!W91,Übersicht!X91,Übersicht!Y91,Übersicht!Z91)="","","Die Zeugniskonferenz empfiehlt die Teilnahme an der Förder-AG ")</f>
        <v/>
      </c>
      <c r="U91" t="str">
        <f t="shared" si="3"/>
        <v/>
      </c>
      <c r="V91" t="str">
        <f>IF(Übersicht!W91="","","Mathematik ")</f>
        <v/>
      </c>
      <c r="W91" t="str">
        <f>IF(Übersicht!X91="","","Deutsch ")</f>
        <v/>
      </c>
      <c r="X91" t="str">
        <f>IF(Übersicht!Y91="","","Französisch ")</f>
        <v/>
      </c>
      <c r="Y91" t="str">
        <f>IF(Übersicht!Z91="","","Englisch ")</f>
        <v/>
      </c>
    </row>
    <row r="92" spans="1:25" ht="12.6" customHeight="1" x14ac:dyDescent="0.2">
      <c r="A92" s="1">
        <f>Übersicht!A92</f>
        <v>91</v>
      </c>
      <c r="B92" t="str">
        <f>Übersicht!B92</f>
        <v>Ruck</v>
      </c>
      <c r="C92" t="str">
        <f>Übersicht!C92</f>
        <v>Leni</v>
      </c>
      <c r="D92" t="str">
        <f>Übersicht!D92</f>
        <v>06c</v>
      </c>
      <c r="E92" t="str">
        <f>Übersicht!E92</f>
        <v>W</v>
      </c>
      <c r="F92" s="1" t="str">
        <f>TEXT(Übersicht!F92,"TT. MMMM JJJJ")</f>
        <v>04. Oktober 2012</v>
      </c>
      <c r="G92" t="str">
        <f>Übersicht!G92</f>
        <v>Karlsruhe</v>
      </c>
      <c r="H92" s="5" t="str">
        <f>IF(Übersicht!H92="","",CONCATENATE(INDEX('HJ-Daten'!$B$10:$B$44,MATCH(Übersicht!H92,'HJ-Daten'!$A$10:$A$44,0)),CHAR(10)))</f>
        <v xml:space="preserve">entschuldigt für Tag oder ab 15.00 Uhr
</v>
      </c>
      <c r="I92" s="5" t="str">
        <f>IF(Übersicht!I92="","",CONCATENATE(INDEX('HJ-Daten'!$B$10:$B$44,MATCH(Übersicht!I92,'HJ-Daten'!$A$10:$A$44,0)),CHAR(10)))</f>
        <v xml:space="preserve">Rätsel- und Knobelspiele
</v>
      </c>
      <c r="J92" s="5" t="str">
        <f>IF(Übersicht!J92="","",CONCATENATE(INDEX('HJ-Daten'!$B$10:$B$44,MATCH(Übersicht!J92,'HJ-Daten'!$A$10:$A$44,0)),CHAR(10)))</f>
        <v xml:space="preserve">Interaktive Spiele
</v>
      </c>
      <c r="K92" s="5" t="str">
        <f>IF(Übersicht!K92="","",CONCATENATE(INDEX('HJ-Daten'!$B$10:$B$44,MATCH(Übersicht!K92,'HJ-Daten'!$A$10:$A$44,0)),CHAR(10)))</f>
        <v xml:space="preserve">Handlettering
</v>
      </c>
      <c r="L92" t="e">
        <f>IF($E92="W",VLOOKUP(Übersicht!L92,#REF!,2),VLOOKUP(Übersicht!L92,#REF!,2))</f>
        <v>#REF!</v>
      </c>
      <c r="M92" t="e">
        <f>IF($E92="W",VLOOKUP(Übersicht!M92,#REF!,3),VLOOKUP(Übersicht!M92,#REF!,3))</f>
        <v>#REF!</v>
      </c>
      <c r="N92" t="e">
        <f>IF($E92="W",VLOOKUP(Übersicht!N92,#REF!,4),VLOOKUP(Übersicht!N92,#REF!,4))</f>
        <v>#REF!</v>
      </c>
      <c r="O92" t="e">
        <f>IF($E92="W",VLOOKUP(Übersicht!O92,#REF!,5),VLOOKUP(Übersicht!O92,#REF!,5))</f>
        <v>#REF!</v>
      </c>
      <c r="P92" s="31" t="str">
        <f>'HJ-Daten'!$C$2</f>
        <v>2024/25</v>
      </c>
      <c r="Q92" s="1">
        <f>'HJ-Daten'!$C$3</f>
        <v>1</v>
      </c>
      <c r="R92" s="6" t="str">
        <f>'HJ-Daten'!$C$4</f>
        <v>31.01.2025</v>
      </c>
      <c r="S92" t="str">
        <f t="shared" si="2"/>
        <v>HALBJAHRESZEUGNIS</v>
      </c>
      <c r="T92" t="str">
        <f>IF(CONCATENATE(Übersicht!W92,Übersicht!X92,Übersicht!Y92,Übersicht!Z92)="","","Die Zeugniskonferenz empfiehlt die Teilnahme an der Förder-AG ")</f>
        <v/>
      </c>
      <c r="U92" t="str">
        <f t="shared" si="3"/>
        <v/>
      </c>
      <c r="V92" t="str">
        <f>IF(Übersicht!W92="","","Mathematik ")</f>
        <v/>
      </c>
      <c r="W92" t="str">
        <f>IF(Übersicht!X92="","","Deutsch ")</f>
        <v/>
      </c>
      <c r="X92" t="str">
        <f>IF(Übersicht!Y92="","","Französisch ")</f>
        <v/>
      </c>
      <c r="Y92" t="str">
        <f>IF(Übersicht!Z92="","","Englisch ")</f>
        <v/>
      </c>
    </row>
    <row r="93" spans="1:25" ht="12.6" customHeight="1" x14ac:dyDescent="0.2">
      <c r="A93" s="1">
        <f>Übersicht!A93</f>
        <v>92</v>
      </c>
      <c r="B93" t="str">
        <f>Übersicht!B93</f>
        <v>Scherrer</v>
      </c>
      <c r="C93" t="str">
        <f>Übersicht!C93</f>
        <v>Leo</v>
      </c>
      <c r="D93" t="str">
        <f>Übersicht!D93</f>
        <v>05f</v>
      </c>
      <c r="E93" t="str">
        <f>Übersicht!E93</f>
        <v>M</v>
      </c>
      <c r="F93" s="1" t="str">
        <f>TEXT(Übersicht!F93,"TT. MMMM JJJJ")</f>
        <v>27. Oktober 2013</v>
      </c>
      <c r="G93" t="str">
        <f>Übersicht!G93</f>
        <v>Karlsruhe</v>
      </c>
      <c r="H93" s="5" t="str">
        <f>IF(Übersicht!H93="","",CONCATENATE(INDEX('HJ-Daten'!$B$10:$B$44,MATCH(Übersicht!H93,'HJ-Daten'!$A$10:$A$44,0)),CHAR(10)))</f>
        <v xml:space="preserve">Gesellschaftsspiele Montag
</v>
      </c>
      <c r="I93" s="5" t="str">
        <f>IF(Übersicht!I93="","",CONCATENATE(INDEX('HJ-Daten'!$B$10:$B$44,MATCH(Übersicht!I93,'HJ-Daten'!$A$10:$A$44,0)),CHAR(10)))</f>
        <v xml:space="preserve">Fußball Dienstag
</v>
      </c>
      <c r="J93" s="5" t="str">
        <f>IF(Übersicht!J93="","",CONCATENATE(INDEX('HJ-Daten'!$B$10:$B$44,MATCH(Übersicht!J93,'HJ-Daten'!$A$10:$A$44,0)),CHAR(10)))</f>
        <v xml:space="preserve">Ballspiele
</v>
      </c>
      <c r="K93" s="5" t="str">
        <f>IF(Übersicht!K93="","",CONCATENATE(INDEX('HJ-Daten'!$B$10:$B$44,MATCH(Übersicht!K93,'HJ-Daten'!$A$10:$A$44,0)),CHAR(10)))</f>
        <v xml:space="preserve">Fußball Donnerstag
</v>
      </c>
      <c r="L93" t="e">
        <f>IF($E93="W",VLOOKUP(Übersicht!L93,#REF!,2),VLOOKUP(Übersicht!L93,#REF!,2))</f>
        <v>#REF!</v>
      </c>
      <c r="M93" t="e">
        <f>IF($E93="W",VLOOKUP(Übersicht!M93,#REF!,3),VLOOKUP(Übersicht!M93,#REF!,3))</f>
        <v>#REF!</v>
      </c>
      <c r="N93" t="e">
        <f>IF($E93="W",VLOOKUP(Übersicht!N93,#REF!,4),VLOOKUP(Übersicht!N93,#REF!,4))</f>
        <v>#REF!</v>
      </c>
      <c r="O93" t="e">
        <f>IF($E93="W",VLOOKUP(Übersicht!O93,#REF!,5),VLOOKUP(Übersicht!O93,#REF!,5))</f>
        <v>#REF!</v>
      </c>
      <c r="P93" s="31" t="str">
        <f>'HJ-Daten'!$C$2</f>
        <v>2024/25</v>
      </c>
      <c r="Q93" s="1">
        <f>'HJ-Daten'!$C$3</f>
        <v>1</v>
      </c>
      <c r="R93" s="6" t="str">
        <f>'HJ-Daten'!$C$4</f>
        <v>31.01.2025</v>
      </c>
      <c r="S93" t="str">
        <f t="shared" si="2"/>
        <v>HALBJAHRESZEUGNIS</v>
      </c>
      <c r="T93" t="str">
        <f>IF(CONCATENATE(Übersicht!W93,Übersicht!X93,Übersicht!Y93,Übersicht!Z93)="","","Die Zeugniskonferenz empfiehlt die Teilnahme an der Förder-AG ")</f>
        <v/>
      </c>
      <c r="U93" t="str">
        <f t="shared" si="3"/>
        <v/>
      </c>
      <c r="V93" t="str">
        <f>IF(Übersicht!W93="","","Mathematik ")</f>
        <v/>
      </c>
      <c r="W93" t="str">
        <f>IF(Übersicht!X93="","","Deutsch ")</f>
        <v/>
      </c>
      <c r="X93" t="str">
        <f>IF(Übersicht!Y93="","","Französisch ")</f>
        <v/>
      </c>
      <c r="Y93" t="str">
        <f>IF(Übersicht!Z93="","","Englisch ")</f>
        <v/>
      </c>
    </row>
    <row r="94" spans="1:25" ht="12.6" customHeight="1" x14ac:dyDescent="0.2">
      <c r="A94" s="1">
        <f>Übersicht!A94</f>
        <v>93</v>
      </c>
      <c r="B94" t="str">
        <f>Übersicht!B94</f>
        <v>Schlegel</v>
      </c>
      <c r="C94" t="str">
        <f>Übersicht!C94</f>
        <v>Cornelius Gabriel</v>
      </c>
      <c r="D94" t="str">
        <f>Übersicht!D94</f>
        <v>06f</v>
      </c>
      <c r="E94" t="str">
        <f>Übersicht!E94</f>
        <v>M</v>
      </c>
      <c r="F94" s="1" t="str">
        <f>TEXT(Übersicht!F94,"TT. MMMM JJJJ")</f>
        <v>20. November 2012</v>
      </c>
      <c r="G94" t="str">
        <f>Übersicht!G94</f>
        <v>Karlsruhe</v>
      </c>
      <c r="H94" s="5" t="str">
        <f>IF(Übersicht!H94="","",CONCATENATE(INDEX('HJ-Daten'!$B$10:$B$44,MATCH(Übersicht!H94,'HJ-Daten'!$A$10:$A$44,0)),CHAR(10)))</f>
        <v xml:space="preserve">Tastaturschreiben
</v>
      </c>
      <c r="I94" s="5" t="str">
        <f>IF(Übersicht!I94="","",CONCATENATE(INDEX('HJ-Daten'!$B$10:$B$44,MATCH(Übersicht!I94,'HJ-Daten'!$A$10:$A$44,0)),CHAR(10)))</f>
        <v xml:space="preserve">Fußball Dienstag
</v>
      </c>
      <c r="J94" s="5" t="str">
        <f>IF(Übersicht!J94="","",CONCATENATE(INDEX('HJ-Daten'!$B$10:$B$44,MATCH(Übersicht!J94,'HJ-Daten'!$A$10:$A$44,0)),CHAR(10)))</f>
        <v xml:space="preserve">Ballspiele
</v>
      </c>
      <c r="K94" s="5" t="str">
        <f>IF(Übersicht!K94="","",CONCATENATE(INDEX('HJ-Daten'!$B$10:$B$44,MATCH(Übersicht!K94,'HJ-Daten'!$A$10:$A$44,0)),CHAR(10)))</f>
        <v xml:space="preserve">Fußball Donnerstag
</v>
      </c>
      <c r="L94" t="e">
        <f>IF($E94="W",VLOOKUP(Übersicht!L94,#REF!,2),VLOOKUP(Übersicht!L94,#REF!,2))</f>
        <v>#REF!</v>
      </c>
      <c r="M94" t="e">
        <f>IF($E94="W",VLOOKUP(Übersicht!M94,#REF!,3),VLOOKUP(Übersicht!M94,#REF!,3))</f>
        <v>#REF!</v>
      </c>
      <c r="N94" t="e">
        <f>IF($E94="W",VLOOKUP(Übersicht!N94,#REF!,4),VLOOKUP(Übersicht!N94,#REF!,4))</f>
        <v>#REF!</v>
      </c>
      <c r="O94" t="e">
        <f>IF($E94="W",VLOOKUP(Übersicht!O94,#REF!,5),VLOOKUP(Übersicht!O94,#REF!,5))</f>
        <v>#REF!</v>
      </c>
      <c r="P94" s="31" t="str">
        <f>'HJ-Daten'!$C$2</f>
        <v>2024/25</v>
      </c>
      <c r="Q94" s="1">
        <f>'HJ-Daten'!$C$3</f>
        <v>1</v>
      </c>
      <c r="R94" s="6" t="str">
        <f>'HJ-Daten'!$C$4</f>
        <v>31.01.2025</v>
      </c>
      <c r="S94" t="str">
        <f t="shared" si="2"/>
        <v>HALBJAHRESZEUGNIS</v>
      </c>
      <c r="T94" t="str">
        <f>IF(CONCATENATE(Übersicht!W94,Übersicht!X94,Übersicht!Y94,Übersicht!Z94)="","","Die Zeugniskonferenz empfiehlt die Teilnahme an der Förder-AG ")</f>
        <v/>
      </c>
      <c r="U94" t="str">
        <f t="shared" si="3"/>
        <v/>
      </c>
      <c r="V94" t="str">
        <f>IF(Übersicht!W94="","","Mathematik ")</f>
        <v/>
      </c>
      <c r="W94" t="str">
        <f>IF(Übersicht!X94="","","Deutsch ")</f>
        <v/>
      </c>
      <c r="X94" t="str">
        <f>IF(Übersicht!Y94="","","Französisch ")</f>
        <v/>
      </c>
      <c r="Y94" t="str">
        <f>IF(Übersicht!Z94="","","Englisch ")</f>
        <v/>
      </c>
    </row>
    <row r="95" spans="1:25" ht="12.6" customHeight="1" x14ac:dyDescent="0.2">
      <c r="A95" s="1">
        <f>Übersicht!A95</f>
        <v>94</v>
      </c>
      <c r="B95" t="str">
        <f>Übersicht!B95</f>
        <v>Schlier</v>
      </c>
      <c r="C95" t="str">
        <f>Übersicht!C95</f>
        <v>Connor Louis</v>
      </c>
      <c r="D95" t="str">
        <f>Übersicht!D95</f>
        <v>09b</v>
      </c>
      <c r="E95" t="str">
        <f>Übersicht!E95</f>
        <v>M</v>
      </c>
      <c r="F95" s="1" t="str">
        <f>TEXT(Übersicht!F95,"TT. MMMM JJJJ")</f>
        <v>16. April 2010</v>
      </c>
      <c r="G95" t="str">
        <f>Übersicht!G95</f>
        <v>Augsburg</v>
      </c>
      <c r="H95" s="5" t="str">
        <f>IF(Übersicht!H95="","",CONCATENATE(INDEX('HJ-Daten'!$B$10:$B$44,MATCH(Übersicht!H95,'HJ-Daten'!$A$10:$A$44,0)),CHAR(10)))</f>
        <v xml:space="preserve">Gesellschaftsspiele Montag
</v>
      </c>
      <c r="I95" s="5" t="str">
        <f>IF(Übersicht!I95="","",CONCATENATE(INDEX('HJ-Daten'!$B$10:$B$44,MATCH(Übersicht!I95,'HJ-Daten'!$A$10:$A$44,0)),CHAR(10)))</f>
        <v xml:space="preserve">entschuldigt für Tag oder ab 15.00 Uhr
</v>
      </c>
      <c r="J95" s="5" t="str">
        <f>IF(Übersicht!J95="","",CONCATENATE(INDEX('HJ-Daten'!$B$10:$B$44,MATCH(Übersicht!J95,'HJ-Daten'!$A$10:$A$44,0)),CHAR(10)))</f>
        <v xml:space="preserve">entschuldigt für Tag oder ab 15.00 Uhr
</v>
      </c>
      <c r="K95" s="5" t="str">
        <f>IF(Übersicht!K95="","",CONCATENATE(INDEX('HJ-Daten'!$B$10:$B$44,MATCH(Übersicht!K95,'HJ-Daten'!$A$10:$A$44,0)),CHAR(10)))</f>
        <v xml:space="preserve">Fußball Donnerstag
</v>
      </c>
      <c r="L95" t="e">
        <f>IF($E95="W",VLOOKUP(Übersicht!L95,#REF!,2),VLOOKUP(Übersicht!L95,#REF!,2))</f>
        <v>#REF!</v>
      </c>
      <c r="M95" t="e">
        <f>IF($E95="W",VLOOKUP(Übersicht!M95,#REF!,3),VLOOKUP(Übersicht!M95,#REF!,3))</f>
        <v>#REF!</v>
      </c>
      <c r="N95" t="e">
        <f>IF($E95="W",VLOOKUP(Übersicht!N95,#REF!,4),VLOOKUP(Übersicht!N95,#REF!,4))</f>
        <v>#REF!</v>
      </c>
      <c r="O95" t="e">
        <f>IF($E95="W",VLOOKUP(Übersicht!O95,#REF!,5),VLOOKUP(Übersicht!O95,#REF!,5))</f>
        <v>#REF!</v>
      </c>
      <c r="P95" s="31" t="str">
        <f>'HJ-Daten'!$C$2</f>
        <v>2024/25</v>
      </c>
      <c r="Q95" s="1">
        <f>'HJ-Daten'!$C$3</f>
        <v>1</v>
      </c>
      <c r="R95" s="6" t="str">
        <f>'HJ-Daten'!$C$4</f>
        <v>31.01.2025</v>
      </c>
      <c r="S95" t="str">
        <f t="shared" si="2"/>
        <v>HALBJAHRESZEUGNIS</v>
      </c>
      <c r="T95" t="str">
        <f>IF(CONCATENATE(Übersicht!W95,Übersicht!X95,Übersicht!Y95,Übersicht!Z95)="","","Die Zeugniskonferenz empfiehlt die Teilnahme an der Förder-AG ")</f>
        <v/>
      </c>
      <c r="U95" t="str">
        <f t="shared" si="3"/>
        <v/>
      </c>
      <c r="V95" t="str">
        <f>IF(Übersicht!W95="","","Mathematik ")</f>
        <v/>
      </c>
      <c r="W95" t="str">
        <f>IF(Übersicht!X95="","","Deutsch ")</f>
        <v/>
      </c>
      <c r="X95" t="str">
        <f>IF(Übersicht!Y95="","","Französisch ")</f>
        <v/>
      </c>
      <c r="Y95" t="str">
        <f>IF(Übersicht!Z95="","","Englisch ")</f>
        <v/>
      </c>
    </row>
    <row r="96" spans="1:25" ht="12.6" customHeight="1" x14ac:dyDescent="0.2">
      <c r="A96" s="1">
        <f>Übersicht!A96</f>
        <v>95</v>
      </c>
      <c r="B96" t="str">
        <f>Übersicht!B96</f>
        <v>Schmidt</v>
      </c>
      <c r="C96" t="str">
        <f>Übersicht!C96</f>
        <v>Maria Rebeca</v>
      </c>
      <c r="D96" t="str">
        <f>Übersicht!D96</f>
        <v>05d</v>
      </c>
      <c r="E96" t="str">
        <f>Übersicht!E96</f>
        <v>W</v>
      </c>
      <c r="F96" s="1" t="str">
        <f>TEXT(Übersicht!F96,"TT. MMMM JJJJ")</f>
        <v>05. September 2013</v>
      </c>
      <c r="G96" t="str">
        <f>Übersicht!G96</f>
        <v>Tirgu Mures</v>
      </c>
      <c r="H96" s="5" t="str">
        <f>IF(Übersicht!H96="","",CONCATENATE(INDEX('HJ-Daten'!$B$10:$B$44,MATCH(Übersicht!H96,'HJ-Daten'!$A$10:$A$44,0)),CHAR(10)))</f>
        <v xml:space="preserve">entschuldigt für Tag oder ab 15.00 Uhr
</v>
      </c>
      <c r="I96" s="5" t="str">
        <f>IF(Übersicht!I96="","",CONCATENATE(INDEX('HJ-Daten'!$B$10:$B$44,MATCH(Übersicht!I96,'HJ-Daten'!$A$10:$A$44,0)),CHAR(10)))</f>
        <v xml:space="preserve">entschuldigt für Tag oder ab 15.00 Uhr
</v>
      </c>
      <c r="J96" s="5" t="str">
        <f>IF(Übersicht!J96="","",CONCATENATE(INDEX('HJ-Daten'!$B$10:$B$44,MATCH(Übersicht!J96,'HJ-Daten'!$A$10:$A$44,0)),CHAR(10)))</f>
        <v xml:space="preserve">entschuldigt für Tag oder ab 15.00 Uhr
</v>
      </c>
      <c r="K96" s="5" t="str">
        <f>IF(Übersicht!K96="","",CONCATENATE(INDEX('HJ-Daten'!$B$10:$B$44,MATCH(Übersicht!K96,'HJ-Daten'!$A$10:$A$44,0)),CHAR(10)))</f>
        <v xml:space="preserve">entschuldigt für Tag oder ab 15.00 Uhr
</v>
      </c>
      <c r="L96" t="e">
        <f>IF($E96="W",VLOOKUP(Übersicht!L96,#REF!,2),VLOOKUP(Übersicht!L96,#REF!,2))</f>
        <v>#REF!</v>
      </c>
      <c r="M96" t="e">
        <f>IF($E96="W",VLOOKUP(Übersicht!M96,#REF!,3),VLOOKUP(Übersicht!M96,#REF!,3))</f>
        <v>#REF!</v>
      </c>
      <c r="N96" t="e">
        <f>IF($E96="W",VLOOKUP(Übersicht!N96,#REF!,4),VLOOKUP(Übersicht!N96,#REF!,4))</f>
        <v>#REF!</v>
      </c>
      <c r="O96" t="e">
        <f>IF($E96="W",VLOOKUP(Übersicht!O96,#REF!,5),VLOOKUP(Übersicht!O96,#REF!,5))</f>
        <v>#REF!</v>
      </c>
      <c r="P96" s="31" t="str">
        <f>'HJ-Daten'!$C$2</f>
        <v>2024/25</v>
      </c>
      <c r="Q96" s="1">
        <f>'HJ-Daten'!$C$3</f>
        <v>1</v>
      </c>
      <c r="R96" s="6" t="str">
        <f>'HJ-Daten'!$C$4</f>
        <v>31.01.2025</v>
      </c>
      <c r="S96" t="str">
        <f t="shared" si="2"/>
        <v>HALBJAHRESZEUGNIS</v>
      </c>
      <c r="T96" t="str">
        <f>IF(CONCATENATE(Übersicht!W96,Übersicht!X96,Übersicht!Y96,Übersicht!Z96)="","","Die Zeugniskonferenz empfiehlt die Teilnahme an der Förder-AG ")</f>
        <v/>
      </c>
      <c r="U96" t="str">
        <f t="shared" si="3"/>
        <v/>
      </c>
      <c r="V96" t="str">
        <f>IF(Übersicht!W96="","","Mathematik ")</f>
        <v/>
      </c>
      <c r="W96" t="str">
        <f>IF(Übersicht!X96="","","Deutsch ")</f>
        <v/>
      </c>
      <c r="X96" t="str">
        <f>IF(Übersicht!Y96="","","Französisch ")</f>
        <v/>
      </c>
      <c r="Y96" t="str">
        <f>IF(Übersicht!Z96="","","Englisch ")</f>
        <v/>
      </c>
    </row>
    <row r="97" spans="1:25" ht="12.6" customHeight="1" x14ac:dyDescent="0.2">
      <c r="A97" s="1">
        <f>Übersicht!A97</f>
        <v>96</v>
      </c>
      <c r="B97" t="str">
        <f>Übersicht!B97</f>
        <v>Schmidt</v>
      </c>
      <c r="C97" t="str">
        <f>Übersicht!C97</f>
        <v>Oskar Armin</v>
      </c>
      <c r="D97" t="str">
        <f>Übersicht!D97</f>
        <v>07c</v>
      </c>
      <c r="E97" t="str">
        <f>Übersicht!E97</f>
        <v>M</v>
      </c>
      <c r="F97" s="1" t="str">
        <f>TEXT(Übersicht!F97,"TT. MMMM JJJJ")</f>
        <v>15. August 2012</v>
      </c>
      <c r="G97" t="str">
        <f>Übersicht!G97</f>
        <v>Karlsruhe</v>
      </c>
      <c r="H97" s="5" t="str">
        <f>IF(Übersicht!H97="","",CONCATENATE(INDEX('HJ-Daten'!$B$10:$B$44,MATCH(Übersicht!H97,'HJ-Daten'!$A$10:$A$44,0)),CHAR(10)))</f>
        <v xml:space="preserve">Französischförderunterricht 6-8
</v>
      </c>
      <c r="I97" s="5" t="str">
        <f>IF(Übersicht!I97="","",CONCATENATE(INDEX('HJ-Daten'!$B$10:$B$44,MATCH(Übersicht!I97,'HJ-Daten'!$A$10:$A$44,0)),CHAR(10)))</f>
        <v xml:space="preserve">Volleyball
</v>
      </c>
      <c r="J97" s="5" t="str">
        <f>IF(Übersicht!J97="","",CONCATENATE(INDEX('HJ-Daten'!$B$10:$B$44,MATCH(Übersicht!J97,'HJ-Daten'!$A$10:$A$44,0)),CHAR(10)))</f>
        <v xml:space="preserve">Gesellschaftsspiele Mittwoch
</v>
      </c>
      <c r="K97" s="5" t="str">
        <f>IF(Übersicht!K97="","",CONCATENATE(INDEX('HJ-Daten'!$B$10:$B$44,MATCH(Übersicht!K97,'HJ-Daten'!$A$10:$A$44,0)),CHAR(10)))</f>
        <v xml:space="preserve">Deutschförderunterricht 6-8
</v>
      </c>
      <c r="L97" t="e">
        <f>IF($E97="W",VLOOKUP(Übersicht!L97,#REF!,2),VLOOKUP(Übersicht!L97,#REF!,2))</f>
        <v>#REF!</v>
      </c>
      <c r="M97" t="e">
        <f>IF($E97="W",VLOOKUP(Übersicht!M97,#REF!,3),VLOOKUP(Übersicht!M97,#REF!,3))</f>
        <v>#REF!</v>
      </c>
      <c r="N97" t="e">
        <f>IF($E97="W",VLOOKUP(Übersicht!N97,#REF!,4),VLOOKUP(Übersicht!N97,#REF!,4))</f>
        <v>#REF!</v>
      </c>
      <c r="O97" t="e">
        <f>IF($E97="W",VLOOKUP(Übersicht!O97,#REF!,5),VLOOKUP(Übersicht!O97,#REF!,5))</f>
        <v>#REF!</v>
      </c>
      <c r="P97" s="31" t="str">
        <f>'HJ-Daten'!$C$2</f>
        <v>2024/25</v>
      </c>
      <c r="Q97" s="1">
        <f>'HJ-Daten'!$C$3</f>
        <v>1</v>
      </c>
      <c r="R97" s="6" t="str">
        <f>'HJ-Daten'!$C$4</f>
        <v>31.01.2025</v>
      </c>
      <c r="S97" t="str">
        <f t="shared" si="2"/>
        <v>HALBJAHRESZEUGNIS</v>
      </c>
      <c r="T97" t="str">
        <f>IF(CONCATENATE(Übersicht!W97,Übersicht!X97,Übersicht!Y97,Übersicht!Z97)="","","Die Zeugniskonferenz empfiehlt die Teilnahme an der Förder-AG ")</f>
        <v/>
      </c>
      <c r="U97" t="str">
        <f t="shared" si="3"/>
        <v/>
      </c>
      <c r="V97" t="str">
        <f>IF(Übersicht!W97="","","Mathematik ")</f>
        <v/>
      </c>
      <c r="W97" t="str">
        <f>IF(Übersicht!X97="","","Deutsch ")</f>
        <v/>
      </c>
      <c r="X97" t="str">
        <f>IF(Übersicht!Y97="","","Französisch ")</f>
        <v/>
      </c>
      <c r="Y97" t="str">
        <f>IF(Übersicht!Z97="","","Englisch ")</f>
        <v/>
      </c>
    </row>
    <row r="98" spans="1:25" ht="12.6" customHeight="1" x14ac:dyDescent="0.2">
      <c r="A98" s="1">
        <f>Übersicht!A98</f>
        <v>97</v>
      </c>
      <c r="B98" t="str">
        <f>Übersicht!B98</f>
        <v>Schmitt</v>
      </c>
      <c r="C98" t="str">
        <f>Übersicht!C98</f>
        <v>Emma Aurelia</v>
      </c>
      <c r="D98" t="str">
        <f>Übersicht!D98</f>
        <v>05b</v>
      </c>
      <c r="E98" t="str">
        <f>Übersicht!E98</f>
        <v>W</v>
      </c>
      <c r="F98" s="1" t="str">
        <f>TEXT(Übersicht!F98,"TT. MMMM JJJJ")</f>
        <v>11. Juli 2014</v>
      </c>
      <c r="G98" t="str">
        <f>Übersicht!G98</f>
        <v>München</v>
      </c>
      <c r="H98" s="5" t="str">
        <f>IF(Übersicht!H98="","",CONCATENATE(INDEX('HJ-Daten'!$B$10:$B$44,MATCH(Übersicht!H98,'HJ-Daten'!$A$10:$A$44,0)),CHAR(10)))</f>
        <v xml:space="preserve">Think tank
</v>
      </c>
      <c r="I98" s="5" t="str">
        <f>IF(Übersicht!I98="","",CONCATENATE(INDEX('HJ-Daten'!$B$10:$B$44,MATCH(Übersicht!I98,'HJ-Daten'!$A$10:$A$44,0)),CHAR(10)))</f>
        <v xml:space="preserve">Hörspiele
</v>
      </c>
      <c r="J98" s="5" t="str">
        <f>IF(Übersicht!J98="","",CONCATENATE(INDEX('HJ-Daten'!$B$10:$B$44,MATCH(Übersicht!J98,'HJ-Daten'!$A$10:$A$44,0)),CHAR(10)))</f>
        <v xml:space="preserve">Interaktive Spiele
</v>
      </c>
      <c r="K98" s="5" t="str">
        <f>IF(Übersicht!K98="","",CONCATENATE(INDEX('HJ-Daten'!$B$10:$B$44,MATCH(Übersicht!K98,'HJ-Daten'!$A$10:$A$44,0)),CHAR(10)))</f>
        <v xml:space="preserve">Lego Mindstorms
</v>
      </c>
      <c r="L98" t="e">
        <f>IF($E98="W",VLOOKUP(Übersicht!L98,#REF!,2),VLOOKUP(Übersicht!L98,#REF!,2))</f>
        <v>#REF!</v>
      </c>
      <c r="M98" t="e">
        <f>IF($E98="W",VLOOKUP(Übersicht!M98,#REF!,3),VLOOKUP(Übersicht!M98,#REF!,3))</f>
        <v>#REF!</v>
      </c>
      <c r="N98" t="e">
        <f>IF($E98="W",VLOOKUP(Übersicht!N98,#REF!,4),VLOOKUP(Übersicht!N98,#REF!,4))</f>
        <v>#REF!</v>
      </c>
      <c r="O98" t="e">
        <f>IF($E98="W",VLOOKUP(Übersicht!O98,#REF!,5),VLOOKUP(Übersicht!O98,#REF!,5))</f>
        <v>#REF!</v>
      </c>
      <c r="P98" s="31" t="str">
        <f>'HJ-Daten'!$C$2</f>
        <v>2024/25</v>
      </c>
      <c r="Q98" s="1">
        <f>'HJ-Daten'!$C$3</f>
        <v>1</v>
      </c>
      <c r="R98" s="6" t="str">
        <f>'HJ-Daten'!$C$4</f>
        <v>31.01.2025</v>
      </c>
      <c r="S98" t="str">
        <f t="shared" si="2"/>
        <v>HALBJAHRESZEUGNIS</v>
      </c>
      <c r="T98" t="str">
        <f>IF(CONCATENATE(Übersicht!W98,Übersicht!X98,Übersicht!Y98,Übersicht!Z98)="","","Die Zeugniskonferenz empfiehlt die Teilnahme an der Förder-AG ")</f>
        <v/>
      </c>
      <c r="U98" t="str">
        <f t="shared" si="3"/>
        <v/>
      </c>
      <c r="V98" t="str">
        <f>IF(Übersicht!W98="","","Mathematik ")</f>
        <v/>
      </c>
      <c r="W98" t="str">
        <f>IF(Übersicht!X98="","","Deutsch ")</f>
        <v/>
      </c>
      <c r="X98" t="str">
        <f>IF(Übersicht!Y98="","","Französisch ")</f>
        <v/>
      </c>
      <c r="Y98" t="str">
        <f>IF(Übersicht!Z98="","","Englisch ")</f>
        <v/>
      </c>
    </row>
    <row r="99" spans="1:25" ht="12.6" customHeight="1" x14ac:dyDescent="0.2">
      <c r="A99" s="1">
        <f>Übersicht!A99</f>
        <v>98</v>
      </c>
      <c r="B99" t="str">
        <f>Übersicht!B99</f>
        <v>Shala</v>
      </c>
      <c r="C99" t="str">
        <f>Übersicht!C99</f>
        <v>Amar Leonard</v>
      </c>
      <c r="D99" t="str">
        <f>Übersicht!D99</f>
        <v>05f</v>
      </c>
      <c r="E99" t="str">
        <f>Übersicht!E99</f>
        <v>M</v>
      </c>
      <c r="F99" s="1" t="str">
        <f>TEXT(Übersicht!F99,"TT. MMMM JJJJ")</f>
        <v>12. Februar 2014</v>
      </c>
      <c r="G99" t="str">
        <f>Übersicht!G99</f>
        <v>Kandel</v>
      </c>
      <c r="H99" s="5" t="str">
        <f>IF(Übersicht!H99="","",CONCATENATE(INDEX('HJ-Daten'!$B$10:$B$44,MATCH(Übersicht!H99,'HJ-Daten'!$A$10:$A$44,0)),CHAR(10)))</f>
        <v xml:space="preserve">Badminton Montag
</v>
      </c>
      <c r="I99" s="5" t="str">
        <f>IF(Übersicht!I99="","",CONCATENATE(INDEX('HJ-Daten'!$B$10:$B$44,MATCH(Übersicht!I99,'HJ-Daten'!$A$10:$A$44,0)),CHAR(10)))</f>
        <v xml:space="preserve">Fußball Dienstag
</v>
      </c>
      <c r="J99" s="5" t="str">
        <f>IF(Übersicht!J99="","",CONCATENATE(INDEX('HJ-Daten'!$B$10:$B$44,MATCH(Übersicht!J99,'HJ-Daten'!$A$10:$A$44,0)),CHAR(10)))</f>
        <v xml:space="preserve">Badminton Mittwoch
</v>
      </c>
      <c r="K99" s="5" t="str">
        <f>IF(Übersicht!K99="","",CONCATENATE(INDEX('HJ-Daten'!$B$10:$B$44,MATCH(Übersicht!K99,'HJ-Daten'!$A$10:$A$44,0)),CHAR(10)))</f>
        <v xml:space="preserve">Fußball Donnerstag
</v>
      </c>
      <c r="L99" t="e">
        <f>IF($E99="W",VLOOKUP(Übersicht!L99,#REF!,2),VLOOKUP(Übersicht!L99,#REF!,2))</f>
        <v>#REF!</v>
      </c>
      <c r="M99" t="e">
        <f>IF($E99="W",VLOOKUP(Übersicht!M99,#REF!,3),VLOOKUP(Übersicht!M99,#REF!,3))</f>
        <v>#REF!</v>
      </c>
      <c r="N99" t="e">
        <f>IF($E99="W",VLOOKUP(Übersicht!N99,#REF!,4),VLOOKUP(Übersicht!N99,#REF!,4))</f>
        <v>#REF!</v>
      </c>
      <c r="O99" t="e">
        <f>IF($E99="W",VLOOKUP(Übersicht!O99,#REF!,5),VLOOKUP(Übersicht!O99,#REF!,5))</f>
        <v>#REF!</v>
      </c>
      <c r="P99" s="31" t="str">
        <f>'HJ-Daten'!$C$2</f>
        <v>2024/25</v>
      </c>
      <c r="Q99" s="1">
        <f>'HJ-Daten'!$C$3</f>
        <v>1</v>
      </c>
      <c r="R99" s="6" t="str">
        <f>'HJ-Daten'!$C$4</f>
        <v>31.01.2025</v>
      </c>
      <c r="S99" t="str">
        <f t="shared" si="2"/>
        <v>HALBJAHRESZEUGNIS</v>
      </c>
      <c r="T99" t="str">
        <f>IF(CONCATENATE(Übersicht!W99,Übersicht!X99,Übersicht!Y99,Übersicht!Z99)="","","Die Zeugniskonferenz empfiehlt die Teilnahme an der Förder-AG ")</f>
        <v/>
      </c>
      <c r="U99" t="str">
        <f t="shared" si="3"/>
        <v/>
      </c>
      <c r="V99" t="str">
        <f>IF(Übersicht!W99="","","Mathematik ")</f>
        <v/>
      </c>
      <c r="W99" t="str">
        <f>IF(Übersicht!X99="","","Deutsch ")</f>
        <v/>
      </c>
      <c r="X99" t="str">
        <f>IF(Übersicht!Y99="","","Französisch ")</f>
        <v/>
      </c>
      <c r="Y99" t="str">
        <f>IF(Übersicht!Z99="","","Englisch ")</f>
        <v/>
      </c>
    </row>
    <row r="100" spans="1:25" ht="12.6" customHeight="1" x14ac:dyDescent="0.2">
      <c r="A100" s="1">
        <f>Übersicht!A100</f>
        <v>99</v>
      </c>
      <c r="B100" t="str">
        <f>Übersicht!B100</f>
        <v>Sohler</v>
      </c>
      <c r="C100" t="str">
        <f>Übersicht!C100</f>
        <v>Emilia</v>
      </c>
      <c r="D100" t="str">
        <f>Übersicht!D100</f>
        <v>05g</v>
      </c>
      <c r="E100" t="str">
        <f>Übersicht!E100</f>
        <v>W</v>
      </c>
      <c r="F100" s="1" t="str">
        <f>TEXT(Übersicht!F100,"TT. MMMM JJJJ")</f>
        <v>28. Mai 2014</v>
      </c>
      <c r="G100" t="str">
        <f>Übersicht!G100</f>
        <v>Karlsruhe</v>
      </c>
      <c r="H100" s="5" t="str">
        <f>IF(Übersicht!H100="","",CONCATENATE(INDEX('HJ-Daten'!$B$10:$B$44,MATCH(Übersicht!H100,'HJ-Daten'!$A$10:$A$44,0)),CHAR(10)))</f>
        <v xml:space="preserve">Fitness für Mädchen
</v>
      </c>
      <c r="I100" s="5" t="str">
        <f>IF(Übersicht!I100="","",CONCATENATE(INDEX('HJ-Daten'!$B$10:$B$44,MATCH(Übersicht!I100,'HJ-Daten'!$A$10:$A$44,0)),CHAR(10)))</f>
        <v xml:space="preserve">Mit Liebe gebastelt
</v>
      </c>
      <c r="J100" s="5" t="str">
        <f>IF(Übersicht!J100="","",CONCATENATE(INDEX('HJ-Daten'!$B$10:$B$44,MATCH(Übersicht!J100,'HJ-Daten'!$A$10:$A$44,0)),CHAR(10)))</f>
        <v xml:space="preserve">Interaktive Spiele
</v>
      </c>
      <c r="K100" s="5" t="str">
        <f>IF(Übersicht!K100="","",CONCATENATE(INDEX('HJ-Daten'!$B$10:$B$44,MATCH(Übersicht!K100,'HJ-Daten'!$A$10:$A$44,0)),CHAR(10)))</f>
        <v xml:space="preserve">Ballsport
</v>
      </c>
      <c r="L100" t="e">
        <f>IF($E100="W",VLOOKUP(Übersicht!L100,#REF!,2),VLOOKUP(Übersicht!L100,#REF!,2))</f>
        <v>#REF!</v>
      </c>
      <c r="M100" t="e">
        <f>IF($E100="W",VLOOKUP(Übersicht!M100,#REF!,3),VLOOKUP(Übersicht!M100,#REF!,3))</f>
        <v>#REF!</v>
      </c>
      <c r="N100" t="e">
        <f>IF($E100="W",VLOOKUP(Übersicht!N100,#REF!,4),VLOOKUP(Übersicht!N100,#REF!,4))</f>
        <v>#REF!</v>
      </c>
      <c r="O100" t="e">
        <f>IF($E100="W",VLOOKUP(Übersicht!O100,#REF!,5),VLOOKUP(Übersicht!O100,#REF!,5))</f>
        <v>#REF!</v>
      </c>
      <c r="P100" s="31" t="str">
        <f>'HJ-Daten'!$C$2</f>
        <v>2024/25</v>
      </c>
      <c r="Q100" s="1">
        <f>'HJ-Daten'!$C$3</f>
        <v>1</v>
      </c>
      <c r="R100" s="6" t="str">
        <f>'HJ-Daten'!$C$4</f>
        <v>31.01.2025</v>
      </c>
      <c r="S100" t="str">
        <f t="shared" si="2"/>
        <v>HALBJAHRESZEUGNIS</v>
      </c>
      <c r="T100" t="str">
        <f>IF(CONCATENATE(Übersicht!W100,Übersicht!X100,Übersicht!Y100,Übersicht!Z100)="","","Die Zeugniskonferenz empfiehlt die Teilnahme an der Förder-AG ")</f>
        <v/>
      </c>
      <c r="U100" t="str">
        <f t="shared" si="3"/>
        <v/>
      </c>
      <c r="V100" t="str">
        <f>IF(Übersicht!W100="","","Mathematik ")</f>
        <v/>
      </c>
      <c r="W100" t="str">
        <f>IF(Übersicht!X100="","","Deutsch ")</f>
        <v/>
      </c>
      <c r="X100" t="str">
        <f>IF(Übersicht!Y100="","","Französisch ")</f>
        <v/>
      </c>
      <c r="Y100" t="str">
        <f>IF(Übersicht!Z100="","","Englisch ")</f>
        <v/>
      </c>
    </row>
    <row r="101" spans="1:25" ht="12.6" customHeight="1" x14ac:dyDescent="0.2">
      <c r="A101" s="1">
        <f>Übersicht!A101</f>
        <v>100</v>
      </c>
      <c r="B101" t="str">
        <f>Übersicht!B101</f>
        <v>Sokolnikov</v>
      </c>
      <c r="C101" t="str">
        <f>Übersicht!C101</f>
        <v>Petr</v>
      </c>
      <c r="D101" t="str">
        <f>Übersicht!D101</f>
        <v>05g</v>
      </c>
      <c r="E101" t="str">
        <f>Übersicht!E101</f>
        <v>M</v>
      </c>
      <c r="F101" s="1" t="str">
        <f>TEXT(Übersicht!F101,"TT. MMMM JJJJ")</f>
        <v>28. August 2013</v>
      </c>
      <c r="G101" t="str">
        <f>Übersicht!G101</f>
        <v>Korolev/Russland</v>
      </c>
      <c r="H101" s="5" t="str">
        <f>IF(Übersicht!H101="","",CONCATENATE(INDEX('HJ-Daten'!$B$10:$B$44,MATCH(Übersicht!H101,'HJ-Daten'!$A$10:$A$44,0)),CHAR(10)))</f>
        <v xml:space="preserve">Think tank
</v>
      </c>
      <c r="I101" s="5" t="str">
        <f>IF(Übersicht!I101="","",CONCATENATE(INDEX('HJ-Daten'!$B$10:$B$44,MATCH(Übersicht!I101,'HJ-Daten'!$A$10:$A$44,0)),CHAR(10)))</f>
        <v xml:space="preserve">Improvisationstheater
</v>
      </c>
      <c r="J101" s="5" t="str">
        <f>IF(Übersicht!J101="","",CONCATENATE(INDEX('HJ-Daten'!$B$10:$B$44,MATCH(Übersicht!J101,'HJ-Daten'!$A$10:$A$44,0)),CHAR(10)))</f>
        <v xml:space="preserve">Badminton Mittwoch
</v>
      </c>
      <c r="K101" s="5" t="str">
        <f>IF(Übersicht!K101="","",CONCATENATE(INDEX('HJ-Daten'!$B$10:$B$44,MATCH(Übersicht!K101,'HJ-Daten'!$A$10:$A$44,0)),CHAR(10)))</f>
        <v xml:space="preserve">Singen-Spielen-Musizieren
</v>
      </c>
      <c r="L101" t="e">
        <f>IF($E101="W",VLOOKUP(Übersicht!L101,#REF!,2),VLOOKUP(Übersicht!L101,#REF!,2))</f>
        <v>#REF!</v>
      </c>
      <c r="M101" t="e">
        <f>IF($E101="W",VLOOKUP(Übersicht!M101,#REF!,3),VLOOKUP(Übersicht!M101,#REF!,3))</f>
        <v>#REF!</v>
      </c>
      <c r="N101" t="e">
        <f>IF($E101="W",VLOOKUP(Übersicht!N101,#REF!,4),VLOOKUP(Übersicht!N101,#REF!,4))</f>
        <v>#REF!</v>
      </c>
      <c r="O101" t="e">
        <f>IF($E101="W",VLOOKUP(Übersicht!O101,#REF!,5),VLOOKUP(Übersicht!O101,#REF!,5))</f>
        <v>#REF!</v>
      </c>
      <c r="P101" s="31" t="str">
        <f>'HJ-Daten'!$C$2</f>
        <v>2024/25</v>
      </c>
      <c r="Q101" s="1">
        <f>'HJ-Daten'!$C$3</f>
        <v>1</v>
      </c>
      <c r="R101" s="6" t="str">
        <f>'HJ-Daten'!$C$4</f>
        <v>31.01.2025</v>
      </c>
      <c r="S101" t="str">
        <f t="shared" si="2"/>
        <v>HALBJAHRESZEUGNIS</v>
      </c>
      <c r="T101" t="str">
        <f>IF(CONCATENATE(Übersicht!W101,Übersicht!X101,Übersicht!Y101,Übersicht!Z101)="","","Die Zeugniskonferenz empfiehlt die Teilnahme an der Förder-AG ")</f>
        <v/>
      </c>
      <c r="U101" t="str">
        <f t="shared" si="3"/>
        <v/>
      </c>
      <c r="V101" t="str">
        <f>IF(Übersicht!W101="","","Mathematik ")</f>
        <v/>
      </c>
      <c r="W101" t="str">
        <f>IF(Übersicht!X101="","","Deutsch ")</f>
        <v/>
      </c>
      <c r="X101" t="str">
        <f>IF(Übersicht!Y101="","","Französisch ")</f>
        <v/>
      </c>
      <c r="Y101" t="str">
        <f>IF(Übersicht!Z101="","","Englisch ")</f>
        <v/>
      </c>
    </row>
    <row r="102" spans="1:25" ht="12.6" customHeight="1" x14ac:dyDescent="0.2">
      <c r="A102" s="1">
        <f>Übersicht!A102</f>
        <v>101</v>
      </c>
      <c r="B102" t="str">
        <f>Übersicht!B102</f>
        <v>Spitzer</v>
      </c>
      <c r="C102" t="str">
        <f>Übersicht!C102</f>
        <v>Alexandra</v>
      </c>
      <c r="D102" t="str">
        <f>Übersicht!D102</f>
        <v>06f</v>
      </c>
      <c r="E102" t="str">
        <f>Übersicht!E102</f>
        <v>W</v>
      </c>
      <c r="F102" s="1" t="str">
        <f>TEXT(Übersicht!F102,"TT. MMMM JJJJ")</f>
        <v>28. Februar 2013</v>
      </c>
      <c r="G102" t="str">
        <f>Übersicht!G102</f>
        <v>Landau in der Pfalz</v>
      </c>
      <c r="H102" s="5" t="str">
        <f>IF(Übersicht!H102="","",CONCATENATE(INDEX('HJ-Daten'!$B$10:$B$44,MATCH(Übersicht!H102,'HJ-Daten'!$A$10:$A$44,0)),CHAR(10)))</f>
        <v xml:space="preserve">Tastaturschreiben
</v>
      </c>
      <c r="I102" s="5" t="str">
        <f>IF(Übersicht!I102="","",CONCATENATE(INDEX('HJ-Daten'!$B$10:$B$44,MATCH(Übersicht!I102,'HJ-Daten'!$A$10:$A$44,0)),CHAR(10)))</f>
        <v xml:space="preserve">Rätsel- und Knobelspiele
</v>
      </c>
      <c r="J102" s="5" t="str">
        <f>IF(Übersicht!J102="","",CONCATENATE(INDEX('HJ-Daten'!$B$10:$B$44,MATCH(Übersicht!J102,'HJ-Daten'!$A$10:$A$44,0)),CHAR(10)))</f>
        <v xml:space="preserve">Gesellschaftsspiele Mittwoch
</v>
      </c>
      <c r="K102" s="5" t="str">
        <f>IF(Übersicht!K102="","",CONCATENATE(INDEX('HJ-Daten'!$B$10:$B$44,MATCH(Übersicht!K102,'HJ-Daten'!$A$10:$A$44,0)),CHAR(10)))</f>
        <v xml:space="preserve">Handlettering
</v>
      </c>
      <c r="L102" t="e">
        <f>IF($E102="W",VLOOKUP(Übersicht!L102,#REF!,2),VLOOKUP(Übersicht!L102,#REF!,2))</f>
        <v>#REF!</v>
      </c>
      <c r="M102" t="e">
        <f>IF($E102="W",VLOOKUP(Übersicht!M102,#REF!,3),VLOOKUP(Übersicht!M102,#REF!,3))</f>
        <v>#REF!</v>
      </c>
      <c r="N102" t="e">
        <f>IF($E102="W",VLOOKUP(Übersicht!N102,#REF!,4),VLOOKUP(Übersicht!N102,#REF!,4))</f>
        <v>#REF!</v>
      </c>
      <c r="O102" t="e">
        <f>IF($E102="W",VLOOKUP(Übersicht!O102,#REF!,5),VLOOKUP(Übersicht!O102,#REF!,5))</f>
        <v>#REF!</v>
      </c>
      <c r="P102" s="31" t="str">
        <f>'HJ-Daten'!$C$2</f>
        <v>2024/25</v>
      </c>
      <c r="Q102" s="1">
        <f>'HJ-Daten'!$C$3</f>
        <v>1</v>
      </c>
      <c r="R102" s="6" t="str">
        <f>'HJ-Daten'!$C$4</f>
        <v>31.01.2025</v>
      </c>
      <c r="S102" t="str">
        <f t="shared" si="2"/>
        <v>HALBJAHRESZEUGNIS</v>
      </c>
      <c r="T102" t="str">
        <f>IF(CONCATENATE(Übersicht!W102,Übersicht!X102,Übersicht!Y102,Übersicht!Z102)="","","Die Zeugniskonferenz empfiehlt die Teilnahme an der Förder-AG ")</f>
        <v/>
      </c>
      <c r="U102" t="str">
        <f t="shared" si="3"/>
        <v/>
      </c>
      <c r="V102" t="str">
        <f>IF(Übersicht!W102="","","Mathematik ")</f>
        <v/>
      </c>
      <c r="W102" t="str">
        <f>IF(Übersicht!X102="","","Deutsch ")</f>
        <v/>
      </c>
      <c r="X102" t="str">
        <f>IF(Übersicht!Y102="","","Französisch ")</f>
        <v/>
      </c>
      <c r="Y102" t="str">
        <f>IF(Übersicht!Z102="","","Englisch ")</f>
        <v/>
      </c>
    </row>
    <row r="103" spans="1:25" ht="12.6" customHeight="1" x14ac:dyDescent="0.2">
      <c r="A103" s="1">
        <f>Übersicht!A103</f>
        <v>102</v>
      </c>
      <c r="B103" t="str">
        <f>Übersicht!B103</f>
        <v>Spitzer</v>
      </c>
      <c r="C103" t="str">
        <f>Übersicht!C103</f>
        <v>Angelina</v>
      </c>
      <c r="D103" t="str">
        <f>Übersicht!D103</f>
        <v>06f</v>
      </c>
      <c r="E103" t="str">
        <f>Übersicht!E103</f>
        <v>W</v>
      </c>
      <c r="F103" s="1" t="str">
        <f>TEXT(Übersicht!F103,"TT. MMMM JJJJ")</f>
        <v>28. Februar 2013</v>
      </c>
      <c r="G103" t="str">
        <f>Übersicht!G103</f>
        <v>Landau in der Pfalz</v>
      </c>
      <c r="H103" s="5" t="str">
        <f>IF(Übersicht!H103="","",CONCATENATE(INDEX('HJ-Daten'!$B$10:$B$44,MATCH(Übersicht!H103,'HJ-Daten'!$A$10:$A$44,0)),CHAR(10)))</f>
        <v xml:space="preserve">Tastaturschreiben
</v>
      </c>
      <c r="I103" s="5" t="str">
        <f>IF(Übersicht!I103="","",CONCATENATE(INDEX('HJ-Daten'!$B$10:$B$44,MATCH(Übersicht!I103,'HJ-Daten'!$A$10:$A$44,0)),CHAR(10)))</f>
        <v xml:space="preserve">Rätsel- und Knobelspiele
</v>
      </c>
      <c r="J103" s="5" t="str">
        <f>IF(Übersicht!J103="","",CONCATENATE(INDEX('HJ-Daten'!$B$10:$B$44,MATCH(Übersicht!J103,'HJ-Daten'!$A$10:$A$44,0)),CHAR(10)))</f>
        <v xml:space="preserve">Gesellschaftsspiele Mittwoch
</v>
      </c>
      <c r="K103" s="5" t="str">
        <f>IF(Übersicht!K103="","",CONCATENATE(INDEX('HJ-Daten'!$B$10:$B$44,MATCH(Übersicht!K103,'HJ-Daten'!$A$10:$A$44,0)),CHAR(10)))</f>
        <v xml:space="preserve">Handlettering
</v>
      </c>
      <c r="L103" t="e">
        <f>IF($E103="W",VLOOKUP(Übersicht!L103,#REF!,2),VLOOKUP(Übersicht!L103,#REF!,2))</f>
        <v>#REF!</v>
      </c>
      <c r="M103" t="e">
        <f>IF($E103="W",VLOOKUP(Übersicht!M103,#REF!,3),VLOOKUP(Übersicht!M103,#REF!,3))</f>
        <v>#REF!</v>
      </c>
      <c r="N103" t="e">
        <f>IF($E103="W",VLOOKUP(Übersicht!N103,#REF!,4),VLOOKUP(Übersicht!N103,#REF!,4))</f>
        <v>#REF!</v>
      </c>
      <c r="O103" t="e">
        <f>IF($E103="W",VLOOKUP(Übersicht!O103,#REF!,5),VLOOKUP(Übersicht!O103,#REF!,5))</f>
        <v>#REF!</v>
      </c>
      <c r="P103" s="31" t="str">
        <f>'HJ-Daten'!$C$2</f>
        <v>2024/25</v>
      </c>
      <c r="Q103" s="1">
        <f>'HJ-Daten'!$C$3</f>
        <v>1</v>
      </c>
      <c r="R103" s="6" t="str">
        <f>'HJ-Daten'!$C$4</f>
        <v>31.01.2025</v>
      </c>
      <c r="S103" t="str">
        <f t="shared" si="2"/>
        <v>HALBJAHRESZEUGNIS</v>
      </c>
      <c r="T103" t="str">
        <f>IF(CONCATENATE(Übersicht!W103,Übersicht!X103,Übersicht!Y103,Übersicht!Z103)="","","Die Zeugniskonferenz empfiehlt die Teilnahme an der Förder-AG ")</f>
        <v/>
      </c>
      <c r="U103" t="str">
        <f t="shared" si="3"/>
        <v/>
      </c>
      <c r="V103" t="str">
        <f>IF(Übersicht!W103="","","Mathematik ")</f>
        <v/>
      </c>
      <c r="W103" t="str">
        <f>IF(Übersicht!X103="","","Deutsch ")</f>
        <v/>
      </c>
      <c r="X103" t="str">
        <f>IF(Übersicht!Y103="","","Französisch ")</f>
        <v/>
      </c>
      <c r="Y103" t="str">
        <f>IF(Übersicht!Z103="","","Englisch ")</f>
        <v/>
      </c>
    </row>
    <row r="104" spans="1:25" ht="12.6" customHeight="1" x14ac:dyDescent="0.2">
      <c r="A104" s="1">
        <f>Übersicht!A104</f>
        <v>103</v>
      </c>
      <c r="B104" t="str">
        <f>Übersicht!B104</f>
        <v>Starck</v>
      </c>
      <c r="C104" t="str">
        <f>Übersicht!C104</f>
        <v>Luna Abla</v>
      </c>
      <c r="D104" t="str">
        <f>Übersicht!D104</f>
        <v>06b</v>
      </c>
      <c r="E104" t="str">
        <f>Übersicht!E104</f>
        <v>W</v>
      </c>
      <c r="F104" s="1" t="str">
        <f>TEXT(Übersicht!F104,"TT. MMMM JJJJ")</f>
        <v>23. Oktober 2012</v>
      </c>
      <c r="G104" t="str">
        <f>Übersicht!G104</f>
        <v>Mannheim</v>
      </c>
      <c r="H104" s="5" t="str">
        <f>IF(Übersicht!H104="","",CONCATENATE(INDEX('HJ-Daten'!$B$10:$B$44,MATCH(Übersicht!H104,'HJ-Daten'!$A$10:$A$44,0)),CHAR(10)))</f>
        <v xml:space="preserve">Gesellschaftsspiele Montag
</v>
      </c>
      <c r="I104" s="5" t="str">
        <f>IF(Übersicht!I104="","",CONCATENATE(INDEX('HJ-Daten'!$B$10:$B$44,MATCH(Übersicht!I104,'HJ-Daten'!$A$10:$A$44,0)),CHAR(10)))</f>
        <v xml:space="preserve">Volleyball
</v>
      </c>
      <c r="J104" s="5" t="str">
        <f>IF(Übersicht!J104="","",CONCATENATE(INDEX('HJ-Daten'!$B$10:$B$44,MATCH(Übersicht!J104,'HJ-Daten'!$A$10:$A$44,0)),CHAR(10)))</f>
        <v xml:space="preserve">Englischförderunterricht 6-8
</v>
      </c>
      <c r="K104" s="5" t="str">
        <f>IF(Übersicht!K104="","",CONCATENATE(INDEX('HJ-Daten'!$B$10:$B$44,MATCH(Übersicht!K104,'HJ-Daten'!$A$10:$A$44,0)),CHAR(10)))</f>
        <v xml:space="preserve">Ballsport
</v>
      </c>
      <c r="L104" t="e">
        <f>IF($E104="W",VLOOKUP(Übersicht!L104,#REF!,2),VLOOKUP(Übersicht!L104,#REF!,2))</f>
        <v>#REF!</v>
      </c>
      <c r="M104" t="e">
        <f>IF($E104="W",VLOOKUP(Übersicht!M104,#REF!,3),VLOOKUP(Übersicht!M104,#REF!,3))</f>
        <v>#REF!</v>
      </c>
      <c r="N104" t="e">
        <f>IF($E104="W",VLOOKUP(Übersicht!N104,#REF!,4),VLOOKUP(Übersicht!N104,#REF!,4))</f>
        <v>#REF!</v>
      </c>
      <c r="O104" t="e">
        <f>IF($E104="W",VLOOKUP(Übersicht!O104,#REF!,5),VLOOKUP(Übersicht!O104,#REF!,5))</f>
        <v>#REF!</v>
      </c>
      <c r="P104" s="31" t="str">
        <f>'HJ-Daten'!$C$2</f>
        <v>2024/25</v>
      </c>
      <c r="Q104" s="1">
        <f>'HJ-Daten'!$C$3</f>
        <v>1</v>
      </c>
      <c r="R104" s="6" t="str">
        <f>'HJ-Daten'!$C$4</f>
        <v>31.01.2025</v>
      </c>
      <c r="S104" t="str">
        <f t="shared" si="2"/>
        <v>HALBJAHRESZEUGNIS</v>
      </c>
      <c r="T104" t="str">
        <f>IF(CONCATENATE(Übersicht!W104,Übersicht!X104,Übersicht!Y104,Übersicht!Z104)="","","Die Zeugniskonferenz empfiehlt die Teilnahme an der Förder-AG ")</f>
        <v/>
      </c>
      <c r="U104" t="str">
        <f t="shared" si="3"/>
        <v/>
      </c>
      <c r="V104" t="str">
        <f>IF(Übersicht!W104="","","Mathematik ")</f>
        <v/>
      </c>
      <c r="W104" t="str">
        <f>IF(Übersicht!X104="","","Deutsch ")</f>
        <v/>
      </c>
      <c r="X104" t="str">
        <f>IF(Übersicht!Y104="","","Französisch ")</f>
        <v/>
      </c>
      <c r="Y104" t="str">
        <f>IF(Übersicht!Z104="","","Englisch ")</f>
        <v/>
      </c>
    </row>
    <row r="105" spans="1:25" ht="12.6" customHeight="1" x14ac:dyDescent="0.2">
      <c r="A105" s="1">
        <f>Übersicht!A105</f>
        <v>104</v>
      </c>
      <c r="B105" t="str">
        <f>Übersicht!B105</f>
        <v>Steireif</v>
      </c>
      <c r="C105" t="str">
        <f>Übersicht!C105</f>
        <v>Amelie Charlotte</v>
      </c>
      <c r="D105" t="str">
        <f>Übersicht!D105</f>
        <v>05g</v>
      </c>
      <c r="E105" t="str">
        <f>Übersicht!E105</f>
        <v>W</v>
      </c>
      <c r="F105" s="1" t="str">
        <f>TEXT(Übersicht!F105,"TT. MMMM JJJJ")</f>
        <v>26. September 2013</v>
      </c>
      <c r="G105" t="str">
        <f>Übersicht!G105</f>
        <v>Speyer</v>
      </c>
      <c r="H105" s="5" t="str">
        <f>IF(Übersicht!H105="","",CONCATENATE(INDEX('HJ-Daten'!$B$10:$B$44,MATCH(Übersicht!H105,'HJ-Daten'!$A$10:$A$44,0)),CHAR(10)))</f>
        <v xml:space="preserve">Stricken und Häkeln
</v>
      </c>
      <c r="I105" s="5" t="str">
        <f>IF(Übersicht!I105="","",CONCATENATE(INDEX('HJ-Daten'!$B$10:$B$44,MATCH(Übersicht!I105,'HJ-Daten'!$A$10:$A$44,0)),CHAR(10)))</f>
        <v xml:space="preserve">Tischtennis Dienstag
</v>
      </c>
      <c r="J105" s="5" t="str">
        <f>IF(Übersicht!J105="","",CONCATENATE(INDEX('HJ-Daten'!$B$10:$B$44,MATCH(Übersicht!J105,'HJ-Daten'!$A$10:$A$44,0)),CHAR(10)))</f>
        <v xml:space="preserve">Badminton Mittwoch
</v>
      </c>
      <c r="K105" s="5" t="str">
        <f>IF(Übersicht!K105="","",CONCATENATE(INDEX('HJ-Daten'!$B$10:$B$44,MATCH(Übersicht!K105,'HJ-Daten'!$A$10:$A$44,0)),CHAR(10)))</f>
        <v xml:space="preserve">Handlettering
</v>
      </c>
      <c r="L105" t="e">
        <f>IF($E105="W",VLOOKUP(Übersicht!L105,#REF!,2),VLOOKUP(Übersicht!L105,#REF!,2))</f>
        <v>#REF!</v>
      </c>
      <c r="M105" t="e">
        <f>IF($E105="W",VLOOKUP(Übersicht!M105,#REF!,3),VLOOKUP(Übersicht!M105,#REF!,3))</f>
        <v>#REF!</v>
      </c>
      <c r="N105" t="e">
        <f>IF($E105="W",VLOOKUP(Übersicht!N105,#REF!,4),VLOOKUP(Übersicht!N105,#REF!,4))</f>
        <v>#REF!</v>
      </c>
      <c r="O105" t="e">
        <f>IF($E105="W",VLOOKUP(Übersicht!O105,#REF!,5),VLOOKUP(Übersicht!O105,#REF!,5))</f>
        <v>#REF!</v>
      </c>
      <c r="P105" s="31" t="str">
        <f>'HJ-Daten'!$C$2</f>
        <v>2024/25</v>
      </c>
      <c r="Q105" s="1">
        <f>'HJ-Daten'!$C$3</f>
        <v>1</v>
      </c>
      <c r="R105" s="6" t="str">
        <f>'HJ-Daten'!$C$4</f>
        <v>31.01.2025</v>
      </c>
      <c r="S105" t="str">
        <f t="shared" si="2"/>
        <v>HALBJAHRESZEUGNIS</v>
      </c>
      <c r="T105" t="str">
        <f>IF(CONCATENATE(Übersicht!W105,Übersicht!X105,Übersicht!Y105,Übersicht!Z105)="","","Die Zeugniskonferenz empfiehlt die Teilnahme an der Förder-AG ")</f>
        <v/>
      </c>
      <c r="U105" t="str">
        <f t="shared" si="3"/>
        <v/>
      </c>
      <c r="V105" t="str">
        <f>IF(Übersicht!W105="","","Mathematik ")</f>
        <v/>
      </c>
      <c r="W105" t="str">
        <f>IF(Übersicht!X105="","","Deutsch ")</f>
        <v/>
      </c>
      <c r="X105" t="str">
        <f>IF(Übersicht!Y105="","","Französisch ")</f>
        <v/>
      </c>
      <c r="Y105" t="str">
        <f>IF(Übersicht!Z105="","","Englisch ")</f>
        <v/>
      </c>
    </row>
    <row r="106" spans="1:25" ht="12.6" customHeight="1" x14ac:dyDescent="0.2">
      <c r="A106" s="1">
        <f>Übersicht!A106</f>
        <v>105</v>
      </c>
      <c r="B106" t="str">
        <f>Übersicht!B106</f>
        <v>Stöffler</v>
      </c>
      <c r="C106" t="str">
        <f>Übersicht!C106</f>
        <v>Maximilian Gero</v>
      </c>
      <c r="D106" t="str">
        <f>Übersicht!D106</f>
        <v>06e</v>
      </c>
      <c r="E106" t="str">
        <f>Übersicht!E106</f>
        <v>M</v>
      </c>
      <c r="F106" s="1" t="str">
        <f>TEXT(Übersicht!F106,"TT. MMMM JJJJ")</f>
        <v>09. Januar 2013</v>
      </c>
      <c r="G106" t="str">
        <f>Übersicht!G106</f>
        <v>Karlsruhe</v>
      </c>
      <c r="H106" s="5" t="str">
        <f>IF(Übersicht!H106="","",CONCATENATE(INDEX('HJ-Daten'!$B$10:$B$44,MATCH(Übersicht!H106,'HJ-Daten'!$A$10:$A$44,0)),CHAR(10)))</f>
        <v xml:space="preserve">Badminton Montag
</v>
      </c>
      <c r="I106" s="5" t="str">
        <f>IF(Übersicht!I106="","",CONCATENATE(INDEX('HJ-Daten'!$B$10:$B$44,MATCH(Übersicht!I106,'HJ-Daten'!$A$10:$A$44,0)),CHAR(10)))</f>
        <v xml:space="preserve">Hörspiele
</v>
      </c>
      <c r="J106" s="5" t="str">
        <f>IF(Übersicht!J106="","",CONCATENATE(INDEX('HJ-Daten'!$B$10:$B$44,MATCH(Übersicht!J106,'HJ-Daten'!$A$10:$A$44,0)),CHAR(10)))</f>
        <v xml:space="preserve">Ballspiele
</v>
      </c>
      <c r="K106" s="5" t="str">
        <f>IF(Übersicht!K106="","",CONCATENATE(INDEX('HJ-Daten'!$B$10:$B$44,MATCH(Übersicht!K106,'HJ-Daten'!$A$10:$A$44,0)),CHAR(10)))</f>
        <v xml:space="preserve">Lego Mindstorms
</v>
      </c>
      <c r="L106" t="e">
        <f>IF($E106="W",VLOOKUP(Übersicht!L106,#REF!,2),VLOOKUP(Übersicht!L106,#REF!,2))</f>
        <v>#REF!</v>
      </c>
      <c r="M106" t="e">
        <f>IF($E106="W",VLOOKUP(Übersicht!M106,#REF!,3),VLOOKUP(Übersicht!M106,#REF!,3))</f>
        <v>#REF!</v>
      </c>
      <c r="N106" t="e">
        <f>IF($E106="W",VLOOKUP(Übersicht!N106,#REF!,4),VLOOKUP(Übersicht!N106,#REF!,4))</f>
        <v>#REF!</v>
      </c>
      <c r="O106" t="e">
        <f>IF($E106="W",VLOOKUP(Übersicht!O106,#REF!,5),VLOOKUP(Übersicht!O106,#REF!,5))</f>
        <v>#REF!</v>
      </c>
      <c r="P106" s="31" t="str">
        <f>'HJ-Daten'!$C$2</f>
        <v>2024/25</v>
      </c>
      <c r="Q106" s="1">
        <f>'HJ-Daten'!$C$3</f>
        <v>1</v>
      </c>
      <c r="R106" s="6" t="str">
        <f>'HJ-Daten'!$C$4</f>
        <v>31.01.2025</v>
      </c>
      <c r="S106" t="str">
        <f t="shared" si="2"/>
        <v>HALBJAHRESZEUGNIS</v>
      </c>
      <c r="T106" t="str">
        <f>IF(CONCATENATE(Übersicht!W106,Übersicht!X106,Übersicht!Y106,Übersicht!Z106)="","","Die Zeugniskonferenz empfiehlt die Teilnahme an der Förder-AG ")</f>
        <v/>
      </c>
      <c r="U106" t="str">
        <f t="shared" si="3"/>
        <v/>
      </c>
      <c r="V106" t="str">
        <f>IF(Übersicht!W106="","","Mathematik ")</f>
        <v/>
      </c>
      <c r="W106" t="str">
        <f>IF(Übersicht!X106="","","Deutsch ")</f>
        <v/>
      </c>
      <c r="X106" t="str">
        <f>IF(Übersicht!Y106="","","Französisch ")</f>
        <v/>
      </c>
      <c r="Y106" t="str">
        <f>IF(Übersicht!Z106="","","Englisch ")</f>
        <v/>
      </c>
    </row>
    <row r="107" spans="1:25" ht="12.6" customHeight="1" x14ac:dyDescent="0.2">
      <c r="A107" s="1">
        <f>Übersicht!A107</f>
        <v>106</v>
      </c>
      <c r="B107" t="str">
        <f>Übersicht!B107</f>
        <v>Sümer</v>
      </c>
      <c r="C107" t="str">
        <f>Übersicht!C107</f>
        <v>Melis</v>
      </c>
      <c r="D107" t="str">
        <f>Übersicht!D107</f>
        <v>05b</v>
      </c>
      <c r="E107" t="str">
        <f>Übersicht!E107</f>
        <v>W</v>
      </c>
      <c r="F107" s="1" t="str">
        <f>TEXT(Übersicht!F107,"TT. MMMM JJJJ")</f>
        <v>25. April 2014</v>
      </c>
      <c r="G107" t="str">
        <f>Übersicht!G107</f>
        <v>Karlsruhe</v>
      </c>
      <c r="H107" s="5" t="str">
        <f>IF(Übersicht!H107="","",CONCATENATE(INDEX('HJ-Daten'!$B$10:$B$44,MATCH(Übersicht!H107,'HJ-Daten'!$A$10:$A$44,0)),CHAR(10)))</f>
        <v xml:space="preserve">Stricken und Häkeln
</v>
      </c>
      <c r="I107" s="5" t="str">
        <f>IF(Übersicht!I107="","",CONCATENATE(INDEX('HJ-Daten'!$B$10:$B$44,MATCH(Übersicht!I107,'HJ-Daten'!$A$10:$A$44,0)),CHAR(10)))</f>
        <v xml:space="preserve">Improvisationstheater
</v>
      </c>
      <c r="J107" s="5" t="str">
        <f>IF(Übersicht!J107="","",CONCATENATE(INDEX('HJ-Daten'!$B$10:$B$44,MATCH(Übersicht!J107,'HJ-Daten'!$A$10:$A$44,0)),CHAR(10)))</f>
        <v xml:space="preserve">Ballspiele
</v>
      </c>
      <c r="K107" s="5" t="str">
        <f>IF(Übersicht!K107="","",CONCATENATE(INDEX('HJ-Daten'!$B$10:$B$44,MATCH(Übersicht!K107,'HJ-Daten'!$A$10:$A$44,0)),CHAR(10)))</f>
        <v xml:space="preserve">Singen-Spielen-Musizieren
</v>
      </c>
      <c r="L107" t="e">
        <f>IF($E107="W",VLOOKUP(Übersicht!L107,#REF!,2),VLOOKUP(Übersicht!L107,#REF!,2))</f>
        <v>#REF!</v>
      </c>
      <c r="M107" t="e">
        <f>IF($E107="W",VLOOKUP(Übersicht!M107,#REF!,3),VLOOKUP(Übersicht!M107,#REF!,3))</f>
        <v>#REF!</v>
      </c>
      <c r="N107" t="e">
        <f>IF($E107="W",VLOOKUP(Übersicht!N107,#REF!,4),VLOOKUP(Übersicht!N107,#REF!,4))</f>
        <v>#REF!</v>
      </c>
      <c r="O107" t="e">
        <f>IF($E107="W",VLOOKUP(Übersicht!O107,#REF!,5),VLOOKUP(Übersicht!O107,#REF!,5))</f>
        <v>#REF!</v>
      </c>
      <c r="P107" s="31" t="str">
        <f>'HJ-Daten'!$C$2</f>
        <v>2024/25</v>
      </c>
      <c r="Q107" s="1">
        <f>'HJ-Daten'!$C$3</f>
        <v>1</v>
      </c>
      <c r="R107" s="6" t="str">
        <f>'HJ-Daten'!$C$4</f>
        <v>31.01.2025</v>
      </c>
      <c r="S107" t="str">
        <f t="shared" si="2"/>
        <v>HALBJAHRESZEUGNIS</v>
      </c>
      <c r="T107" t="str">
        <f>IF(CONCATENATE(Übersicht!W107,Übersicht!X107,Übersicht!Y107,Übersicht!Z107)="","","Die Zeugniskonferenz empfiehlt die Teilnahme an der Förder-AG ")</f>
        <v/>
      </c>
      <c r="U107" t="str">
        <f t="shared" si="3"/>
        <v/>
      </c>
      <c r="V107" t="str">
        <f>IF(Übersicht!W107="","","Mathematik ")</f>
        <v/>
      </c>
      <c r="W107" t="str">
        <f>IF(Übersicht!X107="","","Deutsch ")</f>
        <v/>
      </c>
      <c r="X107" t="str">
        <f>IF(Übersicht!Y107="","","Französisch ")</f>
        <v/>
      </c>
      <c r="Y107" t="str">
        <f>IF(Übersicht!Z107="","","Englisch ")</f>
        <v/>
      </c>
    </row>
    <row r="108" spans="1:25" ht="12.6" customHeight="1" x14ac:dyDescent="0.2">
      <c r="A108" s="1">
        <f>Übersicht!A108</f>
        <v>107</v>
      </c>
      <c r="B108" t="str">
        <f>Übersicht!B108</f>
        <v>Tavasoli</v>
      </c>
      <c r="C108" t="str">
        <f>Übersicht!C108</f>
        <v>Mohamad Taha</v>
      </c>
      <c r="D108" t="str">
        <f>Übersicht!D108</f>
        <v>08c</v>
      </c>
      <c r="E108" t="str">
        <f>Übersicht!E108</f>
        <v>M</v>
      </c>
      <c r="F108" s="1" t="str">
        <f>TEXT(Übersicht!F108,"TT. MMMM JJJJ")</f>
        <v>24. August 2011</v>
      </c>
      <c r="G108" t="str">
        <f>Übersicht!G108</f>
        <v>Iserlohn</v>
      </c>
      <c r="H108" s="5" t="str">
        <f>IF(Übersicht!H108="","",CONCATENATE(INDEX('HJ-Daten'!$B$10:$B$44,MATCH(Übersicht!H108,'HJ-Daten'!$A$10:$A$44,0)),CHAR(10)))</f>
        <v xml:space="preserve">Französischförderunterricht 6-8
</v>
      </c>
      <c r="I108" s="5" t="str">
        <f>IF(Übersicht!I108="","",CONCATENATE(INDEX('HJ-Daten'!$B$10:$B$44,MATCH(Übersicht!I108,'HJ-Daten'!$A$10:$A$44,0)),CHAR(10)))</f>
        <v xml:space="preserve">Hörspiele
</v>
      </c>
      <c r="J108" s="5" t="str">
        <f>IF(Übersicht!J108="","",CONCATENATE(INDEX('HJ-Daten'!$B$10:$B$44,MATCH(Übersicht!J108,'HJ-Daten'!$A$10:$A$44,0)),CHAR(10)))</f>
        <v xml:space="preserve">Englischförderunterricht 6-8
</v>
      </c>
      <c r="K108" s="5" t="str">
        <f>IF(Übersicht!K108="","",CONCATENATE(INDEX('HJ-Daten'!$B$10:$B$44,MATCH(Übersicht!K108,'HJ-Daten'!$A$10:$A$44,0)),CHAR(10)))</f>
        <v xml:space="preserve">Deutschförderunterricht 6-8
</v>
      </c>
      <c r="L108" t="e">
        <f>IF($E108="W",VLOOKUP(Übersicht!L108,#REF!,2),VLOOKUP(Übersicht!L108,#REF!,2))</f>
        <v>#REF!</v>
      </c>
      <c r="M108" t="e">
        <f>IF($E108="W",VLOOKUP(Übersicht!M108,#REF!,3),VLOOKUP(Übersicht!M108,#REF!,3))</f>
        <v>#REF!</v>
      </c>
      <c r="N108" t="e">
        <f>IF($E108="W",VLOOKUP(Übersicht!N108,#REF!,4),VLOOKUP(Übersicht!N108,#REF!,4))</f>
        <v>#REF!</v>
      </c>
      <c r="O108" t="e">
        <f>IF($E108="W",VLOOKUP(Übersicht!O108,#REF!,5),VLOOKUP(Übersicht!O108,#REF!,5))</f>
        <v>#REF!</v>
      </c>
      <c r="P108" s="31" t="str">
        <f>'HJ-Daten'!$C$2</f>
        <v>2024/25</v>
      </c>
      <c r="Q108" s="1">
        <f>'HJ-Daten'!$C$3</f>
        <v>1</v>
      </c>
      <c r="R108" s="6" t="str">
        <f>'HJ-Daten'!$C$4</f>
        <v>31.01.2025</v>
      </c>
      <c r="S108" t="str">
        <f t="shared" si="2"/>
        <v>HALBJAHRESZEUGNIS</v>
      </c>
      <c r="T108" t="str">
        <f>IF(CONCATENATE(Übersicht!W108,Übersicht!X108,Übersicht!Y108,Übersicht!Z108)="","","Die Zeugniskonferenz empfiehlt die Teilnahme an der Förder-AG ")</f>
        <v/>
      </c>
      <c r="U108" t="str">
        <f t="shared" si="3"/>
        <v/>
      </c>
      <c r="V108" t="str">
        <f>IF(Übersicht!W108="","","Mathematik ")</f>
        <v/>
      </c>
      <c r="W108" t="str">
        <f>IF(Übersicht!X108="","","Deutsch ")</f>
        <v/>
      </c>
      <c r="X108" t="str">
        <f>IF(Übersicht!Y108="","","Französisch ")</f>
        <v/>
      </c>
      <c r="Y108" t="str">
        <f>IF(Übersicht!Z108="","","Englisch ")</f>
        <v/>
      </c>
    </row>
    <row r="109" spans="1:25" ht="12.6" customHeight="1" x14ac:dyDescent="0.2">
      <c r="A109" s="1">
        <f>Übersicht!A109</f>
        <v>108</v>
      </c>
      <c r="B109" t="str">
        <f>Übersicht!B109</f>
        <v>Tcheudjeu</v>
      </c>
      <c r="C109" t="str">
        <f>Übersicht!C109</f>
        <v>Aaron Ngongang</v>
      </c>
      <c r="D109" t="str">
        <f>Übersicht!D109</f>
        <v>08e</v>
      </c>
      <c r="E109" t="str">
        <f>Übersicht!E109</f>
        <v>M</v>
      </c>
      <c r="F109" s="1" t="str">
        <f>TEXT(Übersicht!F109,"TT. MMMM JJJJ")</f>
        <v>06. März 2011</v>
      </c>
      <c r="G109" t="str">
        <f>Übersicht!G109</f>
        <v>Pforzheim</v>
      </c>
      <c r="H109" s="5" t="str">
        <f>IF(Übersicht!H109="","",CONCATENATE(INDEX('HJ-Daten'!$B$10:$B$44,MATCH(Übersicht!H109,'HJ-Daten'!$A$10:$A$44,0)),CHAR(10)))</f>
        <v xml:space="preserve">Badminton Montag
</v>
      </c>
      <c r="I109" s="5" t="str">
        <f>IF(Übersicht!I109="","",CONCATENATE(INDEX('HJ-Daten'!$B$10:$B$44,MATCH(Übersicht!I109,'HJ-Daten'!$A$10:$A$44,0)),CHAR(10)))</f>
        <v xml:space="preserve">Rätsel- und Knobelspiele
</v>
      </c>
      <c r="J109" s="5" t="str">
        <f>IF(Übersicht!J109="","",CONCATENATE(INDEX('HJ-Daten'!$B$10:$B$44,MATCH(Übersicht!J109,'HJ-Daten'!$A$10:$A$44,0)),CHAR(10)))</f>
        <v xml:space="preserve">Matheförderunterricht 6-8
</v>
      </c>
      <c r="K109" s="5" t="str">
        <f>IF(Übersicht!K109="","",CONCATENATE(INDEX('HJ-Daten'!$B$10:$B$44,MATCH(Übersicht!K109,'HJ-Daten'!$A$10:$A$44,0)),CHAR(10)))</f>
        <v xml:space="preserve">Deutschförderunterricht 6-8
</v>
      </c>
      <c r="L109" t="e">
        <f>IF($E109="W",VLOOKUP(Übersicht!L109,#REF!,2),VLOOKUP(Übersicht!L109,#REF!,2))</f>
        <v>#REF!</v>
      </c>
      <c r="M109" t="e">
        <f>IF($E109="W",VLOOKUP(Übersicht!M109,#REF!,3),VLOOKUP(Übersicht!M109,#REF!,3))</f>
        <v>#REF!</v>
      </c>
      <c r="N109" t="e">
        <f>IF($E109="W",VLOOKUP(Übersicht!N109,#REF!,4),VLOOKUP(Übersicht!N109,#REF!,4))</f>
        <v>#REF!</v>
      </c>
      <c r="O109" t="e">
        <f>IF($E109="W",VLOOKUP(Übersicht!O109,#REF!,5),VLOOKUP(Übersicht!O109,#REF!,5))</f>
        <v>#REF!</v>
      </c>
      <c r="P109" s="31" t="str">
        <f>'HJ-Daten'!$C$2</f>
        <v>2024/25</v>
      </c>
      <c r="Q109" s="1">
        <f>'HJ-Daten'!$C$3</f>
        <v>1</v>
      </c>
      <c r="R109" s="6" t="str">
        <f>'HJ-Daten'!$C$4</f>
        <v>31.01.2025</v>
      </c>
      <c r="S109" t="str">
        <f t="shared" si="2"/>
        <v>HALBJAHRESZEUGNIS</v>
      </c>
      <c r="T109" t="str">
        <f>IF(CONCATENATE(Übersicht!W109,Übersicht!X109,Übersicht!Y109,Übersicht!Z109)="","","Die Zeugniskonferenz empfiehlt die Teilnahme an der Förder-AG ")</f>
        <v/>
      </c>
      <c r="U109" t="str">
        <f t="shared" si="3"/>
        <v/>
      </c>
      <c r="V109" t="str">
        <f>IF(Übersicht!W109="","","Mathematik ")</f>
        <v/>
      </c>
      <c r="W109" t="str">
        <f>IF(Übersicht!X109="","","Deutsch ")</f>
        <v/>
      </c>
      <c r="X109" t="str">
        <f>IF(Übersicht!Y109="","","Französisch ")</f>
        <v/>
      </c>
      <c r="Y109" t="str">
        <f>IF(Übersicht!Z109="","","Englisch ")</f>
        <v/>
      </c>
    </row>
    <row r="110" spans="1:25" ht="12.6" customHeight="1" x14ac:dyDescent="0.2">
      <c r="A110" s="1">
        <f>Übersicht!A110</f>
        <v>109</v>
      </c>
      <c r="B110" t="str">
        <f>Übersicht!B110</f>
        <v>Thielicke</v>
      </c>
      <c r="C110" t="str">
        <f>Übersicht!C110</f>
        <v>John</v>
      </c>
      <c r="D110" t="str">
        <f>Übersicht!D110</f>
        <v>05e</v>
      </c>
      <c r="E110" t="str">
        <f>Übersicht!E110</f>
        <v>M</v>
      </c>
      <c r="F110" s="1" t="str">
        <f>TEXT(Übersicht!F110,"TT. MMMM JJJJ")</f>
        <v>30. März 2014</v>
      </c>
      <c r="G110" t="str">
        <f>Übersicht!G110</f>
        <v>Landau in der Pfalz</v>
      </c>
      <c r="H110" s="5" t="str">
        <f>IF(Übersicht!H110="","",CONCATENATE(INDEX('HJ-Daten'!$B$10:$B$44,MATCH(Übersicht!H110,'HJ-Daten'!$A$10:$A$44,0)),CHAR(10)))</f>
        <v xml:space="preserve">Tastaturschreiben
</v>
      </c>
      <c r="I110" s="5" t="str">
        <f>IF(Übersicht!I110="","",CONCATENATE(INDEX('HJ-Daten'!$B$10:$B$44,MATCH(Übersicht!I110,'HJ-Daten'!$A$10:$A$44,0)),CHAR(10)))</f>
        <v xml:space="preserve">Tischtennis Dienstag
</v>
      </c>
      <c r="J110" s="5" t="str">
        <f>IF(Übersicht!J110="","",CONCATENATE(INDEX('HJ-Daten'!$B$10:$B$44,MATCH(Übersicht!J110,'HJ-Daten'!$A$10:$A$44,0)),CHAR(10)))</f>
        <v xml:space="preserve">Interaktive Spiele
</v>
      </c>
      <c r="K110" s="5" t="str">
        <f>IF(Übersicht!K110="","",CONCATENATE(INDEX('HJ-Daten'!$B$10:$B$44,MATCH(Übersicht!K110,'HJ-Daten'!$A$10:$A$44,0)),CHAR(10)))</f>
        <v xml:space="preserve">Lego Mindstorms
</v>
      </c>
      <c r="L110" t="e">
        <f>IF($E110="W",VLOOKUP(Übersicht!L110,#REF!,2),VLOOKUP(Übersicht!L110,#REF!,2))</f>
        <v>#REF!</v>
      </c>
      <c r="M110" t="e">
        <f>IF($E110="W",VLOOKUP(Übersicht!M110,#REF!,3),VLOOKUP(Übersicht!M110,#REF!,3))</f>
        <v>#REF!</v>
      </c>
      <c r="N110" t="e">
        <f>IF($E110="W",VLOOKUP(Übersicht!N110,#REF!,4),VLOOKUP(Übersicht!N110,#REF!,4))</f>
        <v>#REF!</v>
      </c>
      <c r="O110" t="e">
        <f>IF($E110="W",VLOOKUP(Übersicht!O110,#REF!,5),VLOOKUP(Übersicht!O110,#REF!,5))</f>
        <v>#REF!</v>
      </c>
      <c r="P110" s="31" t="str">
        <f>'HJ-Daten'!$C$2</f>
        <v>2024/25</v>
      </c>
      <c r="Q110" s="1">
        <f>'HJ-Daten'!$C$3</f>
        <v>1</v>
      </c>
      <c r="R110" s="6" t="str">
        <f>'HJ-Daten'!$C$4</f>
        <v>31.01.2025</v>
      </c>
      <c r="S110" t="str">
        <f t="shared" si="2"/>
        <v>HALBJAHRESZEUGNIS</v>
      </c>
      <c r="T110" t="str">
        <f>IF(CONCATENATE(Übersicht!W110,Übersicht!X110,Übersicht!Y110,Übersicht!Z110)="","","Die Zeugniskonferenz empfiehlt die Teilnahme an der Förder-AG ")</f>
        <v/>
      </c>
      <c r="U110" t="str">
        <f t="shared" si="3"/>
        <v/>
      </c>
      <c r="V110" t="str">
        <f>IF(Übersicht!W110="","","Mathematik ")</f>
        <v/>
      </c>
      <c r="W110" t="str">
        <f>IF(Übersicht!X110="","","Deutsch ")</f>
        <v/>
      </c>
      <c r="X110" t="str">
        <f>IF(Übersicht!Y110="","","Französisch ")</f>
        <v/>
      </c>
      <c r="Y110" t="str">
        <f>IF(Übersicht!Z110="","","Englisch ")</f>
        <v/>
      </c>
    </row>
    <row r="111" spans="1:25" ht="12.6" customHeight="1" x14ac:dyDescent="0.2">
      <c r="A111" s="1">
        <f>Übersicht!A111</f>
        <v>110</v>
      </c>
      <c r="B111" t="str">
        <f>Übersicht!B111</f>
        <v>Trumpfheller</v>
      </c>
      <c r="C111" t="str">
        <f>Übersicht!C111</f>
        <v>Anna Clara</v>
      </c>
      <c r="D111" t="str">
        <f>Übersicht!D111</f>
        <v>05c</v>
      </c>
      <c r="E111" t="str">
        <f>Übersicht!E111</f>
        <v>W</v>
      </c>
      <c r="F111" s="1" t="str">
        <f>TEXT(Übersicht!F111,"TT. MMMM JJJJ")</f>
        <v>20. November 2013</v>
      </c>
      <c r="G111" t="str">
        <f>Übersicht!G111</f>
        <v>Karlsruhe</v>
      </c>
      <c r="H111" s="5" t="str">
        <f>IF(Übersicht!H111="","",CONCATENATE(INDEX('HJ-Daten'!$B$10:$B$44,MATCH(Übersicht!H111,'HJ-Daten'!$A$10:$A$44,0)),CHAR(10)))</f>
        <v xml:space="preserve">Fitness für Mädchen
</v>
      </c>
      <c r="I111" s="5" t="str">
        <f>IF(Übersicht!I111="","",CONCATENATE(INDEX('HJ-Daten'!$B$10:$B$44,MATCH(Übersicht!I111,'HJ-Daten'!$A$10:$A$44,0)),CHAR(10)))</f>
        <v xml:space="preserve">Improvisationstheater
</v>
      </c>
      <c r="J111" s="5" t="str">
        <f>IF(Übersicht!J111="","",CONCATENATE(INDEX('HJ-Daten'!$B$10:$B$44,MATCH(Übersicht!J111,'HJ-Daten'!$A$10:$A$44,0)),CHAR(10)))</f>
        <v xml:space="preserve">entschuldigt für Tag oder ab 15.00 Uhr
</v>
      </c>
      <c r="K111" s="5" t="str">
        <f>IF(Übersicht!K111="","",CONCATENATE(INDEX('HJ-Daten'!$B$10:$B$44,MATCH(Übersicht!K111,'HJ-Daten'!$A$10:$A$44,0)),CHAR(10)))</f>
        <v xml:space="preserve">Handlettering
</v>
      </c>
      <c r="L111" t="e">
        <f>IF($E111="W",VLOOKUP(Übersicht!L111,#REF!,2),VLOOKUP(Übersicht!L111,#REF!,2))</f>
        <v>#REF!</v>
      </c>
      <c r="M111" t="e">
        <f>IF($E111="W",VLOOKUP(Übersicht!M111,#REF!,3),VLOOKUP(Übersicht!M111,#REF!,3))</f>
        <v>#REF!</v>
      </c>
      <c r="N111" t="e">
        <f>IF($E111="W",VLOOKUP(Übersicht!N111,#REF!,4),VLOOKUP(Übersicht!N111,#REF!,4))</f>
        <v>#REF!</v>
      </c>
      <c r="O111" t="e">
        <f>IF($E111="W",VLOOKUP(Übersicht!O111,#REF!,5),VLOOKUP(Übersicht!O111,#REF!,5))</f>
        <v>#REF!</v>
      </c>
      <c r="P111" s="31" t="str">
        <f>'HJ-Daten'!$C$2</f>
        <v>2024/25</v>
      </c>
      <c r="Q111" s="1">
        <f>'HJ-Daten'!$C$3</f>
        <v>1</v>
      </c>
      <c r="R111" s="6" t="str">
        <f>'HJ-Daten'!$C$4</f>
        <v>31.01.2025</v>
      </c>
      <c r="S111" t="str">
        <f t="shared" si="2"/>
        <v>HALBJAHRESZEUGNIS</v>
      </c>
      <c r="T111" t="str">
        <f>IF(CONCATENATE(Übersicht!W111,Übersicht!X111,Übersicht!Y111,Übersicht!Z111)="","","Die Zeugniskonferenz empfiehlt die Teilnahme an der Förder-AG ")</f>
        <v/>
      </c>
      <c r="U111" t="str">
        <f t="shared" si="3"/>
        <v/>
      </c>
      <c r="V111" t="str">
        <f>IF(Übersicht!W111="","","Mathematik ")</f>
        <v/>
      </c>
      <c r="W111" t="str">
        <f>IF(Übersicht!X111="","","Deutsch ")</f>
        <v/>
      </c>
      <c r="X111" t="str">
        <f>IF(Übersicht!Y111="","","Französisch ")</f>
        <v/>
      </c>
      <c r="Y111" t="str">
        <f>IF(Übersicht!Z111="","","Englisch ")</f>
        <v/>
      </c>
    </row>
    <row r="112" spans="1:25" ht="12.6" customHeight="1" x14ac:dyDescent="0.2">
      <c r="A112" s="1">
        <f>Übersicht!A112</f>
        <v>111</v>
      </c>
      <c r="B112" t="str">
        <f>Übersicht!B112</f>
        <v>Ukaj</v>
      </c>
      <c r="C112" t="str">
        <f>Übersicht!C112</f>
        <v>Albin</v>
      </c>
      <c r="D112" t="str">
        <f>Übersicht!D112</f>
        <v>05f</v>
      </c>
      <c r="E112" t="str">
        <f>Übersicht!E112</f>
        <v>M</v>
      </c>
      <c r="F112" s="1" t="str">
        <f>TEXT(Übersicht!F112,"TT. MMMM JJJJ")</f>
        <v>28. August 2013</v>
      </c>
      <c r="G112" t="str">
        <f>Übersicht!G112</f>
        <v>Prizren / Kosovo</v>
      </c>
      <c r="H112" s="5" t="str">
        <f>IF(Übersicht!H112="","",CONCATENATE(INDEX('HJ-Daten'!$B$10:$B$44,MATCH(Übersicht!H112,'HJ-Daten'!$A$10:$A$44,0)),CHAR(10)))</f>
        <v xml:space="preserve">Gesellschaftsspiele Montag
</v>
      </c>
      <c r="I112" s="5" t="str">
        <f>IF(Übersicht!I112="","",CONCATENATE(INDEX('HJ-Daten'!$B$10:$B$44,MATCH(Übersicht!I112,'HJ-Daten'!$A$10:$A$44,0)),CHAR(10)))</f>
        <v xml:space="preserve">Fußball Dienstag
</v>
      </c>
      <c r="J112" s="5" t="str">
        <f>IF(Übersicht!J112="","",CONCATENATE(INDEX('HJ-Daten'!$B$10:$B$44,MATCH(Übersicht!J112,'HJ-Daten'!$A$10:$A$44,0)),CHAR(10)))</f>
        <v xml:space="preserve">Tischtennis Mittwoch
</v>
      </c>
      <c r="K112" s="5" t="str">
        <f>IF(Übersicht!K112="","",CONCATENATE(INDEX('HJ-Daten'!$B$10:$B$44,MATCH(Übersicht!K112,'HJ-Daten'!$A$10:$A$44,0)),CHAR(10)))</f>
        <v xml:space="preserve">Fußball Donnerstag
</v>
      </c>
      <c r="L112" t="e">
        <f>IF($E112="W",VLOOKUP(Übersicht!L112,#REF!,2),VLOOKUP(Übersicht!L112,#REF!,2))</f>
        <v>#REF!</v>
      </c>
      <c r="M112" t="e">
        <f>IF($E112="W",VLOOKUP(Übersicht!M112,#REF!,3),VLOOKUP(Übersicht!M112,#REF!,3))</f>
        <v>#REF!</v>
      </c>
      <c r="N112" t="e">
        <f>IF($E112="W",VLOOKUP(Übersicht!N112,#REF!,4),VLOOKUP(Übersicht!N112,#REF!,4))</f>
        <v>#REF!</v>
      </c>
      <c r="O112" t="e">
        <f>IF($E112="W",VLOOKUP(Übersicht!O112,#REF!,5),VLOOKUP(Übersicht!O112,#REF!,5))</f>
        <v>#REF!</v>
      </c>
      <c r="P112" s="31" t="str">
        <f>'HJ-Daten'!$C$2</f>
        <v>2024/25</v>
      </c>
      <c r="Q112" s="1">
        <f>'HJ-Daten'!$C$3</f>
        <v>1</v>
      </c>
      <c r="R112" s="6" t="str">
        <f>'HJ-Daten'!$C$4</f>
        <v>31.01.2025</v>
      </c>
      <c r="S112" t="str">
        <f t="shared" si="2"/>
        <v>HALBJAHRESZEUGNIS</v>
      </c>
      <c r="T112" t="str">
        <f>IF(CONCATENATE(Übersicht!W112,Übersicht!X112,Übersicht!Y112,Übersicht!Z112)="","","Die Zeugniskonferenz empfiehlt die Teilnahme an der Förder-AG ")</f>
        <v/>
      </c>
      <c r="U112" t="str">
        <f t="shared" si="3"/>
        <v/>
      </c>
      <c r="V112" t="str">
        <f>IF(Übersicht!W112="","","Mathematik ")</f>
        <v/>
      </c>
      <c r="W112" t="str">
        <f>IF(Übersicht!X112="","","Deutsch ")</f>
        <v/>
      </c>
      <c r="X112" t="str">
        <f>IF(Übersicht!Y112="","","Französisch ")</f>
        <v/>
      </c>
      <c r="Y112" t="str">
        <f>IF(Übersicht!Z112="","","Englisch ")</f>
        <v/>
      </c>
    </row>
    <row r="113" spans="1:25" ht="12.6" customHeight="1" x14ac:dyDescent="0.2">
      <c r="A113" s="1">
        <f>Übersicht!A113</f>
        <v>112</v>
      </c>
      <c r="B113" t="str">
        <f>Übersicht!B113</f>
        <v>Veth</v>
      </c>
      <c r="C113" t="str">
        <f>Übersicht!C113</f>
        <v>Maximilian</v>
      </c>
      <c r="D113" t="str">
        <f>Übersicht!D113</f>
        <v>06c</v>
      </c>
      <c r="E113" t="str">
        <f>Übersicht!E113</f>
        <v>M</v>
      </c>
      <c r="F113" s="1" t="str">
        <f>TEXT(Übersicht!F113,"TT. MMMM JJJJ")</f>
        <v>16. Oktober 2012</v>
      </c>
      <c r="G113" t="str">
        <f>Übersicht!G113</f>
        <v>Kandel</v>
      </c>
      <c r="H113" s="5" t="str">
        <f>IF(Übersicht!H113="","",CONCATENATE(INDEX('HJ-Daten'!$B$10:$B$44,MATCH(Übersicht!H113,'HJ-Daten'!$A$10:$A$44,0)),CHAR(10)))</f>
        <v xml:space="preserve">Gesellschaftsspiele Montag
</v>
      </c>
      <c r="I113" s="5" t="str">
        <f>IF(Übersicht!I113="","",CONCATENATE(INDEX('HJ-Daten'!$B$10:$B$44,MATCH(Übersicht!I113,'HJ-Daten'!$A$10:$A$44,0)),CHAR(10)))</f>
        <v xml:space="preserve">Tischtennis Dienstag
</v>
      </c>
      <c r="J113" s="5" t="str">
        <f>IF(Übersicht!J113="","",CONCATENATE(INDEX('HJ-Daten'!$B$10:$B$44,MATCH(Übersicht!J113,'HJ-Daten'!$A$10:$A$44,0)),CHAR(10)))</f>
        <v xml:space="preserve">Ballspiele
</v>
      </c>
      <c r="K113" s="5" t="str">
        <f>IF(Übersicht!K113="","",CONCATENATE(INDEX('HJ-Daten'!$B$10:$B$44,MATCH(Übersicht!K113,'HJ-Daten'!$A$10:$A$44,0)),CHAR(10)))</f>
        <v xml:space="preserve">Fußball Donnerstag
</v>
      </c>
      <c r="L113" t="e">
        <f>IF($E113="W",VLOOKUP(Übersicht!L113,#REF!,2),VLOOKUP(Übersicht!L113,#REF!,2))</f>
        <v>#REF!</v>
      </c>
      <c r="M113" t="e">
        <f>IF($E113="W",VLOOKUP(Übersicht!M113,#REF!,3),VLOOKUP(Übersicht!M113,#REF!,3))</f>
        <v>#REF!</v>
      </c>
      <c r="N113" t="e">
        <f>IF($E113="W",VLOOKUP(Übersicht!N113,#REF!,4),VLOOKUP(Übersicht!N113,#REF!,4))</f>
        <v>#REF!</v>
      </c>
      <c r="O113" t="e">
        <f>IF($E113="W",VLOOKUP(Übersicht!O113,#REF!,5),VLOOKUP(Übersicht!O113,#REF!,5))</f>
        <v>#REF!</v>
      </c>
      <c r="P113" s="31" t="str">
        <f>'HJ-Daten'!$C$2</f>
        <v>2024/25</v>
      </c>
      <c r="Q113" s="1">
        <f>'HJ-Daten'!$C$3</f>
        <v>1</v>
      </c>
      <c r="R113" s="6" t="str">
        <f>'HJ-Daten'!$C$4</f>
        <v>31.01.2025</v>
      </c>
      <c r="S113" t="str">
        <f t="shared" si="2"/>
        <v>HALBJAHRESZEUGNIS</v>
      </c>
      <c r="T113" t="str">
        <f>IF(CONCATENATE(Übersicht!W113,Übersicht!X113,Übersicht!Y113,Übersicht!Z113)="","","Die Zeugniskonferenz empfiehlt die Teilnahme an der Förder-AG ")</f>
        <v/>
      </c>
      <c r="U113" t="str">
        <f t="shared" si="3"/>
        <v/>
      </c>
      <c r="V113" t="str">
        <f>IF(Übersicht!W113="","","Mathematik ")</f>
        <v/>
      </c>
      <c r="W113" t="str">
        <f>IF(Übersicht!X113="","","Deutsch ")</f>
        <v/>
      </c>
      <c r="X113" t="str">
        <f>IF(Übersicht!Y113="","","Französisch ")</f>
        <v/>
      </c>
      <c r="Y113" t="str">
        <f>IF(Übersicht!Z113="","","Englisch ")</f>
        <v/>
      </c>
    </row>
    <row r="114" spans="1:25" ht="12.6" customHeight="1" x14ac:dyDescent="0.2">
      <c r="A114" s="1">
        <f>Übersicht!A114</f>
        <v>113</v>
      </c>
      <c r="B114" t="str">
        <f>Übersicht!B114</f>
        <v>Wähner</v>
      </c>
      <c r="C114" t="str">
        <f>Übersicht!C114</f>
        <v>Nathalie-Sophie</v>
      </c>
      <c r="D114" t="str">
        <f>Übersicht!D114</f>
        <v>06b</v>
      </c>
      <c r="E114" t="str">
        <f>Übersicht!E114</f>
        <v>W</v>
      </c>
      <c r="F114" s="1" t="str">
        <f>TEXT(Übersicht!F114,"TT. MMMM JJJJ")</f>
        <v>14. Dezember 2012</v>
      </c>
      <c r="G114" t="str">
        <f>Übersicht!G114</f>
        <v>Karlsruhe</v>
      </c>
      <c r="H114" s="5" t="str">
        <f>IF(Übersicht!H114="","",CONCATENATE(INDEX('HJ-Daten'!$B$10:$B$44,MATCH(Übersicht!H114,'HJ-Daten'!$A$10:$A$44,0)),CHAR(10)))</f>
        <v xml:space="preserve">Gesellschaftsspiele Montag
</v>
      </c>
      <c r="I114" s="5" t="str">
        <f>IF(Übersicht!I114="","",CONCATENATE(INDEX('HJ-Daten'!$B$10:$B$44,MATCH(Übersicht!I114,'HJ-Daten'!$A$10:$A$44,0)),CHAR(10)))</f>
        <v xml:space="preserve">Volleyball
</v>
      </c>
      <c r="J114" s="5" t="str">
        <f>IF(Übersicht!J114="","",CONCATENATE(INDEX('HJ-Daten'!$B$10:$B$44,MATCH(Übersicht!J114,'HJ-Daten'!$A$10:$A$44,0)),CHAR(10)))</f>
        <v xml:space="preserve">Englischförderunterricht 6-8
</v>
      </c>
      <c r="K114" s="5" t="str">
        <f>IF(Übersicht!K114="","",CONCATENATE(INDEX('HJ-Daten'!$B$10:$B$44,MATCH(Übersicht!K114,'HJ-Daten'!$A$10:$A$44,0)),CHAR(10)))</f>
        <v xml:space="preserve">entschuldigt für Tag oder ab 15.00 Uhr
</v>
      </c>
      <c r="L114" t="e">
        <f>IF($E114="W",VLOOKUP(Übersicht!L114,#REF!,2),VLOOKUP(Übersicht!L114,#REF!,2))</f>
        <v>#REF!</v>
      </c>
      <c r="M114" t="e">
        <f>IF($E114="W",VLOOKUP(Übersicht!M114,#REF!,3),VLOOKUP(Übersicht!M114,#REF!,3))</f>
        <v>#REF!</v>
      </c>
      <c r="N114" t="e">
        <f>IF($E114="W",VLOOKUP(Übersicht!N114,#REF!,4),VLOOKUP(Übersicht!N114,#REF!,4))</f>
        <v>#REF!</v>
      </c>
      <c r="O114" t="e">
        <f>IF($E114="W",VLOOKUP(Übersicht!O114,#REF!,5),VLOOKUP(Übersicht!O114,#REF!,5))</f>
        <v>#REF!</v>
      </c>
      <c r="P114" s="31" t="str">
        <f>'HJ-Daten'!$C$2</f>
        <v>2024/25</v>
      </c>
      <c r="Q114" s="1">
        <f>'HJ-Daten'!$C$3</f>
        <v>1</v>
      </c>
      <c r="R114" s="6" t="str">
        <f>'HJ-Daten'!$C$4</f>
        <v>31.01.2025</v>
      </c>
      <c r="S114" t="str">
        <f t="shared" si="2"/>
        <v>HALBJAHRESZEUGNIS</v>
      </c>
      <c r="T114" t="str">
        <f>IF(CONCATENATE(Übersicht!W114,Übersicht!X114,Übersicht!Y114,Übersicht!Z114)="","","Die Zeugniskonferenz empfiehlt die Teilnahme an der Förder-AG ")</f>
        <v/>
      </c>
      <c r="U114" t="str">
        <f t="shared" si="3"/>
        <v/>
      </c>
      <c r="V114" t="str">
        <f>IF(Übersicht!W114="","","Mathematik ")</f>
        <v/>
      </c>
      <c r="W114" t="str">
        <f>IF(Übersicht!X114="","","Deutsch ")</f>
        <v/>
      </c>
      <c r="X114" t="str">
        <f>IF(Übersicht!Y114="","","Französisch ")</f>
        <v/>
      </c>
      <c r="Y114" t="str">
        <f>IF(Übersicht!Z114="","","Englisch ")</f>
        <v/>
      </c>
    </row>
    <row r="115" spans="1:25" ht="12.6" customHeight="1" x14ac:dyDescent="0.2">
      <c r="A115" s="1">
        <f>Übersicht!A115</f>
        <v>114</v>
      </c>
      <c r="B115" t="str">
        <f>Übersicht!B115</f>
        <v>Walder</v>
      </c>
      <c r="C115" t="str">
        <f>Übersicht!C115</f>
        <v>Stella Marie</v>
      </c>
      <c r="D115" t="str">
        <f>Übersicht!D115</f>
        <v>06b</v>
      </c>
      <c r="E115" t="str">
        <f>Übersicht!E115</f>
        <v>W</v>
      </c>
      <c r="F115" s="1" t="str">
        <f>TEXT(Übersicht!F115,"TT. MMMM JJJJ")</f>
        <v>13. November 2012</v>
      </c>
      <c r="G115" t="str">
        <f>Übersicht!G115</f>
        <v>Speyer</v>
      </c>
      <c r="H115" s="5" t="str">
        <f>IF(Übersicht!H115="","",CONCATENATE(INDEX('HJ-Daten'!$B$10:$B$44,MATCH(Übersicht!H115,'HJ-Daten'!$A$10:$A$44,0)),CHAR(10)))</f>
        <v xml:space="preserve">Gesellschaftsspiele Montag
</v>
      </c>
      <c r="I115" s="5" t="str">
        <f>IF(Übersicht!I115="","",CONCATENATE(INDEX('HJ-Daten'!$B$10:$B$44,MATCH(Übersicht!I115,'HJ-Daten'!$A$10:$A$44,0)),CHAR(10)))</f>
        <v xml:space="preserve">Volleyball
</v>
      </c>
      <c r="J115" s="5" t="str">
        <f>IF(Übersicht!J115="","",CONCATENATE(INDEX('HJ-Daten'!$B$10:$B$44,MATCH(Übersicht!J115,'HJ-Daten'!$A$10:$A$44,0)),CHAR(10)))</f>
        <v xml:space="preserve">Englischförderunterricht 6-8
</v>
      </c>
      <c r="K115" s="5" t="str">
        <f>IF(Übersicht!K115="","",CONCATENATE(INDEX('HJ-Daten'!$B$10:$B$44,MATCH(Übersicht!K115,'HJ-Daten'!$A$10:$A$44,0)),CHAR(10)))</f>
        <v xml:space="preserve">Ballsport
</v>
      </c>
      <c r="L115" t="e">
        <f>IF($E115="W",VLOOKUP(Übersicht!L115,#REF!,2),VLOOKUP(Übersicht!L115,#REF!,2))</f>
        <v>#REF!</v>
      </c>
      <c r="M115" t="e">
        <f>IF($E115="W",VLOOKUP(Übersicht!M115,#REF!,3),VLOOKUP(Übersicht!M115,#REF!,3))</f>
        <v>#REF!</v>
      </c>
      <c r="N115" t="e">
        <f>IF($E115="W",VLOOKUP(Übersicht!N115,#REF!,4),VLOOKUP(Übersicht!N115,#REF!,4))</f>
        <v>#REF!</v>
      </c>
      <c r="O115" t="e">
        <f>IF($E115="W",VLOOKUP(Übersicht!O115,#REF!,5),VLOOKUP(Übersicht!O115,#REF!,5))</f>
        <v>#REF!</v>
      </c>
      <c r="P115" s="31" t="str">
        <f>'HJ-Daten'!$C$2</f>
        <v>2024/25</v>
      </c>
      <c r="Q115" s="1">
        <f>'HJ-Daten'!$C$3</f>
        <v>1</v>
      </c>
      <c r="R115" s="6" t="str">
        <f>'HJ-Daten'!$C$4</f>
        <v>31.01.2025</v>
      </c>
      <c r="S115" t="str">
        <f t="shared" si="2"/>
        <v>HALBJAHRESZEUGNIS</v>
      </c>
      <c r="T115" t="str">
        <f>IF(CONCATENATE(Übersicht!W115,Übersicht!X115,Übersicht!Y115,Übersicht!Z115)="","","Die Zeugniskonferenz empfiehlt die Teilnahme an der Förder-AG ")</f>
        <v/>
      </c>
      <c r="U115" t="str">
        <f t="shared" si="3"/>
        <v/>
      </c>
      <c r="V115" t="str">
        <f>IF(Übersicht!W115="","","Mathematik ")</f>
        <v/>
      </c>
      <c r="W115" t="str">
        <f>IF(Übersicht!X115="","","Deutsch ")</f>
        <v/>
      </c>
      <c r="X115" t="str">
        <f>IF(Übersicht!Y115="","","Französisch ")</f>
        <v/>
      </c>
      <c r="Y115" t="str">
        <f>IF(Übersicht!Z115="","","Englisch ")</f>
        <v/>
      </c>
    </row>
    <row r="116" spans="1:25" ht="12.6" customHeight="1" x14ac:dyDescent="0.2">
      <c r="A116" s="1">
        <f>Übersicht!A116</f>
        <v>115</v>
      </c>
      <c r="B116" t="str">
        <f>Übersicht!B116</f>
        <v>Walter</v>
      </c>
      <c r="C116" t="str">
        <f>Übersicht!C116</f>
        <v>Antonia Sahra Yvonne</v>
      </c>
      <c r="D116" t="str">
        <f>Übersicht!D116</f>
        <v>07e</v>
      </c>
      <c r="E116" t="str">
        <f>Übersicht!E116</f>
        <v>W</v>
      </c>
      <c r="F116" s="1" t="str">
        <f>TEXT(Übersicht!F116,"TT. MMMM JJJJ")</f>
        <v>26. April 2012</v>
      </c>
      <c r="G116" t="str">
        <f>Übersicht!G116</f>
        <v>Karlsruhe</v>
      </c>
      <c r="H116" s="5" t="str">
        <f>IF(Übersicht!H116="","",CONCATENATE(INDEX('HJ-Daten'!$B$10:$B$44,MATCH(Übersicht!H116,'HJ-Daten'!$A$10:$A$44,0)),CHAR(10)))</f>
        <v xml:space="preserve">Französischförderunterricht 6-8
</v>
      </c>
      <c r="I116" s="5" t="str">
        <f>IF(Übersicht!I116="","",CONCATENATE(INDEX('HJ-Daten'!$B$10:$B$44,MATCH(Übersicht!I116,'HJ-Daten'!$A$10:$A$44,0)),CHAR(10)))</f>
        <v xml:space="preserve">Volleyball
</v>
      </c>
      <c r="J116" s="5" t="str">
        <f>IF(Übersicht!J116="","",CONCATENATE(INDEX('HJ-Daten'!$B$10:$B$44,MATCH(Übersicht!J116,'HJ-Daten'!$A$10:$A$44,0)),CHAR(10)))</f>
        <v xml:space="preserve">Ballspiele
</v>
      </c>
      <c r="K116" s="5" t="str">
        <f>IF(Übersicht!K116="","",CONCATENATE(INDEX('HJ-Daten'!$B$10:$B$44,MATCH(Übersicht!K116,'HJ-Daten'!$A$10:$A$44,0)),CHAR(10)))</f>
        <v xml:space="preserve">entschuldigt für Tag oder ab 15.00 Uhr
</v>
      </c>
      <c r="L116" t="e">
        <f>IF($E116="W",VLOOKUP(Übersicht!L116,#REF!,2),VLOOKUP(Übersicht!L116,#REF!,2))</f>
        <v>#REF!</v>
      </c>
      <c r="M116" t="e">
        <f>IF($E116="W",VLOOKUP(Übersicht!M116,#REF!,3),VLOOKUP(Übersicht!M116,#REF!,3))</f>
        <v>#REF!</v>
      </c>
      <c r="N116" t="e">
        <f>IF($E116="W",VLOOKUP(Übersicht!N116,#REF!,4),VLOOKUP(Übersicht!N116,#REF!,4))</f>
        <v>#REF!</v>
      </c>
      <c r="O116" t="e">
        <f>IF($E116="W",VLOOKUP(Übersicht!O116,#REF!,5),VLOOKUP(Übersicht!O116,#REF!,5))</f>
        <v>#REF!</v>
      </c>
      <c r="P116" s="31" t="str">
        <f>'HJ-Daten'!$C$2</f>
        <v>2024/25</v>
      </c>
      <c r="Q116" s="1">
        <f>'HJ-Daten'!$C$3</f>
        <v>1</v>
      </c>
      <c r="R116" s="6" t="str">
        <f>'HJ-Daten'!$C$4</f>
        <v>31.01.2025</v>
      </c>
      <c r="S116" t="str">
        <f t="shared" si="2"/>
        <v>HALBJAHRESZEUGNIS</v>
      </c>
      <c r="T116" t="str">
        <f>IF(CONCATENATE(Übersicht!W116,Übersicht!X116,Übersicht!Y116,Übersicht!Z116)="","","Die Zeugniskonferenz empfiehlt die Teilnahme an der Förder-AG ")</f>
        <v/>
      </c>
      <c r="U116" t="str">
        <f t="shared" si="3"/>
        <v/>
      </c>
      <c r="V116" t="str">
        <f>IF(Übersicht!W116="","","Mathematik ")</f>
        <v/>
      </c>
      <c r="W116" t="str">
        <f>IF(Übersicht!X116="","","Deutsch ")</f>
        <v/>
      </c>
      <c r="X116" t="str">
        <f>IF(Übersicht!Y116="","","Französisch ")</f>
        <v/>
      </c>
      <c r="Y116" t="str">
        <f>IF(Übersicht!Z116="","","Englisch ")</f>
        <v/>
      </c>
    </row>
    <row r="117" spans="1:25" ht="12.6" customHeight="1" x14ac:dyDescent="0.2">
      <c r="A117" s="1">
        <f>Übersicht!A117</f>
        <v>116</v>
      </c>
      <c r="B117" t="str">
        <f>Übersicht!B117</f>
        <v>Wettstein</v>
      </c>
      <c r="C117" t="str">
        <f>Übersicht!C117</f>
        <v>Lilly Freya</v>
      </c>
      <c r="D117" t="str">
        <f>Übersicht!D117</f>
        <v>06c</v>
      </c>
      <c r="E117" t="str">
        <f>Übersicht!E117</f>
        <v>W</v>
      </c>
      <c r="F117" s="1" t="str">
        <f>TEXT(Übersicht!F117,"TT. MMMM JJJJ")</f>
        <v>10. Dezember 2012</v>
      </c>
      <c r="G117" t="str">
        <f>Übersicht!G117</f>
        <v>Karlsruhe</v>
      </c>
      <c r="H117" s="5" t="str">
        <f>IF(Übersicht!H117="","",CONCATENATE(INDEX('HJ-Daten'!$B$10:$B$44,MATCH(Übersicht!H117,'HJ-Daten'!$A$10:$A$44,0)),CHAR(10)))</f>
        <v xml:space="preserve">Think tank
</v>
      </c>
      <c r="I117" s="5" t="str">
        <f>IF(Übersicht!I117="","",CONCATENATE(INDEX('HJ-Daten'!$B$10:$B$44,MATCH(Übersicht!I117,'HJ-Daten'!$A$10:$A$44,0)),CHAR(10)))</f>
        <v xml:space="preserve">Hörspiele
</v>
      </c>
      <c r="J117" s="5" t="str">
        <f>IF(Übersicht!J117="","",CONCATENATE(INDEX('HJ-Daten'!$B$10:$B$44,MATCH(Übersicht!J117,'HJ-Daten'!$A$10:$A$44,0)),CHAR(10)))</f>
        <v xml:space="preserve">Gesellschaftsspiele Mittwoch
</v>
      </c>
      <c r="K117" s="5" t="str">
        <f>IF(Übersicht!K117="","",CONCATENATE(INDEX('HJ-Daten'!$B$10:$B$44,MATCH(Übersicht!K117,'HJ-Daten'!$A$10:$A$44,0)),CHAR(10)))</f>
        <v xml:space="preserve">Singen-Spielen-Musizieren
</v>
      </c>
      <c r="L117" t="e">
        <f>IF($E117="W",VLOOKUP(Übersicht!L117,#REF!,2),VLOOKUP(Übersicht!L117,#REF!,2))</f>
        <v>#REF!</v>
      </c>
      <c r="M117" t="e">
        <f>IF($E117="W",VLOOKUP(Übersicht!M117,#REF!,3),VLOOKUP(Übersicht!M117,#REF!,3))</f>
        <v>#REF!</v>
      </c>
      <c r="N117" t="e">
        <f>IF($E117="W",VLOOKUP(Übersicht!N117,#REF!,4),VLOOKUP(Übersicht!N117,#REF!,4))</f>
        <v>#REF!</v>
      </c>
      <c r="O117" t="e">
        <f>IF($E117="W",VLOOKUP(Übersicht!O117,#REF!,5),VLOOKUP(Übersicht!O117,#REF!,5))</f>
        <v>#REF!</v>
      </c>
      <c r="P117" s="31" t="str">
        <f>'HJ-Daten'!$C$2</f>
        <v>2024/25</v>
      </c>
      <c r="Q117" s="1">
        <f>'HJ-Daten'!$C$3</f>
        <v>1</v>
      </c>
      <c r="R117" s="6" t="str">
        <f>'HJ-Daten'!$C$4</f>
        <v>31.01.2025</v>
      </c>
      <c r="S117" t="str">
        <f t="shared" si="2"/>
        <v>HALBJAHRESZEUGNIS</v>
      </c>
      <c r="T117" t="str">
        <f>IF(CONCATENATE(Übersicht!W117,Übersicht!X117,Übersicht!Y117,Übersicht!Z117)="","","Die Zeugniskonferenz empfiehlt die Teilnahme an der Förder-AG ")</f>
        <v/>
      </c>
      <c r="U117" t="str">
        <f t="shared" si="3"/>
        <v/>
      </c>
      <c r="V117" t="str">
        <f>IF(Übersicht!W117="","","Mathematik ")</f>
        <v/>
      </c>
      <c r="W117" t="str">
        <f>IF(Übersicht!X117="","","Deutsch ")</f>
        <v/>
      </c>
      <c r="X117" t="str">
        <f>IF(Übersicht!Y117="","","Französisch ")</f>
        <v/>
      </c>
      <c r="Y117" t="str">
        <f>IF(Übersicht!Z117="","","Englisch ")</f>
        <v/>
      </c>
    </row>
    <row r="118" spans="1:25" ht="12.6" customHeight="1" x14ac:dyDescent="0.2">
      <c r="A118" s="1">
        <f>Übersicht!A118</f>
        <v>117</v>
      </c>
      <c r="B118" t="str">
        <f>Übersicht!B118</f>
        <v>Wieja</v>
      </c>
      <c r="C118" t="str">
        <f>Übersicht!C118</f>
        <v>Luka Paul</v>
      </c>
      <c r="D118" t="str">
        <f>Übersicht!D118</f>
        <v>05f</v>
      </c>
      <c r="E118" t="str">
        <f>Übersicht!E118</f>
        <v>M</v>
      </c>
      <c r="F118" s="1" t="str">
        <f>TEXT(Übersicht!F118,"TT. MMMM JJJJ")</f>
        <v>29. Juli 2014</v>
      </c>
      <c r="G118" t="str">
        <f>Übersicht!G118</f>
        <v>Karlsruhe</v>
      </c>
      <c r="H118" s="5" t="str">
        <f>IF(Übersicht!H118="","",CONCATENATE(INDEX('HJ-Daten'!$B$10:$B$44,MATCH(Übersicht!H118,'HJ-Daten'!$A$10:$A$44,0)),CHAR(10)))</f>
        <v xml:space="preserve">Tastaturschreiben
</v>
      </c>
      <c r="I118" s="5" t="str">
        <f>IF(Übersicht!I118="","",CONCATENATE(INDEX('HJ-Daten'!$B$10:$B$44,MATCH(Übersicht!I118,'HJ-Daten'!$A$10:$A$44,0)),CHAR(10)))</f>
        <v xml:space="preserve">Fußball Dienstag
</v>
      </c>
      <c r="J118" s="5" t="str">
        <f>IF(Übersicht!J118="","",CONCATENATE(INDEX('HJ-Daten'!$B$10:$B$44,MATCH(Übersicht!J118,'HJ-Daten'!$A$10:$A$44,0)),CHAR(10)))</f>
        <v xml:space="preserve">Gesellschaftsspiele Mittwoch
</v>
      </c>
      <c r="K118" s="5" t="str">
        <f>IF(Übersicht!K118="","",CONCATENATE(INDEX('HJ-Daten'!$B$10:$B$44,MATCH(Übersicht!K118,'HJ-Daten'!$A$10:$A$44,0)),CHAR(10)))</f>
        <v xml:space="preserve">Fußball Donnerstag
</v>
      </c>
      <c r="L118" t="e">
        <f>IF($E118="W",VLOOKUP(Übersicht!L118,#REF!,2),VLOOKUP(Übersicht!L118,#REF!,2))</f>
        <v>#REF!</v>
      </c>
      <c r="M118" t="e">
        <f>IF($E118="W",VLOOKUP(Übersicht!M118,#REF!,3),VLOOKUP(Übersicht!M118,#REF!,3))</f>
        <v>#REF!</v>
      </c>
      <c r="N118" t="e">
        <f>IF($E118="W",VLOOKUP(Übersicht!N118,#REF!,4),VLOOKUP(Übersicht!N118,#REF!,4))</f>
        <v>#REF!</v>
      </c>
      <c r="O118" t="e">
        <f>IF($E118="W",VLOOKUP(Übersicht!O118,#REF!,5),VLOOKUP(Übersicht!O118,#REF!,5))</f>
        <v>#REF!</v>
      </c>
      <c r="P118" s="31" t="str">
        <f>'HJ-Daten'!$C$2</f>
        <v>2024/25</v>
      </c>
      <c r="Q118" s="1">
        <f>'HJ-Daten'!$C$3</f>
        <v>1</v>
      </c>
      <c r="R118" s="6" t="str">
        <f>'HJ-Daten'!$C$4</f>
        <v>31.01.2025</v>
      </c>
      <c r="S118" t="str">
        <f t="shared" si="2"/>
        <v>HALBJAHRESZEUGNIS</v>
      </c>
      <c r="T118" t="str">
        <f>IF(CONCATENATE(Übersicht!W118,Übersicht!X118,Übersicht!Y118,Übersicht!Z118)="","","Die Zeugniskonferenz empfiehlt die Teilnahme an der Förder-AG ")</f>
        <v/>
      </c>
      <c r="U118" t="str">
        <f t="shared" si="3"/>
        <v/>
      </c>
      <c r="V118" t="str">
        <f>IF(Übersicht!W118="","","Mathematik ")</f>
        <v/>
      </c>
      <c r="W118" t="str">
        <f>IF(Übersicht!X118="","","Deutsch ")</f>
        <v/>
      </c>
      <c r="X118" t="str">
        <f>IF(Übersicht!Y118="","","Französisch ")</f>
        <v/>
      </c>
      <c r="Y118" t="str">
        <f>IF(Übersicht!Z118="","","Englisch ")</f>
        <v/>
      </c>
    </row>
    <row r="119" spans="1:25" ht="12.6" customHeight="1" x14ac:dyDescent="0.2">
      <c r="A119" s="1">
        <f>Übersicht!A119</f>
        <v>118</v>
      </c>
      <c r="B119" t="str">
        <f>Übersicht!B119</f>
        <v>Woodtli</v>
      </c>
      <c r="C119" t="str">
        <f>Übersicht!C119</f>
        <v>Ennio Maximilian</v>
      </c>
      <c r="D119" t="str">
        <f>Übersicht!D119</f>
        <v>06d</v>
      </c>
      <c r="E119" t="str">
        <f>Übersicht!E119</f>
        <v>M</v>
      </c>
      <c r="F119" s="1" t="str">
        <f>TEXT(Übersicht!F119,"TT. MMMM JJJJ")</f>
        <v>13. Februar 2013</v>
      </c>
      <c r="G119" t="str">
        <f>Übersicht!G119</f>
        <v>Kandel</v>
      </c>
      <c r="H119" s="5" t="str">
        <f>IF(Übersicht!H119="","",CONCATENATE(INDEX('HJ-Daten'!$B$10:$B$44,MATCH(Übersicht!H119,'HJ-Daten'!$A$10:$A$44,0)),CHAR(10)))</f>
        <v xml:space="preserve">entschuldigt für Tag oder ab 15.00 Uhr
</v>
      </c>
      <c r="I119" s="5" t="str">
        <f>IF(Übersicht!I119="","",CONCATENATE(INDEX('HJ-Daten'!$B$10:$B$44,MATCH(Übersicht!I119,'HJ-Daten'!$A$10:$A$44,0)),CHAR(10)))</f>
        <v xml:space="preserve">Volleyball
</v>
      </c>
      <c r="J119" s="5" t="str">
        <f>IF(Übersicht!J119="","",CONCATENATE(INDEX('HJ-Daten'!$B$10:$B$44,MATCH(Übersicht!J119,'HJ-Daten'!$A$10:$A$44,0)),CHAR(10)))</f>
        <v xml:space="preserve">Tischtennis Mittwoch
</v>
      </c>
      <c r="K119" s="5" t="str">
        <f>IF(Übersicht!K119="","",CONCATENATE(INDEX('HJ-Daten'!$B$10:$B$44,MATCH(Übersicht!K119,'HJ-Daten'!$A$10:$A$44,0)),CHAR(10)))</f>
        <v xml:space="preserve">entschuldigt für Tag oder ab 15.00 Uhr
</v>
      </c>
      <c r="L119" t="e">
        <f>IF($E119="W",VLOOKUP(Übersicht!L119,#REF!,2),VLOOKUP(Übersicht!L119,#REF!,2))</f>
        <v>#REF!</v>
      </c>
      <c r="M119" t="e">
        <f>IF($E119="W",VLOOKUP(Übersicht!M119,#REF!,3),VLOOKUP(Übersicht!M119,#REF!,3))</f>
        <v>#REF!</v>
      </c>
      <c r="N119" t="e">
        <f>IF($E119="W",VLOOKUP(Übersicht!N119,#REF!,4),VLOOKUP(Übersicht!N119,#REF!,4))</f>
        <v>#REF!</v>
      </c>
      <c r="O119" t="e">
        <f>IF($E119="W",VLOOKUP(Übersicht!O119,#REF!,5),VLOOKUP(Übersicht!O119,#REF!,5))</f>
        <v>#REF!</v>
      </c>
      <c r="P119" s="31" t="str">
        <f>'HJ-Daten'!$C$2</f>
        <v>2024/25</v>
      </c>
      <c r="Q119" s="1">
        <f>'HJ-Daten'!$C$3</f>
        <v>1</v>
      </c>
      <c r="R119" s="6" t="str">
        <f>'HJ-Daten'!$C$4</f>
        <v>31.01.2025</v>
      </c>
      <c r="S119" t="str">
        <f t="shared" si="2"/>
        <v>HALBJAHRESZEUGNIS</v>
      </c>
      <c r="T119" t="str">
        <f>IF(CONCATENATE(Übersicht!W119,Übersicht!X119,Übersicht!Y119,Übersicht!Z119)="","","Die Zeugniskonferenz empfiehlt die Teilnahme an der Förder-AG ")</f>
        <v/>
      </c>
      <c r="U119" t="str">
        <f t="shared" si="3"/>
        <v/>
      </c>
      <c r="V119" t="str">
        <f>IF(Übersicht!W119="","","Mathematik ")</f>
        <v/>
      </c>
      <c r="W119" t="str">
        <f>IF(Übersicht!X119="","","Deutsch ")</f>
        <v/>
      </c>
      <c r="X119" t="str">
        <f>IF(Übersicht!Y119="","","Französisch ")</f>
        <v/>
      </c>
      <c r="Y119" t="str">
        <f>IF(Übersicht!Z119="","","Englisch ")</f>
        <v/>
      </c>
    </row>
    <row r="120" spans="1:25" ht="12.6" customHeight="1" x14ac:dyDescent="0.2">
      <c r="A120" s="1">
        <f>Übersicht!A120</f>
        <v>119</v>
      </c>
      <c r="B120" t="str">
        <f>Übersicht!B120</f>
        <v>Wünstel</v>
      </c>
      <c r="C120" t="str">
        <f>Übersicht!C120</f>
        <v>Aurelia Mia</v>
      </c>
      <c r="D120" t="str">
        <f>Übersicht!D120</f>
        <v>05g</v>
      </c>
      <c r="E120" t="str">
        <f>Übersicht!E120</f>
        <v>W</v>
      </c>
      <c r="F120" s="1" t="str">
        <f>TEXT(Übersicht!F120,"TT. MMMM JJJJ")</f>
        <v>05. Juli 2014</v>
      </c>
      <c r="G120" t="str">
        <f>Übersicht!G120</f>
        <v>Kandel</v>
      </c>
      <c r="H120" s="5" t="str">
        <f>IF(Übersicht!H120="","",CONCATENATE(INDEX('HJ-Daten'!$B$10:$B$44,MATCH(Übersicht!H120,'HJ-Daten'!$A$10:$A$44,0)),CHAR(10)))</f>
        <v xml:space="preserve">Badminton Montag
</v>
      </c>
      <c r="I120" s="5" t="str">
        <f>IF(Übersicht!I120="","",CONCATENATE(INDEX('HJ-Daten'!$B$10:$B$44,MATCH(Übersicht!I120,'HJ-Daten'!$A$10:$A$44,0)),CHAR(10)))</f>
        <v xml:space="preserve">Hörspiele
</v>
      </c>
      <c r="J120" s="5" t="str">
        <f>IF(Übersicht!J120="","",CONCATENATE(INDEX('HJ-Daten'!$B$10:$B$44,MATCH(Übersicht!J120,'HJ-Daten'!$A$10:$A$44,0)),CHAR(10)))</f>
        <v xml:space="preserve">Interaktive Spiele
</v>
      </c>
      <c r="K120" s="5" t="str">
        <f>IF(Übersicht!K120="","",CONCATENATE(INDEX('HJ-Daten'!$B$10:$B$44,MATCH(Übersicht!K120,'HJ-Daten'!$A$10:$A$44,0)),CHAR(10)))</f>
        <v xml:space="preserve">Lego Mindstorms
</v>
      </c>
      <c r="L120" t="e">
        <f>IF($E120="W",VLOOKUP(Übersicht!L120,#REF!,2),VLOOKUP(Übersicht!L120,#REF!,2))</f>
        <v>#REF!</v>
      </c>
      <c r="M120" t="e">
        <f>IF($E120="W",VLOOKUP(Übersicht!M120,#REF!,3),VLOOKUP(Übersicht!M120,#REF!,3))</f>
        <v>#REF!</v>
      </c>
      <c r="N120" t="e">
        <f>IF($E120="W",VLOOKUP(Übersicht!N120,#REF!,4),VLOOKUP(Übersicht!N120,#REF!,4))</f>
        <v>#REF!</v>
      </c>
      <c r="O120" t="e">
        <f>IF($E120="W",VLOOKUP(Übersicht!O120,#REF!,5),VLOOKUP(Übersicht!O120,#REF!,5))</f>
        <v>#REF!</v>
      </c>
      <c r="P120" s="31" t="str">
        <f>'HJ-Daten'!$C$2</f>
        <v>2024/25</v>
      </c>
      <c r="Q120" s="1">
        <f>'HJ-Daten'!$C$3</f>
        <v>1</v>
      </c>
      <c r="R120" s="6" t="str">
        <f>'HJ-Daten'!$C$4</f>
        <v>31.01.2025</v>
      </c>
      <c r="S120" t="str">
        <f t="shared" si="2"/>
        <v>HALBJAHRESZEUGNIS</v>
      </c>
      <c r="T120" t="str">
        <f>IF(CONCATENATE(Übersicht!W120,Übersicht!X120,Übersicht!Y120,Übersicht!Z120)="","","Die Zeugniskonferenz empfiehlt die Teilnahme an der Förder-AG ")</f>
        <v/>
      </c>
      <c r="U120" t="str">
        <f t="shared" si="3"/>
        <v/>
      </c>
      <c r="V120" t="str">
        <f>IF(Übersicht!W120="","","Mathematik ")</f>
        <v/>
      </c>
      <c r="W120" t="str">
        <f>IF(Übersicht!X120="","","Deutsch ")</f>
        <v/>
      </c>
      <c r="X120" t="str">
        <f>IF(Übersicht!Y120="","","Französisch ")</f>
        <v/>
      </c>
      <c r="Y120" t="str">
        <f>IF(Übersicht!Z120="","","Englisch ")</f>
        <v/>
      </c>
    </row>
    <row r="121" spans="1:25" ht="12.6" customHeight="1" x14ac:dyDescent="0.2">
      <c r="A121" s="1">
        <f>Übersicht!A121</f>
        <v>120</v>
      </c>
      <c r="B121" t="str">
        <f>Übersicht!B121</f>
        <v>Yalcin</v>
      </c>
      <c r="C121" t="str">
        <f>Übersicht!C121</f>
        <v>Elif Asya</v>
      </c>
      <c r="D121" t="str">
        <f>Übersicht!D121</f>
        <v>07c</v>
      </c>
      <c r="E121" t="str">
        <f>Übersicht!E121</f>
        <v>W</v>
      </c>
      <c r="F121" s="1" t="str">
        <f>TEXT(Übersicht!F121,"TT. MMMM JJJJ")</f>
        <v>05. Januar 2012</v>
      </c>
      <c r="G121" t="str">
        <f>Übersicht!G121</f>
        <v>Adana</v>
      </c>
      <c r="H121" s="5" t="str">
        <f>IF(Übersicht!H121="","",CONCATENATE(INDEX('HJ-Daten'!$B$10:$B$44,MATCH(Übersicht!H121,'HJ-Daten'!$A$10:$A$44,0)),CHAR(10)))</f>
        <v xml:space="preserve">Think tank
</v>
      </c>
      <c r="I121" s="5" t="str">
        <f>IF(Übersicht!I121="","",CONCATENATE(INDEX('HJ-Daten'!$B$10:$B$44,MATCH(Übersicht!I121,'HJ-Daten'!$A$10:$A$44,0)),CHAR(10)))</f>
        <v xml:space="preserve">Improvisationstheater
</v>
      </c>
      <c r="J121" s="5" t="str">
        <f>IF(Übersicht!J121="","",CONCATENATE(INDEX('HJ-Daten'!$B$10:$B$44,MATCH(Übersicht!J121,'HJ-Daten'!$A$10:$A$44,0)),CHAR(10)))</f>
        <v xml:space="preserve">Interaktive Spiele
</v>
      </c>
      <c r="K121" s="5" t="str">
        <f>IF(Übersicht!K121="","",CONCATENATE(INDEX('HJ-Daten'!$B$10:$B$44,MATCH(Übersicht!K121,'HJ-Daten'!$A$10:$A$44,0)),CHAR(10)))</f>
        <v xml:space="preserve">Handlettering
</v>
      </c>
      <c r="L121" t="e">
        <f>IF($E121="W",VLOOKUP(Übersicht!L121,#REF!,2),VLOOKUP(Übersicht!L121,#REF!,2))</f>
        <v>#REF!</v>
      </c>
      <c r="M121" t="e">
        <f>IF($E121="W",VLOOKUP(Übersicht!M121,#REF!,3),VLOOKUP(Übersicht!M121,#REF!,3))</f>
        <v>#REF!</v>
      </c>
      <c r="N121" t="e">
        <f>IF($E121="W",VLOOKUP(Übersicht!N121,#REF!,4),VLOOKUP(Übersicht!N121,#REF!,4))</f>
        <v>#REF!</v>
      </c>
      <c r="O121" t="e">
        <f>IF($E121="W",VLOOKUP(Übersicht!O121,#REF!,5),VLOOKUP(Übersicht!O121,#REF!,5))</f>
        <v>#REF!</v>
      </c>
      <c r="P121" s="31" t="str">
        <f>'HJ-Daten'!$C$2</f>
        <v>2024/25</v>
      </c>
      <c r="Q121" s="1">
        <f>'HJ-Daten'!$C$3</f>
        <v>1</v>
      </c>
      <c r="R121" s="6" t="str">
        <f>'HJ-Daten'!$C$4</f>
        <v>31.01.2025</v>
      </c>
      <c r="S121" t="str">
        <f t="shared" si="2"/>
        <v>HALBJAHRESZEUGNIS</v>
      </c>
      <c r="T121" t="str">
        <f>IF(CONCATENATE(Übersicht!W121,Übersicht!X121,Übersicht!Y121,Übersicht!Z121)="","","Die Zeugniskonferenz empfiehlt die Teilnahme an der Förder-AG ")</f>
        <v/>
      </c>
      <c r="U121" t="str">
        <f t="shared" si="3"/>
        <v/>
      </c>
      <c r="V121" t="str">
        <f>IF(Übersicht!W121="","","Mathematik ")</f>
        <v/>
      </c>
      <c r="W121" t="str">
        <f>IF(Übersicht!X121="","","Deutsch ")</f>
        <v/>
      </c>
      <c r="X121" t="str">
        <f>IF(Übersicht!Y121="","","Französisch ")</f>
        <v/>
      </c>
      <c r="Y121" t="str">
        <f>IF(Übersicht!Z121="","","Englisch ")</f>
        <v/>
      </c>
    </row>
    <row r="122" spans="1:25" ht="51" x14ac:dyDescent="0.2">
      <c r="A122" s="1">
        <f>Übersicht!A122</f>
        <v>121</v>
      </c>
      <c r="B122" t="str">
        <f>Übersicht!B122</f>
        <v>Yilmaz</v>
      </c>
      <c r="C122" t="str">
        <f>Übersicht!C122</f>
        <v>Melis</v>
      </c>
      <c r="D122" t="str">
        <f>Übersicht!D122</f>
        <v>05c</v>
      </c>
      <c r="E122" t="str">
        <f>Übersicht!E122</f>
        <v>W</v>
      </c>
      <c r="F122" s="1" t="str">
        <f>TEXT(Übersicht!F122,"TT. MMMM JJJJ")</f>
        <v>05. Juli 2014</v>
      </c>
      <c r="G122" t="str">
        <f>Übersicht!G122</f>
        <v>Karlsruhe</v>
      </c>
      <c r="H122" s="5" t="str">
        <f>IF(Übersicht!H122="","",CONCATENATE(INDEX('HJ-Daten'!$B$10:$B$44,MATCH(Übersicht!H122,'HJ-Daten'!$A$10:$A$44,0)),CHAR(10)))</f>
        <v xml:space="preserve">Fitness für Mädchen
</v>
      </c>
      <c r="I122" s="5" t="str">
        <f>IF(Übersicht!I122="","",CONCATENATE(INDEX('HJ-Daten'!$B$10:$B$44,MATCH(Übersicht!I122,'HJ-Daten'!$A$10:$A$44,0)),CHAR(10)))</f>
        <v xml:space="preserve">Volleyball
</v>
      </c>
      <c r="J122" s="5" t="str">
        <f>IF(Übersicht!J122="","",CONCATENATE(INDEX('HJ-Daten'!$B$10:$B$44,MATCH(Übersicht!J122,'HJ-Daten'!$A$10:$A$44,0)),CHAR(10)))</f>
        <v xml:space="preserve">Tischtennis Mittwoch
</v>
      </c>
      <c r="K122" s="5" t="str">
        <f>IF(Übersicht!K122="","",CONCATENATE(INDEX('HJ-Daten'!$B$10:$B$44,MATCH(Übersicht!K122,'HJ-Daten'!$A$10:$A$44,0)),CHAR(10)))</f>
        <v xml:space="preserve">Singen-Spielen-Musizieren
</v>
      </c>
      <c r="L122" t="e">
        <f>IF($E122="W",VLOOKUP(Übersicht!L122,#REF!,2),VLOOKUP(Übersicht!L122,#REF!,2))</f>
        <v>#REF!</v>
      </c>
      <c r="M122" t="e">
        <f>IF($E122="W",VLOOKUP(Übersicht!M122,#REF!,3),VLOOKUP(Übersicht!M122,#REF!,3))</f>
        <v>#REF!</v>
      </c>
      <c r="N122" t="e">
        <f>IF($E122="W",VLOOKUP(Übersicht!N122,#REF!,4),VLOOKUP(Übersicht!N122,#REF!,4))</f>
        <v>#REF!</v>
      </c>
      <c r="O122" t="e">
        <f>IF($E122="W",VLOOKUP(Übersicht!O122,#REF!,5),VLOOKUP(Übersicht!O122,#REF!,5))</f>
        <v>#REF!</v>
      </c>
      <c r="P122" s="31" t="str">
        <f>'HJ-Daten'!$C$2</f>
        <v>2024/25</v>
      </c>
      <c r="Q122" s="1">
        <f>'HJ-Daten'!$C$3</f>
        <v>1</v>
      </c>
      <c r="R122" s="6" t="str">
        <f>'HJ-Daten'!$C$4</f>
        <v>31.01.2025</v>
      </c>
      <c r="S122" t="str">
        <f t="shared" si="2"/>
        <v>HALBJAHRESZEUGNIS</v>
      </c>
      <c r="T122" t="str">
        <f>IF(CONCATENATE(Übersicht!W122,Übersicht!X122,Übersicht!Y122,Übersicht!Z122)="","","Die Zeugniskonferenz empfiehlt die Teilnahme an der Förder-AG ")</f>
        <v/>
      </c>
      <c r="U122" t="str">
        <f t="shared" si="3"/>
        <v/>
      </c>
      <c r="V122" t="str">
        <f>IF(Übersicht!W122="","","Mathematik ")</f>
        <v/>
      </c>
      <c r="W122" t="str">
        <f>IF(Übersicht!X122="","","Deutsch ")</f>
        <v/>
      </c>
      <c r="X122" t="str">
        <f>IF(Übersicht!Y122="","","Französisch ")</f>
        <v/>
      </c>
      <c r="Y122" t="str">
        <f>IF(Übersicht!Z122="","","Englisch ")</f>
        <v/>
      </c>
    </row>
    <row r="123" spans="1:25" ht="51" x14ac:dyDescent="0.2">
      <c r="A123" s="1">
        <f>Übersicht!A123</f>
        <v>122</v>
      </c>
      <c r="B123" t="str">
        <f>Übersicht!B123</f>
        <v>Yüksel</v>
      </c>
      <c r="C123" t="str">
        <f>Übersicht!C123</f>
        <v>Hüdanur</v>
      </c>
      <c r="D123" t="str">
        <f>Übersicht!D123</f>
        <v>05e</v>
      </c>
      <c r="E123" t="str">
        <f>Übersicht!E123</f>
        <v>W</v>
      </c>
      <c r="F123" s="1" t="str">
        <f>TEXT(Übersicht!F123,"TT. MMMM JJJJ")</f>
        <v>24. Juni 2013</v>
      </c>
      <c r="G123" t="str">
        <f>Übersicht!G123</f>
        <v>Triest</v>
      </c>
      <c r="H123" s="5" t="str">
        <f>IF(Übersicht!H123="","",CONCATENATE(INDEX('HJ-Daten'!$B$10:$B$44,MATCH(Übersicht!H123,'HJ-Daten'!$A$10:$A$44,0)),CHAR(10)))</f>
        <v xml:space="preserve">Fitness für Mädchen
</v>
      </c>
      <c r="I123" s="5" t="str">
        <f>IF(Übersicht!I123="","",CONCATENATE(INDEX('HJ-Daten'!$B$10:$B$44,MATCH(Übersicht!I123,'HJ-Daten'!$A$10:$A$44,0)),CHAR(10)))</f>
        <v xml:space="preserve">Rätsel- und Knobelspiele
</v>
      </c>
      <c r="J123" s="5" t="str">
        <f>IF(Übersicht!J123="","",CONCATENATE(INDEX('HJ-Daten'!$B$10:$B$44,MATCH(Übersicht!J123,'HJ-Daten'!$A$10:$A$44,0)),CHAR(10)))</f>
        <v xml:space="preserve">Tischtennis Mittwoch
</v>
      </c>
      <c r="K123" s="5" t="str">
        <f>IF(Übersicht!K123="","",CONCATENATE(INDEX('HJ-Daten'!$B$10:$B$44,MATCH(Übersicht!K123,'HJ-Daten'!$A$10:$A$44,0)),CHAR(10)))</f>
        <v xml:space="preserve">Singen-Spielen-Musizieren
</v>
      </c>
      <c r="L123" t="e">
        <f>IF($E123="W",VLOOKUP(Übersicht!L123,#REF!,2),VLOOKUP(Übersicht!L123,#REF!,2))</f>
        <v>#REF!</v>
      </c>
      <c r="M123" t="e">
        <f>IF($E123="W",VLOOKUP(Übersicht!M123,#REF!,3),VLOOKUP(Übersicht!M123,#REF!,3))</f>
        <v>#REF!</v>
      </c>
      <c r="N123" t="e">
        <f>IF($E123="W",VLOOKUP(Übersicht!N123,#REF!,4),VLOOKUP(Übersicht!N123,#REF!,4))</f>
        <v>#REF!</v>
      </c>
      <c r="O123" t="e">
        <f>IF($E123="W",VLOOKUP(Übersicht!O123,#REF!,5),VLOOKUP(Übersicht!O123,#REF!,5))</f>
        <v>#REF!</v>
      </c>
      <c r="P123" s="31" t="str">
        <f>'HJ-Daten'!$C$2</f>
        <v>2024/25</v>
      </c>
      <c r="Q123" s="1">
        <f>'HJ-Daten'!$C$3</f>
        <v>1</v>
      </c>
      <c r="R123" s="6" t="str">
        <f>'HJ-Daten'!$C$4</f>
        <v>31.01.2025</v>
      </c>
      <c r="S123" t="str">
        <f t="shared" si="2"/>
        <v>HALBJAHRESZEUGNIS</v>
      </c>
      <c r="T123" t="str">
        <f>IF(CONCATENATE(Übersicht!W123,Übersicht!X123,Übersicht!Y123,Übersicht!Z123)="","","Die Zeugniskonferenz empfiehlt die Teilnahme an der Förder-AG ")</f>
        <v/>
      </c>
      <c r="U123" t="str">
        <f t="shared" si="3"/>
        <v/>
      </c>
      <c r="V123" t="str">
        <f>IF(Übersicht!W123="","","Mathematik ")</f>
        <v/>
      </c>
      <c r="W123" t="str">
        <f>IF(Übersicht!X123="","","Deutsch ")</f>
        <v/>
      </c>
      <c r="X123" t="str">
        <f>IF(Übersicht!Y123="","","Französisch ")</f>
        <v/>
      </c>
      <c r="Y123" t="str">
        <f>IF(Übersicht!Z123="","","Englisch ")</f>
        <v/>
      </c>
    </row>
    <row r="124" spans="1:25" ht="51" x14ac:dyDescent="0.2">
      <c r="A124" s="1">
        <f>Übersicht!A124</f>
        <v>123</v>
      </c>
      <c r="B124" t="str">
        <f>Übersicht!B124</f>
        <v>Zelek</v>
      </c>
      <c r="C124" t="str">
        <f>Übersicht!C124</f>
        <v>Jasmine Madeleine</v>
      </c>
      <c r="D124" t="str">
        <f>Übersicht!D124</f>
        <v>06f</v>
      </c>
      <c r="E124" t="str">
        <f>Übersicht!E124</f>
        <v>W</v>
      </c>
      <c r="F124" s="1" t="str">
        <f>TEXT(Übersicht!F124,"TT. MMMM JJJJ")</f>
        <v>29. Oktober 2013</v>
      </c>
      <c r="G124" t="str">
        <f>Übersicht!G124</f>
        <v>Wissembourg (Bas-Rhin)</v>
      </c>
      <c r="H124" s="5" t="str">
        <f>IF(Übersicht!H124="","",CONCATENATE(INDEX('HJ-Daten'!$B$10:$B$44,MATCH(Übersicht!H124,'HJ-Daten'!$A$10:$A$44,0)),CHAR(10)))</f>
        <v xml:space="preserve">Tastaturschreiben
</v>
      </c>
      <c r="I124" s="5" t="str">
        <f>IF(Übersicht!I124="","",CONCATENATE(INDEX('HJ-Daten'!$B$10:$B$44,MATCH(Übersicht!I124,'HJ-Daten'!$A$10:$A$44,0)),CHAR(10)))</f>
        <v xml:space="preserve">Rätsel- und Knobelspiele
</v>
      </c>
      <c r="J124" s="5" t="str">
        <f>IF(Übersicht!J124="","",CONCATENATE(INDEX('HJ-Daten'!$B$10:$B$44,MATCH(Übersicht!J124,'HJ-Daten'!$A$10:$A$44,0)),CHAR(10)))</f>
        <v xml:space="preserve">Gesellschaftsspiele Mittwoch
</v>
      </c>
      <c r="K124" s="5" t="str">
        <f>IF(Übersicht!K124="","",CONCATENATE(INDEX('HJ-Daten'!$B$10:$B$44,MATCH(Übersicht!K124,'HJ-Daten'!$A$10:$A$44,0)),CHAR(10)))</f>
        <v xml:space="preserve">Deutschförderunterricht 6-8
</v>
      </c>
      <c r="L124" t="e">
        <f>IF($E124="W",VLOOKUP(Übersicht!L124,#REF!,2),VLOOKUP(Übersicht!L124,#REF!,2))</f>
        <v>#REF!</v>
      </c>
      <c r="M124" t="e">
        <f>IF($E124="W",VLOOKUP(Übersicht!M124,#REF!,3),VLOOKUP(Übersicht!M124,#REF!,3))</f>
        <v>#REF!</v>
      </c>
      <c r="N124" t="e">
        <f>IF($E124="W",VLOOKUP(Übersicht!N124,#REF!,4),VLOOKUP(Übersicht!N124,#REF!,4))</f>
        <v>#REF!</v>
      </c>
      <c r="O124" t="e">
        <f>IF($E124="W",VLOOKUP(Übersicht!O124,#REF!,5),VLOOKUP(Übersicht!O124,#REF!,5))</f>
        <v>#REF!</v>
      </c>
      <c r="P124" s="31" t="str">
        <f>'HJ-Daten'!$C$2</f>
        <v>2024/25</v>
      </c>
      <c r="Q124" s="1">
        <f>'HJ-Daten'!$C$3</f>
        <v>1</v>
      </c>
      <c r="R124" s="6" t="str">
        <f>'HJ-Daten'!$C$4</f>
        <v>31.01.2025</v>
      </c>
      <c r="S124" t="str">
        <f t="shared" si="2"/>
        <v>HALBJAHRESZEUGNIS</v>
      </c>
      <c r="T124" t="str">
        <f>IF(CONCATENATE(Übersicht!W124,Übersicht!X124,Übersicht!Y124,Übersicht!Z124)="","","Die Zeugniskonferenz empfiehlt die Teilnahme an der Förder-AG ")</f>
        <v/>
      </c>
      <c r="U124" t="str">
        <f t="shared" si="3"/>
        <v/>
      </c>
      <c r="V124" t="str">
        <f>IF(Übersicht!W124="","","Mathematik ")</f>
        <v/>
      </c>
      <c r="W124" t="str">
        <f>IF(Übersicht!X124="","","Deutsch ")</f>
        <v/>
      </c>
      <c r="X124" t="str">
        <f>IF(Übersicht!Y124="","","Französisch ")</f>
        <v/>
      </c>
      <c r="Y124" t="str">
        <f>IF(Übersicht!Z124="","","Englisch ")</f>
        <v/>
      </c>
    </row>
    <row r="125" spans="1:25" x14ac:dyDescent="0.2">
      <c r="A125" s="1">
        <f>Übersicht!A125</f>
        <v>124</v>
      </c>
      <c r="B125">
        <f>Übersicht!B125</f>
        <v>0</v>
      </c>
      <c r="C125">
        <f>Übersicht!C125</f>
        <v>0</v>
      </c>
      <c r="D125">
        <f>Übersicht!D125</f>
        <v>0</v>
      </c>
      <c r="E125">
        <f>Übersicht!E125</f>
        <v>0</v>
      </c>
      <c r="F125" s="1" t="str">
        <f>TEXT(Übersicht!F125,"TT. MMMM JJJJ")</f>
        <v>00. Januar 1900</v>
      </c>
      <c r="G125">
        <f>Übersicht!G125</f>
        <v>0</v>
      </c>
      <c r="H125" s="5" t="str">
        <f>IF(Übersicht!H125="","",CONCATENATE(INDEX('HJ-Daten'!$B$10:$B$44,MATCH(Übersicht!H125,'HJ-Daten'!$A$10:$A$44,0)),CHAR(10)))</f>
        <v/>
      </c>
      <c r="I125" s="5" t="str">
        <f>IF(Übersicht!I125="","",CONCATENATE(INDEX('HJ-Daten'!$B$10:$B$44,MATCH(Übersicht!I125,'HJ-Daten'!$A$10:$A$44,0)),CHAR(10)))</f>
        <v/>
      </c>
      <c r="J125" s="5" t="str">
        <f>IF(Übersicht!J125="","",CONCATENATE(INDEX('HJ-Daten'!$B$10:$B$44,MATCH(Übersicht!J125,'HJ-Daten'!$A$10:$A$44,0)),CHAR(10)))</f>
        <v/>
      </c>
      <c r="K125" s="5" t="str">
        <f>IF(Übersicht!K125="","",CONCATENATE(INDEX('HJ-Daten'!$B$10:$B$44,MATCH(Übersicht!K125,'HJ-Daten'!$A$10:$A$44,0)),CHAR(10)))</f>
        <v/>
      </c>
      <c r="L125" t="e">
        <f>IF($E125="W",VLOOKUP(Übersicht!L125,#REF!,2),VLOOKUP(Übersicht!L125,#REF!,2))</f>
        <v>#REF!</v>
      </c>
      <c r="M125" t="e">
        <f>IF($E125="W",VLOOKUP(Übersicht!M125,#REF!,3),VLOOKUP(Übersicht!M125,#REF!,3))</f>
        <v>#REF!</v>
      </c>
      <c r="N125" t="e">
        <f>IF($E125="W",VLOOKUP(Übersicht!N125,#REF!,4),VLOOKUP(Übersicht!N125,#REF!,4))</f>
        <v>#REF!</v>
      </c>
      <c r="O125" t="e">
        <f>IF($E125="W",VLOOKUP(Übersicht!O125,#REF!,5),VLOOKUP(Übersicht!O125,#REF!,5))</f>
        <v>#REF!</v>
      </c>
      <c r="P125" s="31" t="str">
        <f>'HJ-Daten'!$C$2</f>
        <v>2024/25</v>
      </c>
      <c r="Q125" s="1">
        <f>'HJ-Daten'!$C$3</f>
        <v>1</v>
      </c>
      <c r="R125" s="6" t="str">
        <f>'HJ-Daten'!$C$4</f>
        <v>31.01.2025</v>
      </c>
      <c r="S125" t="str">
        <f t="shared" si="2"/>
        <v>HALBJAHRESZEUGNIS</v>
      </c>
      <c r="T125" t="str">
        <f>IF(CONCATENATE(Übersicht!W125,Übersicht!X125,Übersicht!Y125,Übersicht!Z125)="","","Die Zeugniskonferenz empfiehlt die Teilnahme an der Förder-AG ")</f>
        <v/>
      </c>
      <c r="U125" t="str">
        <f t="shared" si="3"/>
        <v/>
      </c>
      <c r="V125" t="str">
        <f>IF(Übersicht!W125="","","Mathematik ")</f>
        <v/>
      </c>
      <c r="W125" t="str">
        <f>IF(Übersicht!X125="","","Deutsch ")</f>
        <v/>
      </c>
      <c r="X125" t="str">
        <f>IF(Übersicht!Y125="","","Französisch ")</f>
        <v/>
      </c>
      <c r="Y125" t="str">
        <f>IF(Übersicht!Z125="","","Englisch ")</f>
        <v/>
      </c>
    </row>
    <row r="126" spans="1:25" x14ac:dyDescent="0.2">
      <c r="A126" s="1">
        <f>Übersicht!A126</f>
        <v>125</v>
      </c>
      <c r="B126">
        <f>Übersicht!B126</f>
        <v>0</v>
      </c>
      <c r="C126">
        <f>Übersicht!C126</f>
        <v>0</v>
      </c>
      <c r="D126">
        <f>Übersicht!D126</f>
        <v>0</v>
      </c>
      <c r="E126">
        <f>Übersicht!E126</f>
        <v>0</v>
      </c>
      <c r="F126" s="1" t="str">
        <f>TEXT(Übersicht!F126,"TT. MMMM JJJJ")</f>
        <v>00. Januar 1900</v>
      </c>
      <c r="G126">
        <f>Übersicht!G126</f>
        <v>0</v>
      </c>
      <c r="H126" s="5" t="str">
        <f>IF(Übersicht!H126="","",CONCATENATE(INDEX('HJ-Daten'!$B$10:$B$44,MATCH(Übersicht!H126,'HJ-Daten'!$A$10:$A$44,0)),CHAR(10)))</f>
        <v/>
      </c>
      <c r="I126" s="5" t="str">
        <f>IF(Übersicht!I126="","",CONCATENATE(INDEX('HJ-Daten'!$B$10:$B$44,MATCH(Übersicht!I126,'HJ-Daten'!$A$10:$A$44,0)),CHAR(10)))</f>
        <v/>
      </c>
      <c r="J126" s="5" t="str">
        <f>IF(Übersicht!J126="","",CONCATENATE(INDEX('HJ-Daten'!$B$10:$B$44,MATCH(Übersicht!J126,'HJ-Daten'!$A$10:$A$44,0)),CHAR(10)))</f>
        <v/>
      </c>
      <c r="K126" s="5" t="str">
        <f>IF(Übersicht!K126="","",CONCATENATE(INDEX('HJ-Daten'!$B$10:$B$44,MATCH(Übersicht!K126,'HJ-Daten'!$A$10:$A$44,0)),CHAR(10)))</f>
        <v/>
      </c>
      <c r="L126" t="e">
        <f>IF($E126="W",VLOOKUP(Übersicht!L126,#REF!,2),VLOOKUP(Übersicht!L126,#REF!,2))</f>
        <v>#REF!</v>
      </c>
      <c r="M126" t="e">
        <f>IF($E126="W",VLOOKUP(Übersicht!M126,#REF!,3),VLOOKUP(Übersicht!M126,#REF!,3))</f>
        <v>#REF!</v>
      </c>
      <c r="N126" t="e">
        <f>IF($E126="W",VLOOKUP(Übersicht!N126,#REF!,4),VLOOKUP(Übersicht!N126,#REF!,4))</f>
        <v>#REF!</v>
      </c>
      <c r="O126" t="e">
        <f>IF($E126="W",VLOOKUP(Übersicht!O126,#REF!,5),VLOOKUP(Übersicht!O126,#REF!,5))</f>
        <v>#REF!</v>
      </c>
      <c r="P126" s="31" t="str">
        <f>'HJ-Daten'!$C$2</f>
        <v>2024/25</v>
      </c>
      <c r="Q126" s="1">
        <f>'HJ-Daten'!$C$3</f>
        <v>1</v>
      </c>
      <c r="R126" s="6" t="str">
        <f>'HJ-Daten'!$C$4</f>
        <v>31.01.2025</v>
      </c>
      <c r="S126" t="str">
        <f t="shared" si="2"/>
        <v>HALBJAHRESZEUGNIS</v>
      </c>
      <c r="T126" t="str">
        <f>IF(CONCATENATE(Übersicht!W126,Übersicht!X126,Übersicht!Y126,Übersicht!Z126)="","","Die Zeugniskonferenz empfiehlt die Teilnahme an der Förder-AG ")</f>
        <v/>
      </c>
      <c r="U126" t="str">
        <f t="shared" si="3"/>
        <v/>
      </c>
      <c r="V126" t="str">
        <f>IF(Übersicht!W126="","","Mathematik ")</f>
        <v/>
      </c>
      <c r="W126" t="str">
        <f>IF(Übersicht!X126="","","Deutsch ")</f>
        <v/>
      </c>
      <c r="X126" t="str">
        <f>IF(Übersicht!Y126="","","Französisch ")</f>
        <v/>
      </c>
      <c r="Y126" t="str">
        <f>IF(Übersicht!Z126="","","Englisch ")</f>
        <v/>
      </c>
    </row>
    <row r="127" spans="1:25" x14ac:dyDescent="0.2">
      <c r="A127" s="1">
        <f>Übersicht!A127</f>
        <v>126</v>
      </c>
      <c r="B127">
        <f>Übersicht!B127</f>
        <v>0</v>
      </c>
      <c r="C127">
        <f>Übersicht!C127</f>
        <v>0</v>
      </c>
      <c r="D127">
        <f>Übersicht!D127</f>
        <v>0</v>
      </c>
      <c r="E127">
        <f>Übersicht!E127</f>
        <v>0</v>
      </c>
      <c r="F127" s="1" t="str">
        <f>TEXT(Übersicht!F127,"TT. MMMM JJJJ")</f>
        <v>00. Januar 1900</v>
      </c>
      <c r="G127">
        <f>Übersicht!G127</f>
        <v>0</v>
      </c>
      <c r="H127" s="5" t="str">
        <f>IF(Übersicht!H127="","",CONCATENATE(INDEX('HJ-Daten'!$B$10:$B$44,MATCH(Übersicht!H127,'HJ-Daten'!$A$10:$A$44,0)),CHAR(10)))</f>
        <v/>
      </c>
      <c r="I127" s="5" t="str">
        <f>IF(Übersicht!I127="","",CONCATENATE(INDEX('HJ-Daten'!$B$10:$B$44,MATCH(Übersicht!I127,'HJ-Daten'!$A$10:$A$44,0)),CHAR(10)))</f>
        <v/>
      </c>
      <c r="J127" s="5" t="str">
        <f>IF(Übersicht!J127="","",CONCATENATE(INDEX('HJ-Daten'!$B$10:$B$44,MATCH(Übersicht!J127,'HJ-Daten'!$A$10:$A$44,0)),CHAR(10)))</f>
        <v/>
      </c>
      <c r="K127" s="5" t="str">
        <f>IF(Übersicht!K127="","",CONCATENATE(INDEX('HJ-Daten'!$B$10:$B$44,MATCH(Übersicht!K127,'HJ-Daten'!$A$10:$A$44,0)),CHAR(10)))</f>
        <v/>
      </c>
      <c r="L127" t="e">
        <f>IF($E127="W",VLOOKUP(Übersicht!L127,#REF!,2),VLOOKUP(Übersicht!L127,#REF!,2))</f>
        <v>#REF!</v>
      </c>
      <c r="M127" t="e">
        <f>IF($E127="W",VLOOKUP(Übersicht!M127,#REF!,3),VLOOKUP(Übersicht!M127,#REF!,3))</f>
        <v>#REF!</v>
      </c>
      <c r="N127" t="e">
        <f>IF($E127="W",VLOOKUP(Übersicht!N127,#REF!,4),VLOOKUP(Übersicht!N127,#REF!,4))</f>
        <v>#REF!</v>
      </c>
      <c r="O127" t="e">
        <f>IF($E127="W",VLOOKUP(Übersicht!O127,#REF!,5),VLOOKUP(Übersicht!O127,#REF!,5))</f>
        <v>#REF!</v>
      </c>
      <c r="P127" s="31" t="str">
        <f>'HJ-Daten'!$C$2</f>
        <v>2024/25</v>
      </c>
      <c r="Q127" s="1">
        <f>'HJ-Daten'!$C$3</f>
        <v>1</v>
      </c>
      <c r="R127" s="6" t="str">
        <f>'HJ-Daten'!$C$4</f>
        <v>31.01.2025</v>
      </c>
      <c r="S127" t="str">
        <f t="shared" si="2"/>
        <v>HALBJAHRESZEUGNIS</v>
      </c>
      <c r="T127" t="str">
        <f>IF(CONCATENATE(Übersicht!W127,Übersicht!X127,Übersicht!Y127,Übersicht!Z127)="","","Die Zeugniskonferenz empfiehlt die Teilnahme an der Förder-AG ")</f>
        <v/>
      </c>
      <c r="U127" t="str">
        <f t="shared" si="3"/>
        <v/>
      </c>
      <c r="V127" t="str">
        <f>IF(Übersicht!W127="","","Mathematik ")</f>
        <v/>
      </c>
      <c r="W127" t="str">
        <f>IF(Übersicht!X127="","","Deutsch ")</f>
        <v/>
      </c>
      <c r="X127" t="str">
        <f>IF(Übersicht!Y127="","","Französisch ")</f>
        <v/>
      </c>
      <c r="Y127" t="str">
        <f>IF(Übersicht!Z127="","","Englisch ")</f>
        <v/>
      </c>
    </row>
    <row r="128" spans="1:25" x14ac:dyDescent="0.2">
      <c r="A128" s="1">
        <f>Übersicht!A128</f>
        <v>127</v>
      </c>
      <c r="B128">
        <f>Übersicht!B128</f>
        <v>0</v>
      </c>
      <c r="C128">
        <f>Übersicht!C128</f>
        <v>0</v>
      </c>
      <c r="D128">
        <f>Übersicht!D128</f>
        <v>0</v>
      </c>
      <c r="E128">
        <f>Übersicht!E128</f>
        <v>0</v>
      </c>
      <c r="F128" s="1" t="str">
        <f>TEXT(Übersicht!F128,"TT. MMMM JJJJ")</f>
        <v>00. Januar 1900</v>
      </c>
      <c r="G128">
        <f>Übersicht!G128</f>
        <v>0</v>
      </c>
      <c r="H128" s="5" t="str">
        <f>IF(Übersicht!H128="","",CONCATENATE(INDEX('HJ-Daten'!$B$10:$B$44,MATCH(Übersicht!H128,'HJ-Daten'!$A$10:$A$44,0)),CHAR(10)))</f>
        <v/>
      </c>
      <c r="I128" s="5" t="str">
        <f>IF(Übersicht!I128="","",CONCATENATE(INDEX('HJ-Daten'!$B$10:$B$44,MATCH(Übersicht!I128,'HJ-Daten'!$A$10:$A$44,0)),CHAR(10)))</f>
        <v/>
      </c>
      <c r="J128" s="5" t="str">
        <f>IF(Übersicht!J128="","",CONCATENATE(INDEX('HJ-Daten'!$B$10:$B$44,MATCH(Übersicht!J128,'HJ-Daten'!$A$10:$A$44,0)),CHAR(10)))</f>
        <v/>
      </c>
      <c r="K128" s="5" t="str">
        <f>IF(Übersicht!K128="","",CONCATENATE(INDEX('HJ-Daten'!$B$10:$B$44,MATCH(Übersicht!K128,'HJ-Daten'!$A$10:$A$44,0)),CHAR(10)))</f>
        <v/>
      </c>
      <c r="L128" t="e">
        <f>IF($E128="W",VLOOKUP(Übersicht!L128,#REF!,2),VLOOKUP(Übersicht!L128,#REF!,2))</f>
        <v>#REF!</v>
      </c>
      <c r="M128" t="e">
        <f>IF($E128="W",VLOOKUP(Übersicht!M128,#REF!,3),VLOOKUP(Übersicht!M128,#REF!,3))</f>
        <v>#REF!</v>
      </c>
      <c r="N128" t="e">
        <f>IF($E128="W",VLOOKUP(Übersicht!N128,#REF!,4),VLOOKUP(Übersicht!N128,#REF!,4))</f>
        <v>#REF!</v>
      </c>
      <c r="O128" t="e">
        <f>IF($E128="W",VLOOKUP(Übersicht!O128,#REF!,5),VLOOKUP(Übersicht!O128,#REF!,5))</f>
        <v>#REF!</v>
      </c>
      <c r="P128" s="31" t="str">
        <f>'HJ-Daten'!$C$2</f>
        <v>2024/25</v>
      </c>
      <c r="Q128" s="1">
        <f>'HJ-Daten'!$C$3</f>
        <v>1</v>
      </c>
      <c r="R128" s="6" t="str">
        <f>'HJ-Daten'!$C$4</f>
        <v>31.01.2025</v>
      </c>
      <c r="S128" t="str">
        <f t="shared" si="2"/>
        <v>HALBJAHRESZEUGNIS</v>
      </c>
      <c r="T128" t="str">
        <f>IF(CONCATENATE(Übersicht!W128,Übersicht!X128,Übersicht!Y128,Übersicht!Z128)="","","Die Zeugniskonferenz empfiehlt die Teilnahme an der Förder-AG ")</f>
        <v/>
      </c>
      <c r="U128" t="str">
        <f t="shared" si="3"/>
        <v/>
      </c>
      <c r="V128" t="str">
        <f>IF(Übersicht!W128="","","Mathematik ")</f>
        <v/>
      </c>
      <c r="W128" t="str">
        <f>IF(Übersicht!X128="","","Deutsch ")</f>
        <v/>
      </c>
      <c r="X128" t="str">
        <f>IF(Übersicht!Y128="","","Französisch ")</f>
        <v/>
      </c>
      <c r="Y128" t="str">
        <f>IF(Übersicht!Z128="","","Englisch ")</f>
        <v/>
      </c>
    </row>
    <row r="129" spans="1:25" x14ac:dyDescent="0.2">
      <c r="A129" s="1">
        <f>Übersicht!A129</f>
        <v>128</v>
      </c>
      <c r="B129">
        <f>Übersicht!B129</f>
        <v>0</v>
      </c>
      <c r="C129">
        <f>Übersicht!C129</f>
        <v>0</v>
      </c>
      <c r="D129">
        <f>Übersicht!D129</f>
        <v>0</v>
      </c>
      <c r="E129">
        <f>Übersicht!E129</f>
        <v>0</v>
      </c>
      <c r="F129" s="1" t="str">
        <f>TEXT(Übersicht!F129,"TT. MMMM JJJJ")</f>
        <v>00. Januar 1900</v>
      </c>
      <c r="G129">
        <f>Übersicht!G129</f>
        <v>0</v>
      </c>
      <c r="H129" s="5" t="str">
        <f>IF(Übersicht!H129="","",CONCATENATE(INDEX('HJ-Daten'!$B$10:$B$44,MATCH(Übersicht!H129,'HJ-Daten'!$A$10:$A$44,0)),CHAR(10)))</f>
        <v/>
      </c>
      <c r="I129" s="5" t="str">
        <f>IF(Übersicht!I129="","",CONCATENATE(INDEX('HJ-Daten'!$B$10:$B$44,MATCH(Übersicht!I129,'HJ-Daten'!$A$10:$A$44,0)),CHAR(10)))</f>
        <v/>
      </c>
      <c r="J129" s="5" t="str">
        <f>IF(Übersicht!J129="","",CONCATENATE(INDEX('HJ-Daten'!$B$10:$B$44,MATCH(Übersicht!J129,'HJ-Daten'!$A$10:$A$44,0)),CHAR(10)))</f>
        <v/>
      </c>
      <c r="K129" s="5" t="str">
        <f>IF(Übersicht!K129="","",CONCATENATE(INDEX('HJ-Daten'!$B$10:$B$44,MATCH(Übersicht!K129,'HJ-Daten'!$A$10:$A$44,0)),CHAR(10)))</f>
        <v/>
      </c>
      <c r="L129" t="e">
        <f>IF($E129="W",VLOOKUP(Übersicht!L129,#REF!,2),VLOOKUP(Übersicht!L129,#REF!,2))</f>
        <v>#REF!</v>
      </c>
      <c r="M129" t="e">
        <f>IF($E129="W",VLOOKUP(Übersicht!M129,#REF!,3),VLOOKUP(Übersicht!M129,#REF!,3))</f>
        <v>#REF!</v>
      </c>
      <c r="N129" t="e">
        <f>IF($E129="W",VLOOKUP(Übersicht!N129,#REF!,4),VLOOKUP(Übersicht!N129,#REF!,4))</f>
        <v>#REF!</v>
      </c>
      <c r="O129" t="e">
        <f>IF($E129="W",VLOOKUP(Übersicht!O129,#REF!,5),VLOOKUP(Übersicht!O129,#REF!,5))</f>
        <v>#REF!</v>
      </c>
      <c r="P129" s="31" t="str">
        <f>'HJ-Daten'!$C$2</f>
        <v>2024/25</v>
      </c>
      <c r="Q129" s="1">
        <f>'HJ-Daten'!$C$3</f>
        <v>1</v>
      </c>
      <c r="R129" s="6" t="str">
        <f>'HJ-Daten'!$C$4</f>
        <v>31.01.2025</v>
      </c>
      <c r="S129" t="str">
        <f t="shared" si="2"/>
        <v>HALBJAHRESZEUGNIS</v>
      </c>
      <c r="T129" t="str">
        <f>IF(CONCATENATE(Übersicht!W129,Übersicht!X129,Übersicht!Y129,Übersicht!Z129)="","","Die Zeugniskonferenz empfiehlt die Teilnahme an der Förder-AG ")</f>
        <v/>
      </c>
      <c r="U129" t="str">
        <f t="shared" si="3"/>
        <v/>
      </c>
      <c r="V129" t="str">
        <f>IF(Übersicht!W129="","","Mathematik ")</f>
        <v/>
      </c>
      <c r="W129" t="str">
        <f>IF(Übersicht!X129="","","Deutsch ")</f>
        <v/>
      </c>
      <c r="X129" t="str">
        <f>IF(Übersicht!Y129="","","Französisch ")</f>
        <v/>
      </c>
      <c r="Y129" t="str">
        <f>IF(Übersicht!Z129="","","Englisch ")</f>
        <v/>
      </c>
    </row>
    <row r="130" spans="1:25" x14ac:dyDescent="0.2">
      <c r="A130" s="1">
        <f>Übersicht!A130</f>
        <v>129</v>
      </c>
      <c r="B130">
        <f>Übersicht!B130</f>
        <v>0</v>
      </c>
      <c r="C130">
        <f>Übersicht!C130</f>
        <v>0</v>
      </c>
      <c r="D130">
        <f>Übersicht!D130</f>
        <v>0</v>
      </c>
      <c r="E130">
        <f>Übersicht!E130</f>
        <v>0</v>
      </c>
      <c r="F130" s="1" t="str">
        <f>TEXT(Übersicht!F130,"TT. MMMM JJJJ")</f>
        <v>00. Januar 1900</v>
      </c>
      <c r="G130">
        <f>Übersicht!G130</f>
        <v>0</v>
      </c>
      <c r="H130" s="5" t="str">
        <f>IF(Übersicht!H130="","",CONCATENATE(INDEX('HJ-Daten'!$B$10:$B$44,MATCH(Übersicht!H130,'HJ-Daten'!$A$10:$A$44,0)),CHAR(10)))</f>
        <v/>
      </c>
      <c r="I130" s="5" t="str">
        <f>IF(Übersicht!I130="","",CONCATENATE(INDEX('HJ-Daten'!$B$10:$B$44,MATCH(Übersicht!I130,'HJ-Daten'!$A$10:$A$44,0)),CHAR(10)))</f>
        <v/>
      </c>
      <c r="J130" s="5" t="str">
        <f>IF(Übersicht!J130="","",CONCATENATE(INDEX('HJ-Daten'!$B$10:$B$44,MATCH(Übersicht!J130,'HJ-Daten'!$A$10:$A$44,0)),CHAR(10)))</f>
        <v/>
      </c>
      <c r="K130" s="5" t="str">
        <f>IF(Übersicht!K130="","",CONCATENATE(INDEX('HJ-Daten'!$B$10:$B$44,MATCH(Übersicht!K130,'HJ-Daten'!$A$10:$A$44,0)),CHAR(10)))</f>
        <v/>
      </c>
      <c r="L130" t="e">
        <f>IF($E130="W",VLOOKUP(Übersicht!L130,#REF!,2),VLOOKUP(Übersicht!L130,#REF!,2))</f>
        <v>#REF!</v>
      </c>
      <c r="M130" t="e">
        <f>IF($E130="W",VLOOKUP(Übersicht!M130,#REF!,3),VLOOKUP(Übersicht!M130,#REF!,3))</f>
        <v>#REF!</v>
      </c>
      <c r="N130" t="e">
        <f>IF($E130="W",VLOOKUP(Übersicht!N130,#REF!,4),VLOOKUP(Übersicht!N130,#REF!,4))</f>
        <v>#REF!</v>
      </c>
      <c r="O130" t="e">
        <f>IF($E130="W",VLOOKUP(Übersicht!O130,#REF!,5),VLOOKUP(Übersicht!O130,#REF!,5))</f>
        <v>#REF!</v>
      </c>
      <c r="P130" s="31" t="str">
        <f>'HJ-Daten'!$C$2</f>
        <v>2024/25</v>
      </c>
      <c r="Q130" s="1">
        <f>'HJ-Daten'!$C$3</f>
        <v>1</v>
      </c>
      <c r="R130" s="6" t="str">
        <f>'HJ-Daten'!$C$4</f>
        <v>31.01.2025</v>
      </c>
      <c r="S130" t="str">
        <f t="shared" ref="S130:S166" si="4">IF(Q130=1,"HALBJAHRESZEUGNIS","JAHRESZEUGNIS")</f>
        <v>HALBJAHRESZEUGNIS</v>
      </c>
      <c r="T130" t="str">
        <f>IF(CONCATENATE(Übersicht!W130,Übersicht!X130,Übersicht!Y130,Übersicht!Z130)="","","Die Zeugniskonferenz empfiehlt die Teilnahme an der Förder-AG ")</f>
        <v/>
      </c>
      <c r="U130" t="str">
        <f t="shared" si="3"/>
        <v/>
      </c>
      <c r="V130" t="str">
        <f>IF(Übersicht!W130="","","Mathematik ")</f>
        <v/>
      </c>
      <c r="W130" t="str">
        <f>IF(Übersicht!X130="","","Deutsch ")</f>
        <v/>
      </c>
      <c r="X130" t="str">
        <f>IF(Übersicht!Y130="","","Französisch ")</f>
        <v/>
      </c>
      <c r="Y130" t="str">
        <f>IF(Übersicht!Z130="","","Englisch ")</f>
        <v/>
      </c>
    </row>
    <row r="131" spans="1:25" x14ac:dyDescent="0.2">
      <c r="A131" s="1">
        <f>Übersicht!A131</f>
        <v>130</v>
      </c>
      <c r="B131">
        <f>Übersicht!B131</f>
        <v>0</v>
      </c>
      <c r="C131">
        <f>Übersicht!C131</f>
        <v>0</v>
      </c>
      <c r="D131">
        <f>Übersicht!D131</f>
        <v>0</v>
      </c>
      <c r="E131">
        <f>Übersicht!E131</f>
        <v>0</v>
      </c>
      <c r="F131" s="1" t="str">
        <f>TEXT(Übersicht!F131,"TT. MMMM JJJJ")</f>
        <v>00. Januar 1900</v>
      </c>
      <c r="G131">
        <f>Übersicht!G131</f>
        <v>0</v>
      </c>
      <c r="H131" s="5" t="str">
        <f>IF(Übersicht!H131="","",CONCATENATE(INDEX('HJ-Daten'!$B$10:$B$44,MATCH(Übersicht!H131,'HJ-Daten'!$A$10:$A$44,0)),CHAR(10)))</f>
        <v/>
      </c>
      <c r="I131" s="5" t="str">
        <f>IF(Übersicht!I131="","",CONCATENATE(INDEX('HJ-Daten'!$B$10:$B$44,MATCH(Übersicht!I131,'HJ-Daten'!$A$10:$A$44,0)),CHAR(10)))</f>
        <v/>
      </c>
      <c r="J131" s="5" t="str">
        <f>IF(Übersicht!J131="","",CONCATENATE(INDEX('HJ-Daten'!$B$10:$B$44,MATCH(Übersicht!J131,'HJ-Daten'!$A$10:$A$44,0)),CHAR(10)))</f>
        <v/>
      </c>
      <c r="K131" s="5" t="str">
        <f>IF(Übersicht!K131="","",CONCATENATE(INDEX('HJ-Daten'!$B$10:$B$44,MATCH(Übersicht!K131,'HJ-Daten'!$A$10:$A$44,0)),CHAR(10)))</f>
        <v/>
      </c>
      <c r="L131" t="e">
        <f>IF($E131="W",VLOOKUP(Übersicht!L131,#REF!,2),VLOOKUP(Übersicht!L131,#REF!,2))</f>
        <v>#REF!</v>
      </c>
      <c r="M131" t="e">
        <f>IF($E131="W",VLOOKUP(Übersicht!M131,#REF!,3),VLOOKUP(Übersicht!M131,#REF!,3))</f>
        <v>#REF!</v>
      </c>
      <c r="N131" t="e">
        <f>IF($E131="W",VLOOKUP(Übersicht!N131,#REF!,4),VLOOKUP(Übersicht!N131,#REF!,4))</f>
        <v>#REF!</v>
      </c>
      <c r="O131" t="e">
        <f>IF($E131="W",VLOOKUP(Übersicht!O131,#REF!,5),VLOOKUP(Übersicht!O131,#REF!,5))</f>
        <v>#REF!</v>
      </c>
      <c r="P131" s="31" t="str">
        <f>'HJ-Daten'!$C$2</f>
        <v>2024/25</v>
      </c>
      <c r="Q131" s="1">
        <f>'HJ-Daten'!$C$3</f>
        <v>1</v>
      </c>
      <c r="R131" s="6" t="str">
        <f>'HJ-Daten'!$C$4</f>
        <v>31.01.2025</v>
      </c>
      <c r="S131" t="str">
        <f t="shared" si="4"/>
        <v>HALBJAHRESZEUGNIS</v>
      </c>
      <c r="T131" t="str">
        <f>IF(CONCATENATE(Übersicht!W131,Übersicht!X131,Übersicht!Y131,Übersicht!Z131)="","","Die Zeugniskonferenz empfiehlt die Teilnahme an der Förder-AG ")</f>
        <v/>
      </c>
      <c r="U131" t="str">
        <f t="shared" ref="U131:U166" si="5">CONCATENATE(V131,W131,X131,Y131)</f>
        <v/>
      </c>
      <c r="V131" t="str">
        <f>IF(Übersicht!W131="","","Mathematik ")</f>
        <v/>
      </c>
      <c r="W131" t="str">
        <f>IF(Übersicht!X131="","","Deutsch ")</f>
        <v/>
      </c>
      <c r="X131" t="str">
        <f>IF(Übersicht!Y131="","","Französisch ")</f>
        <v/>
      </c>
      <c r="Y131" t="str">
        <f>IF(Übersicht!Z131="","","Englisch ")</f>
        <v/>
      </c>
    </row>
    <row r="132" spans="1:25" x14ac:dyDescent="0.2">
      <c r="A132" s="1">
        <f>Übersicht!A132</f>
        <v>131</v>
      </c>
      <c r="B132">
        <f>Übersicht!B132</f>
        <v>0</v>
      </c>
      <c r="C132">
        <f>Übersicht!C132</f>
        <v>0</v>
      </c>
      <c r="D132">
        <f>Übersicht!D132</f>
        <v>0</v>
      </c>
      <c r="E132">
        <f>Übersicht!E132</f>
        <v>0</v>
      </c>
      <c r="F132" s="1" t="str">
        <f>TEXT(Übersicht!F132,"TT. MMMM JJJJ")</f>
        <v>00. Januar 1900</v>
      </c>
      <c r="G132">
        <f>Übersicht!G132</f>
        <v>0</v>
      </c>
      <c r="H132" s="5" t="str">
        <f>IF(Übersicht!H132="","",CONCATENATE(INDEX('HJ-Daten'!$B$10:$B$44,MATCH(Übersicht!H132,'HJ-Daten'!$A$10:$A$44,0)),CHAR(10)))</f>
        <v/>
      </c>
      <c r="I132" s="5" t="str">
        <f>IF(Übersicht!I132="","",CONCATENATE(INDEX('HJ-Daten'!$B$10:$B$44,MATCH(Übersicht!I132,'HJ-Daten'!$A$10:$A$44,0)),CHAR(10)))</f>
        <v/>
      </c>
      <c r="J132" s="5" t="str">
        <f>IF(Übersicht!J132="","",CONCATENATE(INDEX('HJ-Daten'!$B$10:$B$44,MATCH(Übersicht!J132,'HJ-Daten'!$A$10:$A$44,0)),CHAR(10)))</f>
        <v/>
      </c>
      <c r="K132" s="5" t="str">
        <f>IF(Übersicht!K132="","",CONCATENATE(INDEX('HJ-Daten'!$B$10:$B$44,MATCH(Übersicht!K132,'HJ-Daten'!$A$10:$A$44,0)),CHAR(10)))</f>
        <v/>
      </c>
      <c r="L132" t="e">
        <f>IF($E132="W",VLOOKUP(Übersicht!L132,#REF!,2),VLOOKUP(Übersicht!L132,#REF!,2))</f>
        <v>#REF!</v>
      </c>
      <c r="M132" t="e">
        <f>IF($E132="W",VLOOKUP(Übersicht!M132,#REF!,3),VLOOKUP(Übersicht!M132,#REF!,3))</f>
        <v>#REF!</v>
      </c>
      <c r="N132" t="e">
        <f>IF($E132="W",VLOOKUP(Übersicht!N132,#REF!,4),VLOOKUP(Übersicht!N132,#REF!,4))</f>
        <v>#REF!</v>
      </c>
      <c r="O132" t="e">
        <f>IF($E132="W",VLOOKUP(Übersicht!O132,#REF!,5),VLOOKUP(Übersicht!O132,#REF!,5))</f>
        <v>#REF!</v>
      </c>
      <c r="P132" s="31" t="str">
        <f>'HJ-Daten'!$C$2</f>
        <v>2024/25</v>
      </c>
      <c r="Q132" s="1">
        <f>'HJ-Daten'!$C$3</f>
        <v>1</v>
      </c>
      <c r="R132" s="6" t="str">
        <f>'HJ-Daten'!$C$4</f>
        <v>31.01.2025</v>
      </c>
      <c r="S132" t="str">
        <f t="shared" si="4"/>
        <v>HALBJAHRESZEUGNIS</v>
      </c>
      <c r="T132" t="str">
        <f>IF(CONCATENATE(Übersicht!W132,Übersicht!X132,Übersicht!Y132,Übersicht!Z132)="","","Die Zeugniskonferenz empfiehlt die Teilnahme an der Förder-AG ")</f>
        <v/>
      </c>
      <c r="U132" t="str">
        <f t="shared" si="5"/>
        <v/>
      </c>
      <c r="V132" t="str">
        <f>IF(Übersicht!W132="","","Mathematik ")</f>
        <v/>
      </c>
      <c r="W132" t="str">
        <f>IF(Übersicht!X132="","","Deutsch ")</f>
        <v/>
      </c>
      <c r="X132" t="str">
        <f>IF(Übersicht!Y132="","","Französisch ")</f>
        <v/>
      </c>
      <c r="Y132" t="str">
        <f>IF(Übersicht!Z132="","","Englisch ")</f>
        <v/>
      </c>
    </row>
    <row r="133" spans="1:25" x14ac:dyDescent="0.2">
      <c r="A133" s="1">
        <f>Übersicht!A133</f>
        <v>132</v>
      </c>
      <c r="B133">
        <f>Übersicht!B133</f>
        <v>0</v>
      </c>
      <c r="C133">
        <f>Übersicht!C133</f>
        <v>0</v>
      </c>
      <c r="D133">
        <f>Übersicht!D133</f>
        <v>0</v>
      </c>
      <c r="E133">
        <f>Übersicht!E133</f>
        <v>0</v>
      </c>
      <c r="F133" s="1" t="str">
        <f>TEXT(Übersicht!F133,"TT. MMMM JJJJ")</f>
        <v>00. Januar 1900</v>
      </c>
      <c r="G133">
        <f>Übersicht!G133</f>
        <v>0</v>
      </c>
      <c r="H133" s="5" t="str">
        <f>IF(Übersicht!H133="","",CONCATENATE(INDEX('HJ-Daten'!$B$10:$B$44,MATCH(Übersicht!H133,'HJ-Daten'!$A$10:$A$44,0)),CHAR(10)))</f>
        <v/>
      </c>
      <c r="I133" s="5" t="str">
        <f>IF(Übersicht!I133="","",CONCATENATE(INDEX('HJ-Daten'!$B$10:$B$44,MATCH(Übersicht!I133,'HJ-Daten'!$A$10:$A$44,0)),CHAR(10)))</f>
        <v/>
      </c>
      <c r="J133" s="5" t="str">
        <f>IF(Übersicht!J133="","",CONCATENATE(INDEX('HJ-Daten'!$B$10:$B$44,MATCH(Übersicht!J133,'HJ-Daten'!$A$10:$A$44,0)),CHAR(10)))</f>
        <v/>
      </c>
      <c r="K133" s="5" t="str">
        <f>IF(Übersicht!K133="","",CONCATENATE(INDEX('HJ-Daten'!$B$10:$B$44,MATCH(Übersicht!K133,'HJ-Daten'!$A$10:$A$44,0)),CHAR(10)))</f>
        <v/>
      </c>
      <c r="L133" t="e">
        <f>IF($E133="W",VLOOKUP(Übersicht!L133,#REF!,2),VLOOKUP(Übersicht!L133,#REF!,2))</f>
        <v>#REF!</v>
      </c>
      <c r="M133" t="e">
        <f>IF($E133="W",VLOOKUP(Übersicht!M133,#REF!,3),VLOOKUP(Übersicht!M133,#REF!,3))</f>
        <v>#REF!</v>
      </c>
      <c r="N133" t="e">
        <f>IF($E133="W",VLOOKUP(Übersicht!N133,#REF!,4),VLOOKUP(Übersicht!N133,#REF!,4))</f>
        <v>#REF!</v>
      </c>
      <c r="O133" t="e">
        <f>IF($E133="W",VLOOKUP(Übersicht!O133,#REF!,5),VLOOKUP(Übersicht!O133,#REF!,5))</f>
        <v>#REF!</v>
      </c>
      <c r="P133" s="31" t="str">
        <f>'HJ-Daten'!$C$2</f>
        <v>2024/25</v>
      </c>
      <c r="Q133" s="1">
        <f>'HJ-Daten'!$C$3</f>
        <v>1</v>
      </c>
      <c r="R133" s="6" t="str">
        <f>'HJ-Daten'!$C$4</f>
        <v>31.01.2025</v>
      </c>
      <c r="S133" t="str">
        <f t="shared" si="4"/>
        <v>HALBJAHRESZEUGNIS</v>
      </c>
      <c r="T133" t="str">
        <f>IF(CONCATENATE(Übersicht!W133,Übersicht!X133,Übersicht!Y133,Übersicht!Z133)="","","Die Zeugniskonferenz empfiehlt die Teilnahme an der Förder-AG ")</f>
        <v/>
      </c>
      <c r="U133" t="str">
        <f t="shared" si="5"/>
        <v/>
      </c>
      <c r="V133" t="str">
        <f>IF(Übersicht!W133="","","Mathematik ")</f>
        <v/>
      </c>
      <c r="W133" t="str">
        <f>IF(Übersicht!X133="","","Deutsch ")</f>
        <v/>
      </c>
      <c r="X133" t="str">
        <f>IF(Übersicht!Y133="","","Französisch ")</f>
        <v/>
      </c>
      <c r="Y133" t="str">
        <f>IF(Übersicht!Z133="","","Englisch ")</f>
        <v/>
      </c>
    </row>
    <row r="134" spans="1:25" x14ac:dyDescent="0.2">
      <c r="A134" s="1">
        <f>Übersicht!A134</f>
        <v>133</v>
      </c>
      <c r="B134">
        <f>Übersicht!B134</f>
        <v>0</v>
      </c>
      <c r="C134">
        <f>Übersicht!C134</f>
        <v>0</v>
      </c>
      <c r="D134">
        <f>Übersicht!D134</f>
        <v>0</v>
      </c>
      <c r="E134">
        <f>Übersicht!E134</f>
        <v>0</v>
      </c>
      <c r="F134" s="1" t="str">
        <f>TEXT(Übersicht!F134,"TT. MMMM JJJJ")</f>
        <v>00. Januar 1900</v>
      </c>
      <c r="G134">
        <f>Übersicht!G134</f>
        <v>0</v>
      </c>
      <c r="H134" s="5" t="str">
        <f>IF(Übersicht!H134="","",CONCATENATE(INDEX('HJ-Daten'!$B$10:$B$44,MATCH(Übersicht!H134,'HJ-Daten'!$A$10:$A$44,0)),CHAR(10)))</f>
        <v/>
      </c>
      <c r="I134" s="5" t="str">
        <f>IF(Übersicht!I134="","",CONCATENATE(INDEX('HJ-Daten'!$B$10:$B$44,MATCH(Übersicht!I134,'HJ-Daten'!$A$10:$A$44,0)),CHAR(10)))</f>
        <v/>
      </c>
      <c r="J134" s="5" t="str">
        <f>IF(Übersicht!J134="","",CONCATENATE(INDEX('HJ-Daten'!$B$10:$B$44,MATCH(Übersicht!J134,'HJ-Daten'!$A$10:$A$44,0)),CHAR(10)))</f>
        <v/>
      </c>
      <c r="K134" s="5" t="str">
        <f>IF(Übersicht!K134="","",CONCATENATE(INDEX('HJ-Daten'!$B$10:$B$44,MATCH(Übersicht!K134,'HJ-Daten'!$A$10:$A$44,0)),CHAR(10)))</f>
        <v/>
      </c>
      <c r="L134" t="e">
        <f>IF($E134="W",VLOOKUP(Übersicht!L134,#REF!,2),VLOOKUP(Übersicht!L134,#REF!,2))</f>
        <v>#REF!</v>
      </c>
      <c r="M134" t="e">
        <f>IF($E134="W",VLOOKUP(Übersicht!M134,#REF!,3),VLOOKUP(Übersicht!M134,#REF!,3))</f>
        <v>#REF!</v>
      </c>
      <c r="N134" t="e">
        <f>IF($E134="W",VLOOKUP(Übersicht!N134,#REF!,4),VLOOKUP(Übersicht!N134,#REF!,4))</f>
        <v>#REF!</v>
      </c>
      <c r="O134" t="e">
        <f>IF($E134="W",VLOOKUP(Übersicht!O134,#REF!,5),VLOOKUP(Übersicht!O134,#REF!,5))</f>
        <v>#REF!</v>
      </c>
      <c r="P134" s="31" t="str">
        <f>'HJ-Daten'!$C$2</f>
        <v>2024/25</v>
      </c>
      <c r="Q134" s="1">
        <f>'HJ-Daten'!$C$3</f>
        <v>1</v>
      </c>
      <c r="R134" s="6" t="str">
        <f>'HJ-Daten'!$C$4</f>
        <v>31.01.2025</v>
      </c>
      <c r="S134" t="str">
        <f t="shared" si="4"/>
        <v>HALBJAHRESZEUGNIS</v>
      </c>
      <c r="T134" t="str">
        <f>IF(CONCATENATE(Übersicht!W134,Übersicht!X134,Übersicht!Y134,Übersicht!Z134)="","","Die Zeugniskonferenz empfiehlt die Teilnahme an der Förder-AG ")</f>
        <v/>
      </c>
      <c r="U134" t="str">
        <f t="shared" si="5"/>
        <v/>
      </c>
      <c r="V134" t="str">
        <f>IF(Übersicht!W134="","","Mathematik ")</f>
        <v/>
      </c>
      <c r="W134" t="str">
        <f>IF(Übersicht!X134="","","Deutsch ")</f>
        <v/>
      </c>
      <c r="X134" t="str">
        <f>IF(Übersicht!Y134="","","Französisch ")</f>
        <v/>
      </c>
      <c r="Y134" t="str">
        <f>IF(Übersicht!Z134="","","Englisch ")</f>
        <v/>
      </c>
    </row>
    <row r="135" spans="1:25" x14ac:dyDescent="0.2">
      <c r="A135" s="1">
        <f>Übersicht!A135</f>
        <v>134</v>
      </c>
      <c r="B135">
        <f>Übersicht!B135</f>
        <v>0</v>
      </c>
      <c r="C135">
        <f>Übersicht!C135</f>
        <v>0</v>
      </c>
      <c r="D135">
        <f>Übersicht!D135</f>
        <v>0</v>
      </c>
      <c r="E135">
        <f>Übersicht!E135</f>
        <v>0</v>
      </c>
      <c r="F135" s="1" t="str">
        <f>TEXT(Übersicht!F135,"TT. MMMM JJJJ")</f>
        <v>00. Januar 1900</v>
      </c>
      <c r="G135">
        <f>Übersicht!G135</f>
        <v>0</v>
      </c>
      <c r="H135" s="5" t="str">
        <f>IF(Übersicht!H135="","",CONCATENATE(INDEX('HJ-Daten'!$B$10:$B$44,MATCH(Übersicht!H135,'HJ-Daten'!$A$10:$A$44,0)),CHAR(10)))</f>
        <v/>
      </c>
      <c r="I135" s="5" t="str">
        <f>IF(Übersicht!I135="","",CONCATENATE(INDEX('HJ-Daten'!$B$10:$B$44,MATCH(Übersicht!I135,'HJ-Daten'!$A$10:$A$44,0)),CHAR(10)))</f>
        <v/>
      </c>
      <c r="J135" s="5" t="str">
        <f>IF(Übersicht!J135="","",CONCATENATE(INDEX('HJ-Daten'!$B$10:$B$44,MATCH(Übersicht!J135,'HJ-Daten'!$A$10:$A$44,0)),CHAR(10)))</f>
        <v/>
      </c>
      <c r="K135" s="5" t="str">
        <f>IF(Übersicht!K135="","",CONCATENATE(INDEX('HJ-Daten'!$B$10:$B$44,MATCH(Übersicht!K135,'HJ-Daten'!$A$10:$A$44,0)),CHAR(10)))</f>
        <v/>
      </c>
      <c r="L135" t="e">
        <f>IF($E135="W",VLOOKUP(Übersicht!L135,#REF!,2),VLOOKUP(Übersicht!L135,#REF!,2))</f>
        <v>#REF!</v>
      </c>
      <c r="M135" t="e">
        <f>IF($E135="W",VLOOKUP(Übersicht!M135,#REF!,3),VLOOKUP(Übersicht!M135,#REF!,3))</f>
        <v>#REF!</v>
      </c>
      <c r="N135" t="e">
        <f>IF($E135="W",VLOOKUP(Übersicht!N135,#REF!,4),VLOOKUP(Übersicht!N135,#REF!,4))</f>
        <v>#REF!</v>
      </c>
      <c r="O135" t="e">
        <f>IF($E135="W",VLOOKUP(Übersicht!O135,#REF!,5),VLOOKUP(Übersicht!O135,#REF!,5))</f>
        <v>#REF!</v>
      </c>
      <c r="P135" s="31" t="str">
        <f>'HJ-Daten'!$C$2</f>
        <v>2024/25</v>
      </c>
      <c r="Q135" s="1">
        <f>'HJ-Daten'!$C$3</f>
        <v>1</v>
      </c>
      <c r="R135" s="6" t="str">
        <f>'HJ-Daten'!$C$4</f>
        <v>31.01.2025</v>
      </c>
      <c r="S135" t="str">
        <f t="shared" si="4"/>
        <v>HALBJAHRESZEUGNIS</v>
      </c>
      <c r="T135" t="str">
        <f>IF(CONCATENATE(Übersicht!W135,Übersicht!X135,Übersicht!Y135,Übersicht!Z135)="","","Die Zeugniskonferenz empfiehlt die Teilnahme an der Förder-AG ")</f>
        <v/>
      </c>
      <c r="U135" t="str">
        <f t="shared" si="5"/>
        <v/>
      </c>
      <c r="V135" t="str">
        <f>IF(Übersicht!W135="","","Mathematik ")</f>
        <v/>
      </c>
      <c r="W135" t="str">
        <f>IF(Übersicht!X135="","","Deutsch ")</f>
        <v/>
      </c>
      <c r="X135" t="str">
        <f>IF(Übersicht!Y135="","","Französisch ")</f>
        <v/>
      </c>
      <c r="Y135" t="str">
        <f>IF(Übersicht!Z135="","","Englisch ")</f>
        <v/>
      </c>
    </row>
    <row r="136" spans="1:25" x14ac:dyDescent="0.2">
      <c r="A136" s="1">
        <f>Übersicht!A136</f>
        <v>135</v>
      </c>
      <c r="B136">
        <f>Übersicht!B136</f>
        <v>0</v>
      </c>
      <c r="C136">
        <f>Übersicht!C136</f>
        <v>0</v>
      </c>
      <c r="D136">
        <f>Übersicht!D136</f>
        <v>0</v>
      </c>
      <c r="E136">
        <f>Übersicht!E136</f>
        <v>0</v>
      </c>
      <c r="F136" s="1" t="str">
        <f>TEXT(Übersicht!F136,"TT. MMMM JJJJ")</f>
        <v>00. Januar 1900</v>
      </c>
      <c r="G136">
        <f>Übersicht!G136</f>
        <v>0</v>
      </c>
      <c r="H136" s="5" t="str">
        <f>IF(Übersicht!H136="","",CONCATENATE(INDEX('HJ-Daten'!$B$10:$B$44,MATCH(Übersicht!H136,'HJ-Daten'!$A$10:$A$44,0)),CHAR(10)))</f>
        <v/>
      </c>
      <c r="I136" s="5" t="str">
        <f>IF(Übersicht!I136="","",CONCATENATE(INDEX('HJ-Daten'!$B$10:$B$44,MATCH(Übersicht!I136,'HJ-Daten'!$A$10:$A$44,0)),CHAR(10)))</f>
        <v/>
      </c>
      <c r="J136" s="5" t="str">
        <f>IF(Übersicht!J136="","",CONCATENATE(INDEX('HJ-Daten'!$B$10:$B$44,MATCH(Übersicht!J136,'HJ-Daten'!$A$10:$A$44,0)),CHAR(10)))</f>
        <v/>
      </c>
      <c r="K136" s="5" t="str">
        <f>IF(Übersicht!K136="","",CONCATENATE(INDEX('HJ-Daten'!$B$10:$B$44,MATCH(Übersicht!K136,'HJ-Daten'!$A$10:$A$44,0)),CHAR(10)))</f>
        <v/>
      </c>
      <c r="L136" t="e">
        <f>IF($E136="W",VLOOKUP(Übersicht!L136,#REF!,2),VLOOKUP(Übersicht!L136,#REF!,2))</f>
        <v>#REF!</v>
      </c>
      <c r="M136" t="e">
        <f>IF($E136="W",VLOOKUP(Übersicht!M136,#REF!,3),VLOOKUP(Übersicht!M136,#REF!,3))</f>
        <v>#REF!</v>
      </c>
      <c r="N136" t="e">
        <f>IF($E136="W",VLOOKUP(Übersicht!N136,#REF!,4),VLOOKUP(Übersicht!N136,#REF!,4))</f>
        <v>#REF!</v>
      </c>
      <c r="O136" t="e">
        <f>IF($E136="W",VLOOKUP(Übersicht!O136,#REF!,5),VLOOKUP(Übersicht!O136,#REF!,5))</f>
        <v>#REF!</v>
      </c>
      <c r="P136" s="31" t="str">
        <f>'HJ-Daten'!$C$2</f>
        <v>2024/25</v>
      </c>
      <c r="Q136" s="1">
        <f>'HJ-Daten'!$C$3</f>
        <v>1</v>
      </c>
      <c r="R136" s="6" t="str">
        <f>'HJ-Daten'!$C$4</f>
        <v>31.01.2025</v>
      </c>
      <c r="S136" t="str">
        <f t="shared" si="4"/>
        <v>HALBJAHRESZEUGNIS</v>
      </c>
      <c r="T136" t="str">
        <f>IF(CONCATENATE(Übersicht!W136,Übersicht!X136,Übersicht!Y136,Übersicht!Z136)="","","Die Zeugniskonferenz empfiehlt die Teilnahme an der Förder-AG ")</f>
        <v/>
      </c>
      <c r="U136" t="str">
        <f t="shared" si="5"/>
        <v/>
      </c>
      <c r="V136" t="str">
        <f>IF(Übersicht!W136="","","Mathematik ")</f>
        <v/>
      </c>
      <c r="W136" t="str">
        <f>IF(Übersicht!X136="","","Deutsch ")</f>
        <v/>
      </c>
      <c r="X136" t="str">
        <f>IF(Übersicht!Y136="","","Französisch ")</f>
        <v/>
      </c>
      <c r="Y136" t="str">
        <f>IF(Übersicht!Z136="","","Englisch ")</f>
        <v/>
      </c>
    </row>
    <row r="137" spans="1:25" x14ac:dyDescent="0.2">
      <c r="A137" s="1">
        <f>Übersicht!A137</f>
        <v>136</v>
      </c>
      <c r="B137">
        <f>Übersicht!B137</f>
        <v>0</v>
      </c>
      <c r="C137">
        <f>Übersicht!C137</f>
        <v>0</v>
      </c>
      <c r="D137">
        <f>Übersicht!D137</f>
        <v>0</v>
      </c>
      <c r="E137">
        <f>Übersicht!E137</f>
        <v>0</v>
      </c>
      <c r="F137" s="1" t="str">
        <f>TEXT(Übersicht!F137,"TT. MMMM JJJJ")</f>
        <v>00. Januar 1900</v>
      </c>
      <c r="G137">
        <f>Übersicht!G137</f>
        <v>0</v>
      </c>
      <c r="H137" s="5" t="str">
        <f>IF(Übersicht!H137="","",CONCATENATE(INDEX('HJ-Daten'!$B$10:$B$44,MATCH(Übersicht!H137,'HJ-Daten'!$A$10:$A$44,0)),CHAR(10)))</f>
        <v/>
      </c>
      <c r="I137" s="5" t="str">
        <f>IF(Übersicht!I137="","",CONCATENATE(INDEX('HJ-Daten'!$B$10:$B$44,MATCH(Übersicht!I137,'HJ-Daten'!$A$10:$A$44,0)),CHAR(10)))</f>
        <v/>
      </c>
      <c r="J137" s="5" t="str">
        <f>IF(Übersicht!J137="","",CONCATENATE(INDEX('HJ-Daten'!$B$10:$B$44,MATCH(Übersicht!J137,'HJ-Daten'!$A$10:$A$44,0)),CHAR(10)))</f>
        <v/>
      </c>
      <c r="K137" s="5" t="str">
        <f>IF(Übersicht!K137="","",CONCATENATE(INDEX('HJ-Daten'!$B$10:$B$44,MATCH(Übersicht!K137,'HJ-Daten'!$A$10:$A$44,0)),CHAR(10)))</f>
        <v/>
      </c>
      <c r="L137" t="e">
        <f>IF($E137="W",VLOOKUP(Übersicht!L137,#REF!,2),VLOOKUP(Übersicht!L137,#REF!,2))</f>
        <v>#REF!</v>
      </c>
      <c r="M137" t="e">
        <f>IF($E137="W",VLOOKUP(Übersicht!M137,#REF!,3),VLOOKUP(Übersicht!M137,#REF!,3))</f>
        <v>#REF!</v>
      </c>
      <c r="N137" t="e">
        <f>IF($E137="W",VLOOKUP(Übersicht!N137,#REF!,4),VLOOKUP(Übersicht!N137,#REF!,4))</f>
        <v>#REF!</v>
      </c>
      <c r="O137" t="e">
        <f>IF($E137="W",VLOOKUP(Übersicht!O137,#REF!,5),VLOOKUP(Übersicht!O137,#REF!,5))</f>
        <v>#REF!</v>
      </c>
      <c r="P137" s="31" t="str">
        <f>'HJ-Daten'!$C$2</f>
        <v>2024/25</v>
      </c>
      <c r="Q137" s="1">
        <f>'HJ-Daten'!$C$3</f>
        <v>1</v>
      </c>
      <c r="R137" s="6" t="str">
        <f>'HJ-Daten'!$C$4</f>
        <v>31.01.2025</v>
      </c>
      <c r="S137" t="str">
        <f t="shared" si="4"/>
        <v>HALBJAHRESZEUGNIS</v>
      </c>
      <c r="T137" t="str">
        <f>IF(CONCATENATE(Übersicht!W137,Übersicht!X137,Übersicht!Y137,Übersicht!Z137)="","","Die Zeugniskonferenz empfiehlt die Teilnahme an der Förder-AG ")</f>
        <v/>
      </c>
      <c r="U137" t="str">
        <f t="shared" si="5"/>
        <v/>
      </c>
      <c r="V137" t="str">
        <f>IF(Übersicht!W137="","","Mathematik ")</f>
        <v/>
      </c>
      <c r="W137" t="str">
        <f>IF(Übersicht!X137="","","Deutsch ")</f>
        <v/>
      </c>
      <c r="X137" t="str">
        <f>IF(Übersicht!Y137="","","Französisch ")</f>
        <v/>
      </c>
      <c r="Y137" t="str">
        <f>IF(Übersicht!Z137="","","Englisch ")</f>
        <v/>
      </c>
    </row>
    <row r="138" spans="1:25" x14ac:dyDescent="0.2">
      <c r="A138" s="1">
        <f>Übersicht!A138</f>
        <v>137</v>
      </c>
      <c r="B138">
        <f>Übersicht!B138</f>
        <v>0</v>
      </c>
      <c r="C138">
        <f>Übersicht!C138</f>
        <v>0</v>
      </c>
      <c r="D138">
        <f>Übersicht!D138</f>
        <v>0</v>
      </c>
      <c r="E138">
        <f>Übersicht!E138</f>
        <v>0</v>
      </c>
      <c r="F138" s="1" t="str">
        <f>TEXT(Übersicht!F138,"TT. MMMM JJJJ")</f>
        <v>00. Januar 1900</v>
      </c>
      <c r="G138">
        <f>Übersicht!G138</f>
        <v>0</v>
      </c>
      <c r="H138" s="5" t="str">
        <f>IF(Übersicht!H138="","",CONCATENATE(INDEX('HJ-Daten'!$B$10:$B$44,MATCH(Übersicht!H138,'HJ-Daten'!$A$10:$A$44,0)),CHAR(10)))</f>
        <v/>
      </c>
      <c r="I138" s="5" t="str">
        <f>IF(Übersicht!I138="","",CONCATENATE(INDEX('HJ-Daten'!$B$10:$B$44,MATCH(Übersicht!I138,'HJ-Daten'!$A$10:$A$44,0)),CHAR(10)))</f>
        <v/>
      </c>
      <c r="J138" s="5" t="str">
        <f>IF(Übersicht!J138="","",CONCATENATE(INDEX('HJ-Daten'!$B$10:$B$44,MATCH(Übersicht!J138,'HJ-Daten'!$A$10:$A$44,0)),CHAR(10)))</f>
        <v/>
      </c>
      <c r="K138" s="5" t="str">
        <f>IF(Übersicht!K138="","",CONCATENATE(INDEX('HJ-Daten'!$B$10:$B$44,MATCH(Übersicht!K138,'HJ-Daten'!$A$10:$A$44,0)),CHAR(10)))</f>
        <v/>
      </c>
      <c r="L138" t="e">
        <f>IF($E138="W",VLOOKUP(Übersicht!L138,#REF!,2),VLOOKUP(Übersicht!L138,#REF!,2))</f>
        <v>#REF!</v>
      </c>
      <c r="M138" t="e">
        <f>IF($E138="W",VLOOKUP(Übersicht!M138,#REF!,3),VLOOKUP(Übersicht!M138,#REF!,3))</f>
        <v>#REF!</v>
      </c>
      <c r="N138" t="e">
        <f>IF($E138="W",VLOOKUP(Übersicht!N138,#REF!,4),VLOOKUP(Übersicht!N138,#REF!,4))</f>
        <v>#REF!</v>
      </c>
      <c r="O138" t="e">
        <f>IF($E138="W",VLOOKUP(Übersicht!O138,#REF!,5),VLOOKUP(Übersicht!O138,#REF!,5))</f>
        <v>#REF!</v>
      </c>
      <c r="P138" s="31" t="str">
        <f>'HJ-Daten'!$C$2</f>
        <v>2024/25</v>
      </c>
      <c r="Q138" s="1">
        <f>'HJ-Daten'!$C$3</f>
        <v>1</v>
      </c>
      <c r="R138" s="6" t="str">
        <f>'HJ-Daten'!$C$4</f>
        <v>31.01.2025</v>
      </c>
      <c r="S138" t="str">
        <f t="shared" si="4"/>
        <v>HALBJAHRESZEUGNIS</v>
      </c>
      <c r="T138" t="str">
        <f>IF(CONCATENATE(Übersicht!W138,Übersicht!X138,Übersicht!Y138,Übersicht!Z138)="","","Die Zeugniskonferenz empfiehlt die Teilnahme an der Förder-AG ")</f>
        <v/>
      </c>
      <c r="U138" t="str">
        <f t="shared" si="5"/>
        <v/>
      </c>
      <c r="V138" t="str">
        <f>IF(Übersicht!W138="","","Mathematik ")</f>
        <v/>
      </c>
      <c r="W138" t="str">
        <f>IF(Übersicht!X138="","","Deutsch ")</f>
        <v/>
      </c>
      <c r="X138" t="str">
        <f>IF(Übersicht!Y138="","","Französisch ")</f>
        <v/>
      </c>
      <c r="Y138" t="str">
        <f>IF(Übersicht!Z138="","","Englisch ")</f>
        <v/>
      </c>
    </row>
    <row r="139" spans="1:25" x14ac:dyDescent="0.2">
      <c r="A139" s="1">
        <f>Übersicht!A139</f>
        <v>138</v>
      </c>
      <c r="B139">
        <f>Übersicht!B139</f>
        <v>0</v>
      </c>
      <c r="C139">
        <f>Übersicht!C139</f>
        <v>0</v>
      </c>
      <c r="D139">
        <f>Übersicht!D139</f>
        <v>0</v>
      </c>
      <c r="E139">
        <f>Übersicht!E139</f>
        <v>0</v>
      </c>
      <c r="F139" s="1" t="str">
        <f>TEXT(Übersicht!F139,"TT. MMMM JJJJ")</f>
        <v>00. Januar 1900</v>
      </c>
      <c r="G139">
        <f>Übersicht!G139</f>
        <v>0</v>
      </c>
      <c r="H139" s="5" t="str">
        <f>IF(Übersicht!H139="","",CONCATENATE(INDEX('HJ-Daten'!$B$10:$B$44,MATCH(Übersicht!H139,'HJ-Daten'!$A$10:$A$44,0)),CHAR(10)))</f>
        <v/>
      </c>
      <c r="I139" s="5" t="str">
        <f>IF(Übersicht!I139="","",CONCATENATE(INDEX('HJ-Daten'!$B$10:$B$44,MATCH(Übersicht!I139,'HJ-Daten'!$A$10:$A$44,0)),CHAR(10)))</f>
        <v/>
      </c>
      <c r="J139" s="5" t="str">
        <f>IF(Übersicht!J139="","",CONCATENATE(INDEX('HJ-Daten'!$B$10:$B$44,MATCH(Übersicht!J139,'HJ-Daten'!$A$10:$A$44,0)),CHAR(10)))</f>
        <v/>
      </c>
      <c r="K139" s="5" t="str">
        <f>IF(Übersicht!K139="","",CONCATENATE(INDEX('HJ-Daten'!$B$10:$B$44,MATCH(Übersicht!K139,'HJ-Daten'!$A$10:$A$44,0)),CHAR(10)))</f>
        <v/>
      </c>
      <c r="L139" t="e">
        <f>IF($E139="W",VLOOKUP(Übersicht!L139,#REF!,2),VLOOKUP(Übersicht!L139,#REF!,2))</f>
        <v>#REF!</v>
      </c>
      <c r="M139" t="e">
        <f>IF($E139="W",VLOOKUP(Übersicht!M139,#REF!,3),VLOOKUP(Übersicht!M139,#REF!,3))</f>
        <v>#REF!</v>
      </c>
      <c r="N139" t="e">
        <f>IF($E139="W",VLOOKUP(Übersicht!N139,#REF!,4),VLOOKUP(Übersicht!N139,#REF!,4))</f>
        <v>#REF!</v>
      </c>
      <c r="O139" t="e">
        <f>IF($E139="W",VLOOKUP(Übersicht!O139,#REF!,5),VLOOKUP(Übersicht!O139,#REF!,5))</f>
        <v>#REF!</v>
      </c>
      <c r="P139" s="31" t="str">
        <f>'HJ-Daten'!$C$2</f>
        <v>2024/25</v>
      </c>
      <c r="Q139" s="1">
        <f>'HJ-Daten'!$C$3</f>
        <v>1</v>
      </c>
      <c r="R139" s="6" t="str">
        <f>'HJ-Daten'!$C$4</f>
        <v>31.01.2025</v>
      </c>
      <c r="S139" t="str">
        <f t="shared" si="4"/>
        <v>HALBJAHRESZEUGNIS</v>
      </c>
      <c r="T139" t="str">
        <f>IF(CONCATENATE(Übersicht!W139,Übersicht!X139,Übersicht!Y139,Übersicht!Z139)="","","Die Zeugniskonferenz empfiehlt die Teilnahme an der Förder-AG ")</f>
        <v/>
      </c>
      <c r="U139" t="str">
        <f t="shared" si="5"/>
        <v/>
      </c>
      <c r="V139" t="str">
        <f>IF(Übersicht!W139="","","Mathematik ")</f>
        <v/>
      </c>
      <c r="W139" t="str">
        <f>IF(Übersicht!X139="","","Deutsch ")</f>
        <v/>
      </c>
      <c r="X139" t="str">
        <f>IF(Übersicht!Y139="","","Französisch ")</f>
        <v/>
      </c>
      <c r="Y139" t="str">
        <f>IF(Übersicht!Z139="","","Englisch ")</f>
        <v/>
      </c>
    </row>
    <row r="140" spans="1:25" x14ac:dyDescent="0.2">
      <c r="A140" s="1">
        <f>Übersicht!A140</f>
        <v>139</v>
      </c>
      <c r="B140">
        <f>Übersicht!B140</f>
        <v>0</v>
      </c>
      <c r="C140">
        <f>Übersicht!C140</f>
        <v>0</v>
      </c>
      <c r="D140">
        <f>Übersicht!D140</f>
        <v>0</v>
      </c>
      <c r="E140">
        <f>Übersicht!E140</f>
        <v>0</v>
      </c>
      <c r="F140" s="1" t="str">
        <f>TEXT(Übersicht!F140,"TT. MMMM JJJJ")</f>
        <v>00. Januar 1900</v>
      </c>
      <c r="G140">
        <f>Übersicht!G140</f>
        <v>0</v>
      </c>
      <c r="H140" s="5" t="str">
        <f>IF(Übersicht!H140="","",CONCATENATE(INDEX('HJ-Daten'!$B$10:$B$44,MATCH(Übersicht!H140,'HJ-Daten'!$A$10:$A$44,0)),CHAR(10)))</f>
        <v/>
      </c>
      <c r="I140" s="5" t="str">
        <f>IF(Übersicht!I140="","",CONCATENATE(INDEX('HJ-Daten'!$B$10:$B$44,MATCH(Übersicht!I140,'HJ-Daten'!$A$10:$A$44,0)),CHAR(10)))</f>
        <v/>
      </c>
      <c r="J140" s="5" t="str">
        <f>IF(Übersicht!J140="","",CONCATENATE(INDEX('HJ-Daten'!$B$10:$B$44,MATCH(Übersicht!J140,'HJ-Daten'!$A$10:$A$44,0)),CHAR(10)))</f>
        <v/>
      </c>
      <c r="K140" s="5" t="str">
        <f>IF(Übersicht!K140="","",CONCATENATE(INDEX('HJ-Daten'!$B$10:$B$44,MATCH(Übersicht!K140,'HJ-Daten'!$A$10:$A$44,0)),CHAR(10)))</f>
        <v/>
      </c>
      <c r="L140" t="e">
        <f>IF($E140="W",VLOOKUP(Übersicht!L140,#REF!,2),VLOOKUP(Übersicht!L140,#REF!,2))</f>
        <v>#REF!</v>
      </c>
      <c r="M140" t="e">
        <f>IF($E140="W",VLOOKUP(Übersicht!M140,#REF!,3),VLOOKUP(Übersicht!M140,#REF!,3))</f>
        <v>#REF!</v>
      </c>
      <c r="N140" t="e">
        <f>IF($E140="W",VLOOKUP(Übersicht!N140,#REF!,4),VLOOKUP(Übersicht!N140,#REF!,4))</f>
        <v>#REF!</v>
      </c>
      <c r="O140" t="e">
        <f>IF($E140="W",VLOOKUP(Übersicht!O140,#REF!,5),VLOOKUP(Übersicht!O140,#REF!,5))</f>
        <v>#REF!</v>
      </c>
      <c r="P140" s="31" t="str">
        <f>'HJ-Daten'!$C$2</f>
        <v>2024/25</v>
      </c>
      <c r="Q140" s="1">
        <f>'HJ-Daten'!$C$3</f>
        <v>1</v>
      </c>
      <c r="R140" s="6" t="str">
        <f>'HJ-Daten'!$C$4</f>
        <v>31.01.2025</v>
      </c>
      <c r="S140" t="str">
        <f t="shared" si="4"/>
        <v>HALBJAHRESZEUGNIS</v>
      </c>
      <c r="T140" t="str">
        <f>IF(CONCATENATE(Übersicht!W140,Übersicht!X140,Übersicht!Y140,Übersicht!Z140)="","","Die Zeugniskonferenz empfiehlt die Teilnahme an der Förder-AG ")</f>
        <v/>
      </c>
      <c r="U140" t="str">
        <f t="shared" si="5"/>
        <v/>
      </c>
      <c r="V140" t="str">
        <f>IF(Übersicht!W140="","","Mathematik ")</f>
        <v/>
      </c>
      <c r="W140" t="str">
        <f>IF(Übersicht!X140="","","Deutsch ")</f>
        <v/>
      </c>
      <c r="X140" t="str">
        <f>IF(Übersicht!Y140="","","Französisch ")</f>
        <v/>
      </c>
      <c r="Y140" t="str">
        <f>IF(Übersicht!Z140="","","Englisch ")</f>
        <v/>
      </c>
    </row>
    <row r="141" spans="1:25" x14ac:dyDescent="0.2">
      <c r="A141" s="1">
        <f>Übersicht!A141</f>
        <v>140</v>
      </c>
      <c r="B141">
        <f>Übersicht!B141</f>
        <v>0</v>
      </c>
      <c r="C141">
        <f>Übersicht!C141</f>
        <v>0</v>
      </c>
      <c r="D141">
        <f>Übersicht!D141</f>
        <v>0</v>
      </c>
      <c r="E141">
        <f>Übersicht!E141</f>
        <v>0</v>
      </c>
      <c r="F141" s="1" t="str">
        <f>TEXT(Übersicht!F141,"TT. MMMM JJJJ")</f>
        <v>00. Januar 1900</v>
      </c>
      <c r="G141">
        <f>Übersicht!G141</f>
        <v>0</v>
      </c>
      <c r="H141" s="5" t="str">
        <f>IF(Übersicht!H141="","",CONCATENATE(INDEX('HJ-Daten'!$B$10:$B$44,MATCH(Übersicht!H141,'HJ-Daten'!$A$10:$A$44,0)),CHAR(10)))</f>
        <v/>
      </c>
      <c r="I141" s="5" t="str">
        <f>IF(Übersicht!I141="","",CONCATENATE(INDEX('HJ-Daten'!$B$10:$B$44,MATCH(Übersicht!I141,'HJ-Daten'!$A$10:$A$44,0)),CHAR(10)))</f>
        <v/>
      </c>
      <c r="J141" s="5" t="str">
        <f>IF(Übersicht!J141="","",CONCATENATE(INDEX('HJ-Daten'!$B$10:$B$44,MATCH(Übersicht!J141,'HJ-Daten'!$A$10:$A$44,0)),CHAR(10)))</f>
        <v/>
      </c>
      <c r="K141" s="5" t="str">
        <f>IF(Übersicht!K141="","",CONCATENATE(INDEX('HJ-Daten'!$B$10:$B$44,MATCH(Übersicht!K141,'HJ-Daten'!$A$10:$A$44,0)),CHAR(10)))</f>
        <v/>
      </c>
      <c r="L141" t="e">
        <f>IF($E141="W",VLOOKUP(Übersicht!L141,#REF!,2),VLOOKUP(Übersicht!L141,#REF!,2))</f>
        <v>#REF!</v>
      </c>
      <c r="M141" t="e">
        <f>IF($E141="W",VLOOKUP(Übersicht!M141,#REF!,3),VLOOKUP(Übersicht!M141,#REF!,3))</f>
        <v>#REF!</v>
      </c>
      <c r="N141" t="e">
        <f>IF($E141="W",VLOOKUP(Übersicht!N141,#REF!,4),VLOOKUP(Übersicht!N141,#REF!,4))</f>
        <v>#REF!</v>
      </c>
      <c r="O141" t="e">
        <f>IF($E141="W",VLOOKUP(Übersicht!O141,#REF!,5),VLOOKUP(Übersicht!O141,#REF!,5))</f>
        <v>#REF!</v>
      </c>
      <c r="P141" s="31" t="str">
        <f>'HJ-Daten'!$C$2</f>
        <v>2024/25</v>
      </c>
      <c r="Q141" s="1">
        <f>'HJ-Daten'!$C$3</f>
        <v>1</v>
      </c>
      <c r="R141" s="6" t="str">
        <f>'HJ-Daten'!$C$4</f>
        <v>31.01.2025</v>
      </c>
      <c r="S141" t="str">
        <f t="shared" si="4"/>
        <v>HALBJAHRESZEUGNIS</v>
      </c>
      <c r="T141" t="str">
        <f>IF(CONCATENATE(Übersicht!W141,Übersicht!X141,Übersicht!Y141,Übersicht!Z141)="","","Die Zeugniskonferenz empfiehlt die Teilnahme an der Förder-AG ")</f>
        <v/>
      </c>
      <c r="U141" t="str">
        <f t="shared" si="5"/>
        <v/>
      </c>
      <c r="V141" t="str">
        <f>IF(Übersicht!W141="","","Mathematik ")</f>
        <v/>
      </c>
      <c r="W141" t="str">
        <f>IF(Übersicht!X141="","","Deutsch ")</f>
        <v/>
      </c>
      <c r="X141" t="str">
        <f>IF(Übersicht!Y141="","","Französisch ")</f>
        <v/>
      </c>
      <c r="Y141" t="str">
        <f>IF(Übersicht!Z141="","","Englisch ")</f>
        <v/>
      </c>
    </row>
    <row r="142" spans="1:25" x14ac:dyDescent="0.2">
      <c r="A142" s="1">
        <f>Übersicht!A142</f>
        <v>141</v>
      </c>
      <c r="B142">
        <f>Übersicht!B142</f>
        <v>0</v>
      </c>
      <c r="C142">
        <f>Übersicht!C142</f>
        <v>0</v>
      </c>
      <c r="D142">
        <f>Übersicht!D142</f>
        <v>0</v>
      </c>
      <c r="E142">
        <f>Übersicht!E142</f>
        <v>0</v>
      </c>
      <c r="F142" s="1" t="str">
        <f>TEXT(Übersicht!F142,"TT. MMMM JJJJ")</f>
        <v>00. Januar 1900</v>
      </c>
      <c r="G142">
        <f>Übersicht!G142</f>
        <v>0</v>
      </c>
      <c r="H142" s="5" t="str">
        <f>IF(Übersicht!H142="","",CONCATENATE(INDEX('HJ-Daten'!$B$10:$B$44,MATCH(Übersicht!H142,'HJ-Daten'!$A$10:$A$44,0)),CHAR(10)))</f>
        <v/>
      </c>
      <c r="I142" s="5" t="str">
        <f>IF(Übersicht!I142="","",CONCATENATE(INDEX('HJ-Daten'!$B$10:$B$44,MATCH(Übersicht!I142,'HJ-Daten'!$A$10:$A$44,0)),CHAR(10)))</f>
        <v/>
      </c>
      <c r="J142" s="5" t="str">
        <f>IF(Übersicht!J142="","",CONCATENATE(INDEX('HJ-Daten'!$B$10:$B$44,MATCH(Übersicht!J142,'HJ-Daten'!$A$10:$A$44,0)),CHAR(10)))</f>
        <v/>
      </c>
      <c r="K142" s="5" t="str">
        <f>IF(Übersicht!K142="","",CONCATENATE(INDEX('HJ-Daten'!$B$10:$B$44,MATCH(Übersicht!K142,'HJ-Daten'!$A$10:$A$44,0)),CHAR(10)))</f>
        <v/>
      </c>
      <c r="L142" t="e">
        <f>IF($E142="W",VLOOKUP(Übersicht!L142,#REF!,2),VLOOKUP(Übersicht!L142,#REF!,2))</f>
        <v>#REF!</v>
      </c>
      <c r="M142" t="e">
        <f>IF($E142="W",VLOOKUP(Übersicht!M142,#REF!,3),VLOOKUP(Übersicht!M142,#REF!,3))</f>
        <v>#REF!</v>
      </c>
      <c r="N142" t="e">
        <f>IF($E142="W",VLOOKUP(Übersicht!N142,#REF!,4),VLOOKUP(Übersicht!N142,#REF!,4))</f>
        <v>#REF!</v>
      </c>
      <c r="O142" t="e">
        <f>IF($E142="W",VLOOKUP(Übersicht!O142,#REF!,5),VLOOKUP(Übersicht!O142,#REF!,5))</f>
        <v>#REF!</v>
      </c>
      <c r="P142" s="31" t="str">
        <f>'HJ-Daten'!$C$2</f>
        <v>2024/25</v>
      </c>
      <c r="Q142" s="1">
        <f>'HJ-Daten'!$C$3</f>
        <v>1</v>
      </c>
      <c r="R142" s="6" t="str">
        <f>'HJ-Daten'!$C$4</f>
        <v>31.01.2025</v>
      </c>
      <c r="S142" t="str">
        <f t="shared" si="4"/>
        <v>HALBJAHRESZEUGNIS</v>
      </c>
      <c r="T142" t="str">
        <f>IF(CONCATENATE(Übersicht!W142,Übersicht!X142,Übersicht!Y142,Übersicht!Z142)="","","Die Zeugniskonferenz empfiehlt die Teilnahme an der Förder-AG ")</f>
        <v/>
      </c>
      <c r="U142" t="str">
        <f t="shared" si="5"/>
        <v/>
      </c>
      <c r="V142" t="str">
        <f>IF(Übersicht!W142="","","Mathematik ")</f>
        <v/>
      </c>
      <c r="W142" t="str">
        <f>IF(Übersicht!X142="","","Deutsch ")</f>
        <v/>
      </c>
      <c r="X142" t="str">
        <f>IF(Übersicht!Y142="","","Französisch ")</f>
        <v/>
      </c>
      <c r="Y142" t="str">
        <f>IF(Übersicht!Z142="","","Englisch ")</f>
        <v/>
      </c>
    </row>
    <row r="143" spans="1:25" x14ac:dyDescent="0.2">
      <c r="A143" s="1">
        <f>Übersicht!A143</f>
        <v>142</v>
      </c>
      <c r="B143">
        <f>Übersicht!B143</f>
        <v>0</v>
      </c>
      <c r="C143">
        <f>Übersicht!C143</f>
        <v>0</v>
      </c>
      <c r="D143">
        <f>Übersicht!D143</f>
        <v>0</v>
      </c>
      <c r="E143">
        <f>Übersicht!E143</f>
        <v>0</v>
      </c>
      <c r="F143" s="1" t="str">
        <f>TEXT(Übersicht!F143,"TT. MMMM JJJJ")</f>
        <v>00. Januar 1900</v>
      </c>
      <c r="G143">
        <f>Übersicht!G143</f>
        <v>0</v>
      </c>
      <c r="H143" s="5" t="str">
        <f>IF(Übersicht!H143="","",CONCATENATE(INDEX('HJ-Daten'!$B$10:$B$44,MATCH(Übersicht!H143,'HJ-Daten'!$A$10:$A$44,0)),CHAR(10)))</f>
        <v/>
      </c>
      <c r="I143" s="5" t="str">
        <f>IF(Übersicht!I143="","",CONCATENATE(INDEX('HJ-Daten'!$B$10:$B$44,MATCH(Übersicht!I143,'HJ-Daten'!$A$10:$A$44,0)),CHAR(10)))</f>
        <v/>
      </c>
      <c r="J143" s="5" t="str">
        <f>IF(Übersicht!J143="","",CONCATENATE(INDEX('HJ-Daten'!$B$10:$B$44,MATCH(Übersicht!J143,'HJ-Daten'!$A$10:$A$44,0)),CHAR(10)))</f>
        <v/>
      </c>
      <c r="K143" s="5" t="str">
        <f>IF(Übersicht!K143="","",CONCATENATE(INDEX('HJ-Daten'!$B$10:$B$44,MATCH(Übersicht!K143,'HJ-Daten'!$A$10:$A$44,0)),CHAR(10)))</f>
        <v/>
      </c>
      <c r="L143" t="e">
        <f>IF($E143="W",VLOOKUP(Übersicht!L143,#REF!,2),VLOOKUP(Übersicht!L143,#REF!,2))</f>
        <v>#REF!</v>
      </c>
      <c r="M143" t="e">
        <f>IF($E143="W",VLOOKUP(Übersicht!M143,#REF!,3),VLOOKUP(Übersicht!M143,#REF!,3))</f>
        <v>#REF!</v>
      </c>
      <c r="N143" t="e">
        <f>IF($E143="W",VLOOKUP(Übersicht!N143,#REF!,4),VLOOKUP(Übersicht!N143,#REF!,4))</f>
        <v>#REF!</v>
      </c>
      <c r="O143" t="e">
        <f>IF($E143="W",VLOOKUP(Übersicht!O143,#REF!,5),VLOOKUP(Übersicht!O143,#REF!,5))</f>
        <v>#REF!</v>
      </c>
      <c r="P143" s="31" t="str">
        <f>'HJ-Daten'!$C$2</f>
        <v>2024/25</v>
      </c>
      <c r="Q143" s="1">
        <f>'HJ-Daten'!$C$3</f>
        <v>1</v>
      </c>
      <c r="R143" s="6" t="str">
        <f>'HJ-Daten'!$C$4</f>
        <v>31.01.2025</v>
      </c>
      <c r="S143" t="str">
        <f t="shared" si="4"/>
        <v>HALBJAHRESZEUGNIS</v>
      </c>
      <c r="T143" t="str">
        <f>IF(CONCATENATE(Übersicht!W143,Übersicht!X143,Übersicht!Y143,Übersicht!Z143)="","","Die Zeugniskonferenz empfiehlt die Teilnahme an der Förder-AG ")</f>
        <v/>
      </c>
      <c r="U143" t="str">
        <f t="shared" si="5"/>
        <v/>
      </c>
      <c r="V143" t="str">
        <f>IF(Übersicht!W143="","","Mathematik ")</f>
        <v/>
      </c>
      <c r="W143" t="str">
        <f>IF(Übersicht!X143="","","Deutsch ")</f>
        <v/>
      </c>
      <c r="X143" t="str">
        <f>IF(Übersicht!Y143="","","Französisch ")</f>
        <v/>
      </c>
      <c r="Y143" t="str">
        <f>IF(Übersicht!Z143="","","Englisch ")</f>
        <v/>
      </c>
    </row>
    <row r="144" spans="1:25" x14ac:dyDescent="0.2">
      <c r="A144" s="1">
        <f>Übersicht!A144</f>
        <v>143</v>
      </c>
      <c r="B144">
        <f>Übersicht!B144</f>
        <v>0</v>
      </c>
      <c r="C144">
        <f>Übersicht!C144</f>
        <v>0</v>
      </c>
      <c r="D144">
        <f>Übersicht!D144</f>
        <v>0</v>
      </c>
      <c r="E144">
        <f>Übersicht!E144</f>
        <v>0</v>
      </c>
      <c r="F144" s="1" t="str">
        <f>TEXT(Übersicht!F144,"TT. MMMM JJJJ")</f>
        <v>00. Januar 1900</v>
      </c>
      <c r="G144">
        <f>Übersicht!G144</f>
        <v>0</v>
      </c>
      <c r="H144" s="5" t="str">
        <f>IF(Übersicht!H144="","",CONCATENATE(INDEX('HJ-Daten'!$B$10:$B$44,MATCH(Übersicht!H144,'HJ-Daten'!$A$10:$A$44,0)),CHAR(10)))</f>
        <v/>
      </c>
      <c r="I144" s="5" t="str">
        <f>IF(Übersicht!I144="","",CONCATENATE(INDEX('HJ-Daten'!$B$10:$B$44,MATCH(Übersicht!I144,'HJ-Daten'!$A$10:$A$44,0)),CHAR(10)))</f>
        <v/>
      </c>
      <c r="J144" s="5" t="str">
        <f>IF(Übersicht!J144="","",CONCATENATE(INDEX('HJ-Daten'!$B$10:$B$44,MATCH(Übersicht!J144,'HJ-Daten'!$A$10:$A$44,0)),CHAR(10)))</f>
        <v/>
      </c>
      <c r="K144" s="5" t="str">
        <f>IF(Übersicht!K144="","",CONCATENATE(INDEX('HJ-Daten'!$B$10:$B$44,MATCH(Übersicht!K144,'HJ-Daten'!$A$10:$A$44,0)),CHAR(10)))</f>
        <v/>
      </c>
      <c r="L144" t="e">
        <f>IF($E144="W",VLOOKUP(Übersicht!L144,#REF!,2),VLOOKUP(Übersicht!L144,#REF!,2))</f>
        <v>#REF!</v>
      </c>
      <c r="M144" t="e">
        <f>IF($E144="W",VLOOKUP(Übersicht!M144,#REF!,3),VLOOKUP(Übersicht!M144,#REF!,3))</f>
        <v>#REF!</v>
      </c>
      <c r="N144" t="e">
        <f>IF($E144="W",VLOOKUP(Übersicht!N144,#REF!,4),VLOOKUP(Übersicht!N144,#REF!,4))</f>
        <v>#REF!</v>
      </c>
      <c r="O144" t="e">
        <f>IF($E144="W",VLOOKUP(Übersicht!O144,#REF!,5),VLOOKUP(Übersicht!O144,#REF!,5))</f>
        <v>#REF!</v>
      </c>
      <c r="P144" s="31" t="str">
        <f>'HJ-Daten'!$C$2</f>
        <v>2024/25</v>
      </c>
      <c r="Q144" s="1">
        <f>'HJ-Daten'!$C$3</f>
        <v>1</v>
      </c>
      <c r="R144" s="6" t="str">
        <f>'HJ-Daten'!$C$4</f>
        <v>31.01.2025</v>
      </c>
      <c r="S144" t="str">
        <f t="shared" si="4"/>
        <v>HALBJAHRESZEUGNIS</v>
      </c>
      <c r="T144" t="str">
        <f>IF(CONCATENATE(Übersicht!W144,Übersicht!X144,Übersicht!Y144,Übersicht!Z144)="","","Die Zeugniskonferenz empfiehlt die Teilnahme an der Förder-AG ")</f>
        <v/>
      </c>
      <c r="U144" t="str">
        <f t="shared" si="5"/>
        <v/>
      </c>
      <c r="V144" t="str">
        <f>IF(Übersicht!W144="","","Mathematik ")</f>
        <v/>
      </c>
      <c r="W144" t="str">
        <f>IF(Übersicht!X144="","","Deutsch ")</f>
        <v/>
      </c>
      <c r="X144" t="str">
        <f>IF(Übersicht!Y144="","","Französisch ")</f>
        <v/>
      </c>
      <c r="Y144" t="str">
        <f>IF(Übersicht!Z144="","","Englisch ")</f>
        <v/>
      </c>
    </row>
    <row r="145" spans="1:25" x14ac:dyDescent="0.2">
      <c r="A145" s="1">
        <f>Übersicht!A145</f>
        <v>144</v>
      </c>
      <c r="B145">
        <f>Übersicht!B145</f>
        <v>0</v>
      </c>
      <c r="C145">
        <f>Übersicht!C145</f>
        <v>0</v>
      </c>
      <c r="D145">
        <f>Übersicht!D145</f>
        <v>0</v>
      </c>
      <c r="E145">
        <f>Übersicht!E145</f>
        <v>0</v>
      </c>
      <c r="F145" s="1" t="str">
        <f>TEXT(Übersicht!F145,"TT. MMMM JJJJ")</f>
        <v>00. Januar 1900</v>
      </c>
      <c r="G145">
        <f>Übersicht!G145</f>
        <v>0</v>
      </c>
      <c r="H145" s="5" t="str">
        <f>IF(Übersicht!H145="","",CONCATENATE(INDEX('HJ-Daten'!$B$10:$B$44,MATCH(Übersicht!H145,'HJ-Daten'!$A$10:$A$44,0)),CHAR(10)))</f>
        <v/>
      </c>
      <c r="I145" s="5" t="str">
        <f>IF(Übersicht!I145="","",CONCATENATE(INDEX('HJ-Daten'!$B$10:$B$44,MATCH(Übersicht!I145,'HJ-Daten'!$A$10:$A$44,0)),CHAR(10)))</f>
        <v/>
      </c>
      <c r="J145" s="5" t="str">
        <f>IF(Übersicht!J145="","",CONCATENATE(INDEX('HJ-Daten'!$B$10:$B$44,MATCH(Übersicht!J145,'HJ-Daten'!$A$10:$A$44,0)),CHAR(10)))</f>
        <v/>
      </c>
      <c r="K145" s="5" t="str">
        <f>IF(Übersicht!K145="","",CONCATENATE(INDEX('HJ-Daten'!$B$10:$B$44,MATCH(Übersicht!K145,'HJ-Daten'!$A$10:$A$44,0)),CHAR(10)))</f>
        <v/>
      </c>
      <c r="L145" t="e">
        <f>IF($E145="W",VLOOKUP(Übersicht!L145,#REF!,2),VLOOKUP(Übersicht!L145,#REF!,2))</f>
        <v>#REF!</v>
      </c>
      <c r="M145" t="e">
        <f>IF($E145="W",VLOOKUP(Übersicht!M145,#REF!,3),VLOOKUP(Übersicht!M145,#REF!,3))</f>
        <v>#REF!</v>
      </c>
      <c r="N145" t="e">
        <f>IF($E145="W",VLOOKUP(Übersicht!N145,#REF!,4),VLOOKUP(Übersicht!N145,#REF!,4))</f>
        <v>#REF!</v>
      </c>
      <c r="O145" t="e">
        <f>IF($E145="W",VLOOKUP(Übersicht!O145,#REF!,5),VLOOKUP(Übersicht!O145,#REF!,5))</f>
        <v>#REF!</v>
      </c>
      <c r="P145" s="31" t="str">
        <f>'HJ-Daten'!$C$2</f>
        <v>2024/25</v>
      </c>
      <c r="Q145" s="1">
        <f>'HJ-Daten'!$C$3</f>
        <v>1</v>
      </c>
      <c r="R145" s="6" t="str">
        <f>'HJ-Daten'!$C$4</f>
        <v>31.01.2025</v>
      </c>
      <c r="S145" t="str">
        <f t="shared" si="4"/>
        <v>HALBJAHRESZEUGNIS</v>
      </c>
      <c r="T145" t="str">
        <f>IF(CONCATENATE(Übersicht!W145,Übersicht!X145,Übersicht!Y145,Übersicht!Z145)="","","Die Zeugniskonferenz empfiehlt die Teilnahme an der Förder-AG ")</f>
        <v/>
      </c>
      <c r="U145" t="str">
        <f t="shared" si="5"/>
        <v/>
      </c>
      <c r="V145" t="str">
        <f>IF(Übersicht!W145="","","Mathematik ")</f>
        <v/>
      </c>
      <c r="W145" t="str">
        <f>IF(Übersicht!X145="","","Deutsch ")</f>
        <v/>
      </c>
      <c r="X145" t="str">
        <f>IF(Übersicht!Y145="","","Französisch ")</f>
        <v/>
      </c>
      <c r="Y145" t="str">
        <f>IF(Übersicht!Z145="","","Englisch ")</f>
        <v/>
      </c>
    </row>
    <row r="146" spans="1:25" x14ac:dyDescent="0.2">
      <c r="A146" s="1">
        <f>Übersicht!A146</f>
        <v>145</v>
      </c>
      <c r="B146">
        <f>Übersicht!B146</f>
        <v>0</v>
      </c>
      <c r="C146">
        <f>Übersicht!C146</f>
        <v>0</v>
      </c>
      <c r="D146">
        <f>Übersicht!D146</f>
        <v>0</v>
      </c>
      <c r="E146">
        <f>Übersicht!E146</f>
        <v>0</v>
      </c>
      <c r="F146" s="1" t="str">
        <f>TEXT(Übersicht!F146,"TT. MMMM JJJJ")</f>
        <v>00. Januar 1900</v>
      </c>
      <c r="G146">
        <f>Übersicht!G146</f>
        <v>0</v>
      </c>
      <c r="H146" s="5" t="str">
        <f>IF(Übersicht!H146="","",CONCATENATE(INDEX('HJ-Daten'!$B$10:$B$44,MATCH(Übersicht!H146,'HJ-Daten'!$A$10:$A$44,0)),CHAR(10)))</f>
        <v/>
      </c>
      <c r="I146" s="5" t="str">
        <f>IF(Übersicht!I146="","",CONCATENATE(INDEX('HJ-Daten'!$B$10:$B$44,MATCH(Übersicht!I146,'HJ-Daten'!$A$10:$A$44,0)),CHAR(10)))</f>
        <v/>
      </c>
      <c r="J146" s="5" t="str">
        <f>IF(Übersicht!J146="","",CONCATENATE(INDEX('HJ-Daten'!$B$10:$B$44,MATCH(Übersicht!J146,'HJ-Daten'!$A$10:$A$44,0)),CHAR(10)))</f>
        <v/>
      </c>
      <c r="K146" s="5" t="str">
        <f>IF(Übersicht!K146="","",CONCATENATE(INDEX('HJ-Daten'!$B$10:$B$44,MATCH(Übersicht!K146,'HJ-Daten'!$A$10:$A$44,0)),CHAR(10)))</f>
        <v/>
      </c>
      <c r="L146" t="e">
        <f>IF($E146="W",VLOOKUP(Übersicht!L146,#REF!,2),VLOOKUP(Übersicht!L146,#REF!,2))</f>
        <v>#REF!</v>
      </c>
      <c r="M146" t="e">
        <f>IF($E146="W",VLOOKUP(Übersicht!M146,#REF!,3),VLOOKUP(Übersicht!M146,#REF!,3))</f>
        <v>#REF!</v>
      </c>
      <c r="N146" t="e">
        <f>IF($E146="W",VLOOKUP(Übersicht!N146,#REF!,4),VLOOKUP(Übersicht!N146,#REF!,4))</f>
        <v>#REF!</v>
      </c>
      <c r="O146" t="e">
        <f>IF($E146="W",VLOOKUP(Übersicht!O146,#REF!,5),VLOOKUP(Übersicht!O146,#REF!,5))</f>
        <v>#REF!</v>
      </c>
      <c r="P146" s="31" t="str">
        <f>'HJ-Daten'!$C$2</f>
        <v>2024/25</v>
      </c>
      <c r="Q146" s="1">
        <f>'HJ-Daten'!$C$3</f>
        <v>1</v>
      </c>
      <c r="R146" s="6" t="str">
        <f>'HJ-Daten'!$C$4</f>
        <v>31.01.2025</v>
      </c>
      <c r="S146" t="str">
        <f t="shared" si="4"/>
        <v>HALBJAHRESZEUGNIS</v>
      </c>
      <c r="T146" t="str">
        <f>IF(CONCATENATE(Übersicht!W146,Übersicht!X146,Übersicht!Y146,Übersicht!Z146)="","","Die Zeugniskonferenz empfiehlt die Teilnahme an der Förder-AG ")</f>
        <v/>
      </c>
      <c r="U146" t="str">
        <f t="shared" si="5"/>
        <v/>
      </c>
      <c r="V146" t="str">
        <f>IF(Übersicht!W146="","","Mathematik ")</f>
        <v/>
      </c>
      <c r="W146" t="str">
        <f>IF(Übersicht!X146="","","Deutsch ")</f>
        <v/>
      </c>
      <c r="X146" t="str">
        <f>IF(Übersicht!Y146="","","Französisch ")</f>
        <v/>
      </c>
      <c r="Y146" t="str">
        <f>IF(Übersicht!Z146="","","Englisch ")</f>
        <v/>
      </c>
    </row>
    <row r="147" spans="1:25" x14ac:dyDescent="0.2">
      <c r="A147" s="1">
        <f>Übersicht!A147</f>
        <v>146</v>
      </c>
      <c r="B147">
        <f>Übersicht!B147</f>
        <v>0</v>
      </c>
      <c r="C147">
        <f>Übersicht!C147</f>
        <v>0</v>
      </c>
      <c r="D147">
        <f>Übersicht!D147</f>
        <v>0</v>
      </c>
      <c r="E147">
        <f>Übersicht!E147</f>
        <v>0</v>
      </c>
      <c r="F147" s="1" t="str">
        <f>TEXT(Übersicht!F147,"TT. MMMM JJJJ")</f>
        <v>00. Januar 1900</v>
      </c>
      <c r="G147">
        <f>Übersicht!G147</f>
        <v>0</v>
      </c>
      <c r="H147" s="5" t="str">
        <f>IF(Übersicht!H147="","",CONCATENATE(INDEX('HJ-Daten'!$B$10:$B$44,MATCH(Übersicht!H147,'HJ-Daten'!$A$10:$A$44,0)),CHAR(10)))</f>
        <v/>
      </c>
      <c r="I147" s="5" t="str">
        <f>IF(Übersicht!I147="","",CONCATENATE(INDEX('HJ-Daten'!$B$10:$B$44,MATCH(Übersicht!I147,'HJ-Daten'!$A$10:$A$44,0)),CHAR(10)))</f>
        <v/>
      </c>
      <c r="J147" s="5" t="str">
        <f>IF(Übersicht!J147="","",CONCATENATE(INDEX('HJ-Daten'!$B$10:$B$44,MATCH(Übersicht!J147,'HJ-Daten'!$A$10:$A$44,0)),CHAR(10)))</f>
        <v/>
      </c>
      <c r="K147" s="5" t="str">
        <f>IF(Übersicht!K147="","",CONCATENATE(INDEX('HJ-Daten'!$B$10:$B$44,MATCH(Übersicht!K147,'HJ-Daten'!$A$10:$A$44,0)),CHAR(10)))</f>
        <v/>
      </c>
      <c r="L147" t="e">
        <f>IF($E147="W",VLOOKUP(Übersicht!L147,#REF!,2),VLOOKUP(Übersicht!L147,#REF!,2))</f>
        <v>#REF!</v>
      </c>
      <c r="M147" t="e">
        <f>IF($E147="W",VLOOKUP(Übersicht!M147,#REF!,3),VLOOKUP(Übersicht!M147,#REF!,3))</f>
        <v>#REF!</v>
      </c>
      <c r="N147" t="e">
        <f>IF($E147="W",VLOOKUP(Übersicht!N147,#REF!,4),VLOOKUP(Übersicht!N147,#REF!,4))</f>
        <v>#REF!</v>
      </c>
      <c r="O147" t="e">
        <f>IF($E147="W",VLOOKUP(Übersicht!O147,#REF!,5),VLOOKUP(Übersicht!O147,#REF!,5))</f>
        <v>#REF!</v>
      </c>
      <c r="P147" s="31" t="str">
        <f>'HJ-Daten'!$C$2</f>
        <v>2024/25</v>
      </c>
      <c r="Q147" s="1">
        <f>'HJ-Daten'!$C$3</f>
        <v>1</v>
      </c>
      <c r="R147" s="6" t="str">
        <f>'HJ-Daten'!$C$4</f>
        <v>31.01.2025</v>
      </c>
      <c r="S147" t="str">
        <f t="shared" si="4"/>
        <v>HALBJAHRESZEUGNIS</v>
      </c>
      <c r="T147" t="str">
        <f>IF(CONCATENATE(Übersicht!W147,Übersicht!X147,Übersicht!Y147,Übersicht!Z147)="","","Die Zeugniskonferenz empfiehlt die Teilnahme an der Förder-AG ")</f>
        <v/>
      </c>
      <c r="U147" t="str">
        <f t="shared" si="5"/>
        <v/>
      </c>
      <c r="V147" t="str">
        <f>IF(Übersicht!W147="","","Mathematik ")</f>
        <v/>
      </c>
      <c r="W147" t="str">
        <f>IF(Übersicht!X147="","","Deutsch ")</f>
        <v/>
      </c>
      <c r="X147" t="str">
        <f>IF(Übersicht!Y147="","","Französisch ")</f>
        <v/>
      </c>
      <c r="Y147" t="str">
        <f>IF(Übersicht!Z147="","","Englisch ")</f>
        <v/>
      </c>
    </row>
    <row r="148" spans="1:25" x14ac:dyDescent="0.2">
      <c r="A148" s="1">
        <f>Übersicht!A148</f>
        <v>147</v>
      </c>
      <c r="B148">
        <f>Übersicht!B148</f>
        <v>0</v>
      </c>
      <c r="C148">
        <f>Übersicht!C148</f>
        <v>0</v>
      </c>
      <c r="D148">
        <f>Übersicht!D148</f>
        <v>0</v>
      </c>
      <c r="E148">
        <f>Übersicht!E148</f>
        <v>0</v>
      </c>
      <c r="F148" s="1" t="str">
        <f>TEXT(Übersicht!F148,"TT. MMMM JJJJ")</f>
        <v>00. Januar 1900</v>
      </c>
      <c r="G148">
        <f>Übersicht!G148</f>
        <v>0</v>
      </c>
      <c r="H148" s="5" t="str">
        <f>IF(Übersicht!H148="","",CONCATENATE(INDEX('HJ-Daten'!$B$10:$B$44,MATCH(Übersicht!H148,'HJ-Daten'!$A$10:$A$44,0)),CHAR(10)))</f>
        <v/>
      </c>
      <c r="I148" s="5" t="str">
        <f>IF(Übersicht!I148="","",CONCATENATE(INDEX('HJ-Daten'!$B$10:$B$44,MATCH(Übersicht!I148,'HJ-Daten'!$A$10:$A$44,0)),CHAR(10)))</f>
        <v/>
      </c>
      <c r="J148" s="5" t="str">
        <f>IF(Übersicht!J148="","",CONCATENATE(INDEX('HJ-Daten'!$B$10:$B$44,MATCH(Übersicht!J148,'HJ-Daten'!$A$10:$A$44,0)),CHAR(10)))</f>
        <v/>
      </c>
      <c r="K148" s="5" t="str">
        <f>IF(Übersicht!K148="","",CONCATENATE(INDEX('HJ-Daten'!$B$10:$B$44,MATCH(Übersicht!K148,'HJ-Daten'!$A$10:$A$44,0)),CHAR(10)))</f>
        <v/>
      </c>
      <c r="L148" t="e">
        <f>IF($E148="W",VLOOKUP(Übersicht!L148,#REF!,2),VLOOKUP(Übersicht!L148,#REF!,2))</f>
        <v>#REF!</v>
      </c>
      <c r="M148" t="e">
        <f>IF($E148="W",VLOOKUP(Übersicht!M148,#REF!,3),VLOOKUP(Übersicht!M148,#REF!,3))</f>
        <v>#REF!</v>
      </c>
      <c r="N148" t="e">
        <f>IF($E148="W",VLOOKUP(Übersicht!N148,#REF!,4),VLOOKUP(Übersicht!N148,#REF!,4))</f>
        <v>#REF!</v>
      </c>
      <c r="O148" t="e">
        <f>IF($E148="W",VLOOKUP(Übersicht!O148,#REF!,5),VLOOKUP(Übersicht!O148,#REF!,5))</f>
        <v>#REF!</v>
      </c>
      <c r="P148" s="31" t="str">
        <f>'HJ-Daten'!$C$2</f>
        <v>2024/25</v>
      </c>
      <c r="Q148" s="1">
        <f>'HJ-Daten'!$C$3</f>
        <v>1</v>
      </c>
      <c r="R148" s="6" t="str">
        <f>'HJ-Daten'!$C$4</f>
        <v>31.01.2025</v>
      </c>
      <c r="S148" t="str">
        <f t="shared" si="4"/>
        <v>HALBJAHRESZEUGNIS</v>
      </c>
      <c r="T148" t="str">
        <f>IF(CONCATENATE(Übersicht!W148,Übersicht!X148,Übersicht!Y148,Übersicht!Z148)="","","Die Zeugniskonferenz empfiehlt die Teilnahme an der Förder-AG ")</f>
        <v/>
      </c>
      <c r="U148" t="str">
        <f t="shared" si="5"/>
        <v/>
      </c>
      <c r="V148" t="str">
        <f>IF(Übersicht!W148="","","Mathematik ")</f>
        <v/>
      </c>
      <c r="W148" t="str">
        <f>IF(Übersicht!X148="","","Deutsch ")</f>
        <v/>
      </c>
      <c r="X148" t="str">
        <f>IF(Übersicht!Y148="","","Französisch ")</f>
        <v/>
      </c>
      <c r="Y148" t="str">
        <f>IF(Übersicht!Z148="","","Englisch ")</f>
        <v/>
      </c>
    </row>
    <row r="149" spans="1:25" x14ac:dyDescent="0.2">
      <c r="A149" s="1">
        <f>Übersicht!A149</f>
        <v>148</v>
      </c>
      <c r="B149">
        <f>Übersicht!B149</f>
        <v>0</v>
      </c>
      <c r="C149">
        <f>Übersicht!C149</f>
        <v>0</v>
      </c>
      <c r="D149">
        <f>Übersicht!D149</f>
        <v>0</v>
      </c>
      <c r="E149">
        <f>Übersicht!E149</f>
        <v>0</v>
      </c>
      <c r="F149" s="1" t="str">
        <f>TEXT(Übersicht!F149,"TT. MMMM JJJJ")</f>
        <v>00. Januar 1900</v>
      </c>
      <c r="G149">
        <f>Übersicht!G149</f>
        <v>0</v>
      </c>
      <c r="H149" s="5" t="str">
        <f>IF(Übersicht!H149="","",CONCATENATE(INDEX('HJ-Daten'!$B$10:$B$44,MATCH(Übersicht!H149,'HJ-Daten'!$A$10:$A$44,0)),CHAR(10)))</f>
        <v/>
      </c>
      <c r="I149" s="5" t="str">
        <f>IF(Übersicht!I149="","",CONCATENATE(INDEX('HJ-Daten'!$B$10:$B$44,MATCH(Übersicht!I149,'HJ-Daten'!$A$10:$A$44,0)),CHAR(10)))</f>
        <v/>
      </c>
      <c r="J149" s="5" t="str">
        <f>IF(Übersicht!J149="","",CONCATENATE(INDEX('HJ-Daten'!$B$10:$B$44,MATCH(Übersicht!J149,'HJ-Daten'!$A$10:$A$44,0)),CHAR(10)))</f>
        <v/>
      </c>
      <c r="K149" s="5" t="str">
        <f>IF(Übersicht!K149="","",CONCATENATE(INDEX('HJ-Daten'!$B$10:$B$44,MATCH(Übersicht!K149,'HJ-Daten'!$A$10:$A$44,0)),CHAR(10)))</f>
        <v/>
      </c>
      <c r="L149" t="e">
        <f>IF($E149="W",VLOOKUP(Übersicht!L149,#REF!,2),VLOOKUP(Übersicht!L149,#REF!,2))</f>
        <v>#REF!</v>
      </c>
      <c r="M149" t="e">
        <f>IF($E149="W",VLOOKUP(Übersicht!M149,#REF!,3),VLOOKUP(Übersicht!M149,#REF!,3))</f>
        <v>#REF!</v>
      </c>
      <c r="N149" t="e">
        <f>IF($E149="W",VLOOKUP(Übersicht!N149,#REF!,4),VLOOKUP(Übersicht!N149,#REF!,4))</f>
        <v>#REF!</v>
      </c>
      <c r="O149" t="e">
        <f>IF($E149="W",VLOOKUP(Übersicht!O149,#REF!,5),VLOOKUP(Übersicht!O149,#REF!,5))</f>
        <v>#REF!</v>
      </c>
      <c r="P149" s="31" t="str">
        <f>'HJ-Daten'!$C$2</f>
        <v>2024/25</v>
      </c>
      <c r="Q149" s="1">
        <f>'HJ-Daten'!$C$3</f>
        <v>1</v>
      </c>
      <c r="R149" s="6" t="str">
        <f>'HJ-Daten'!$C$4</f>
        <v>31.01.2025</v>
      </c>
      <c r="S149" t="str">
        <f t="shared" si="4"/>
        <v>HALBJAHRESZEUGNIS</v>
      </c>
      <c r="T149" t="str">
        <f>IF(CONCATENATE(Übersicht!W149,Übersicht!X149,Übersicht!Y149,Übersicht!Z149)="","","Die Zeugniskonferenz empfiehlt die Teilnahme an der Förder-AG ")</f>
        <v/>
      </c>
      <c r="U149" t="str">
        <f t="shared" si="5"/>
        <v/>
      </c>
      <c r="V149" t="str">
        <f>IF(Übersicht!W149="","","Mathematik ")</f>
        <v/>
      </c>
      <c r="W149" t="str">
        <f>IF(Übersicht!X149="","","Deutsch ")</f>
        <v/>
      </c>
      <c r="X149" t="str">
        <f>IF(Übersicht!Y149="","","Französisch ")</f>
        <v/>
      </c>
      <c r="Y149" t="str">
        <f>IF(Übersicht!Z149="","","Englisch ")</f>
        <v/>
      </c>
    </row>
    <row r="150" spans="1:25" x14ac:dyDescent="0.2">
      <c r="A150" s="1">
        <f>Übersicht!A150</f>
        <v>149</v>
      </c>
      <c r="B150">
        <f>Übersicht!B150</f>
        <v>0</v>
      </c>
      <c r="C150">
        <f>Übersicht!C150</f>
        <v>0</v>
      </c>
      <c r="D150">
        <f>Übersicht!D150</f>
        <v>0</v>
      </c>
      <c r="E150">
        <f>Übersicht!E150</f>
        <v>0</v>
      </c>
      <c r="F150" s="1" t="str">
        <f>TEXT(Übersicht!F150,"TT. MMMM JJJJ")</f>
        <v>00. Januar 1900</v>
      </c>
      <c r="G150">
        <f>Übersicht!G150</f>
        <v>0</v>
      </c>
      <c r="H150" s="5" t="str">
        <f>IF(Übersicht!H150="","",CONCATENATE(INDEX('HJ-Daten'!$B$10:$B$44,MATCH(Übersicht!H150,'HJ-Daten'!$A$10:$A$44,0)),CHAR(10)))</f>
        <v/>
      </c>
      <c r="I150" s="5" t="str">
        <f>IF(Übersicht!I150="","",CONCATENATE(INDEX('HJ-Daten'!$B$10:$B$44,MATCH(Übersicht!I150,'HJ-Daten'!$A$10:$A$44,0)),CHAR(10)))</f>
        <v/>
      </c>
      <c r="J150" s="5" t="str">
        <f>IF(Übersicht!J150="","",CONCATENATE(INDEX('HJ-Daten'!$B$10:$B$44,MATCH(Übersicht!J150,'HJ-Daten'!$A$10:$A$44,0)),CHAR(10)))</f>
        <v/>
      </c>
      <c r="K150" s="5" t="str">
        <f>IF(Übersicht!K150="","",CONCATENATE(INDEX('HJ-Daten'!$B$10:$B$44,MATCH(Übersicht!K150,'HJ-Daten'!$A$10:$A$44,0)),CHAR(10)))</f>
        <v/>
      </c>
      <c r="L150" t="e">
        <f>IF($E150="W",VLOOKUP(Übersicht!L150,#REF!,2),VLOOKUP(Übersicht!L150,#REF!,2))</f>
        <v>#REF!</v>
      </c>
      <c r="M150" t="e">
        <f>IF($E150="W",VLOOKUP(Übersicht!M150,#REF!,3),VLOOKUP(Übersicht!M150,#REF!,3))</f>
        <v>#REF!</v>
      </c>
      <c r="N150" t="e">
        <f>IF($E150="W",VLOOKUP(Übersicht!N150,#REF!,4),VLOOKUP(Übersicht!N150,#REF!,4))</f>
        <v>#REF!</v>
      </c>
      <c r="O150" t="e">
        <f>IF($E150="W",VLOOKUP(Übersicht!O150,#REF!,5),VLOOKUP(Übersicht!O150,#REF!,5))</f>
        <v>#REF!</v>
      </c>
      <c r="P150" s="31" t="str">
        <f>'HJ-Daten'!$C$2</f>
        <v>2024/25</v>
      </c>
      <c r="Q150" s="1">
        <f>'HJ-Daten'!$C$3</f>
        <v>1</v>
      </c>
      <c r="R150" s="6" t="str">
        <f>'HJ-Daten'!$C$4</f>
        <v>31.01.2025</v>
      </c>
      <c r="S150" t="str">
        <f t="shared" si="4"/>
        <v>HALBJAHRESZEUGNIS</v>
      </c>
      <c r="T150" t="str">
        <f>IF(CONCATENATE(Übersicht!W150,Übersicht!X150,Übersicht!Y150,Übersicht!Z150)="","","Die Zeugniskonferenz empfiehlt die Teilnahme an der Förder-AG ")</f>
        <v/>
      </c>
      <c r="U150" t="str">
        <f t="shared" si="5"/>
        <v/>
      </c>
      <c r="V150" t="str">
        <f>IF(Übersicht!W150="","","Mathematik ")</f>
        <v/>
      </c>
      <c r="W150" t="str">
        <f>IF(Übersicht!X150="","","Deutsch ")</f>
        <v/>
      </c>
      <c r="X150" t="str">
        <f>IF(Übersicht!Y150="","","Französisch ")</f>
        <v/>
      </c>
      <c r="Y150" t="str">
        <f>IF(Übersicht!Z150="","","Englisch ")</f>
        <v/>
      </c>
    </row>
    <row r="151" spans="1:25" x14ac:dyDescent="0.2">
      <c r="A151" s="1">
        <f>Übersicht!A151</f>
        <v>150</v>
      </c>
      <c r="B151">
        <f>Übersicht!B151</f>
        <v>0</v>
      </c>
      <c r="C151">
        <f>Übersicht!C151</f>
        <v>0</v>
      </c>
      <c r="D151">
        <f>Übersicht!D151</f>
        <v>0</v>
      </c>
      <c r="E151">
        <f>Übersicht!E151</f>
        <v>0</v>
      </c>
      <c r="F151" s="1" t="str">
        <f>TEXT(Übersicht!F151,"TT. MMMM JJJJ")</f>
        <v>00. Januar 1900</v>
      </c>
      <c r="G151">
        <f>Übersicht!G151</f>
        <v>0</v>
      </c>
      <c r="H151" s="5" t="str">
        <f>IF(Übersicht!H151="","",CONCATENATE(INDEX('HJ-Daten'!$B$10:$B$44,MATCH(Übersicht!H151,'HJ-Daten'!$A$10:$A$44,0)),CHAR(10)))</f>
        <v/>
      </c>
      <c r="I151" s="5" t="str">
        <f>IF(Übersicht!I151="","",CONCATENATE(INDEX('HJ-Daten'!$B$10:$B$44,MATCH(Übersicht!I151,'HJ-Daten'!$A$10:$A$44,0)),CHAR(10)))</f>
        <v/>
      </c>
      <c r="J151" s="5" t="str">
        <f>IF(Übersicht!J151="","",CONCATENATE(INDEX('HJ-Daten'!$B$10:$B$44,MATCH(Übersicht!J151,'HJ-Daten'!$A$10:$A$44,0)),CHAR(10)))</f>
        <v/>
      </c>
      <c r="K151" s="5" t="str">
        <f>IF(Übersicht!K151="","",CONCATENATE(INDEX('HJ-Daten'!$B$10:$B$44,MATCH(Übersicht!K151,'HJ-Daten'!$A$10:$A$44,0)),CHAR(10)))</f>
        <v/>
      </c>
      <c r="L151" t="e">
        <f>IF($E151="W",VLOOKUP(Übersicht!L151,#REF!,2),VLOOKUP(Übersicht!L151,#REF!,2))</f>
        <v>#REF!</v>
      </c>
      <c r="M151" t="e">
        <f>IF($E151="W",VLOOKUP(Übersicht!M151,#REF!,3),VLOOKUP(Übersicht!M151,#REF!,3))</f>
        <v>#REF!</v>
      </c>
      <c r="N151" t="e">
        <f>IF($E151="W",VLOOKUP(Übersicht!N151,#REF!,4),VLOOKUP(Übersicht!N151,#REF!,4))</f>
        <v>#REF!</v>
      </c>
      <c r="O151" t="e">
        <f>IF($E151="W",VLOOKUP(Übersicht!O151,#REF!,5),VLOOKUP(Übersicht!O151,#REF!,5))</f>
        <v>#REF!</v>
      </c>
      <c r="P151" s="31" t="str">
        <f>'HJ-Daten'!$C$2</f>
        <v>2024/25</v>
      </c>
      <c r="Q151" s="1">
        <f>'HJ-Daten'!$C$3</f>
        <v>1</v>
      </c>
      <c r="R151" s="6" t="str">
        <f>'HJ-Daten'!$C$4</f>
        <v>31.01.2025</v>
      </c>
      <c r="S151" t="str">
        <f t="shared" si="4"/>
        <v>HALBJAHRESZEUGNIS</v>
      </c>
      <c r="T151" t="str">
        <f>IF(CONCATENATE(Übersicht!W151,Übersicht!X151,Übersicht!Y151,Übersicht!Z151)="","","Die Zeugniskonferenz empfiehlt die Teilnahme an der Förder-AG ")</f>
        <v/>
      </c>
      <c r="U151" t="str">
        <f t="shared" si="5"/>
        <v/>
      </c>
      <c r="V151" t="str">
        <f>IF(Übersicht!W151="","","Mathematik ")</f>
        <v/>
      </c>
      <c r="W151" t="str">
        <f>IF(Übersicht!X151="","","Deutsch ")</f>
        <v/>
      </c>
      <c r="X151" t="str">
        <f>IF(Übersicht!Y151="","","Französisch ")</f>
        <v/>
      </c>
      <c r="Y151" t="str">
        <f>IF(Übersicht!Z151="","","Englisch ")</f>
        <v/>
      </c>
    </row>
    <row r="152" spans="1:25" x14ac:dyDescent="0.2">
      <c r="A152" s="1">
        <f>Übersicht!A152</f>
        <v>151</v>
      </c>
      <c r="B152">
        <f>Übersicht!B152</f>
        <v>0</v>
      </c>
      <c r="C152">
        <f>Übersicht!C152</f>
        <v>0</v>
      </c>
      <c r="D152">
        <f>Übersicht!D152</f>
        <v>0</v>
      </c>
      <c r="E152">
        <f>Übersicht!E152</f>
        <v>0</v>
      </c>
      <c r="F152" s="1" t="str">
        <f>TEXT(Übersicht!F152,"TT. MMMM JJJJ")</f>
        <v>00. Januar 1900</v>
      </c>
      <c r="G152">
        <f>Übersicht!G152</f>
        <v>0</v>
      </c>
      <c r="H152" s="5" t="str">
        <f>IF(Übersicht!H152="","",CONCATENATE(INDEX('HJ-Daten'!$B$10:$B$44,MATCH(Übersicht!H152,'HJ-Daten'!$A$10:$A$44,0)),CHAR(10)))</f>
        <v/>
      </c>
      <c r="I152" s="5" t="str">
        <f>IF(Übersicht!I152="","",CONCATENATE(INDEX('HJ-Daten'!$B$10:$B$44,MATCH(Übersicht!I152,'HJ-Daten'!$A$10:$A$44,0)),CHAR(10)))</f>
        <v/>
      </c>
      <c r="J152" s="5" t="str">
        <f>IF(Übersicht!J152="","",CONCATENATE(INDEX('HJ-Daten'!$B$10:$B$44,MATCH(Übersicht!J152,'HJ-Daten'!$A$10:$A$44,0)),CHAR(10)))</f>
        <v/>
      </c>
      <c r="K152" s="5" t="str">
        <f>IF(Übersicht!K152="","",CONCATENATE(INDEX('HJ-Daten'!$B$10:$B$44,MATCH(Übersicht!K152,'HJ-Daten'!$A$10:$A$44,0)),CHAR(10)))</f>
        <v/>
      </c>
      <c r="L152" t="e">
        <f>IF($E152="W",VLOOKUP(Übersicht!L152,#REF!,2),VLOOKUP(Übersicht!L152,#REF!,2))</f>
        <v>#REF!</v>
      </c>
      <c r="M152" t="e">
        <f>IF($E152="W",VLOOKUP(Übersicht!M152,#REF!,3),VLOOKUP(Übersicht!M152,#REF!,3))</f>
        <v>#REF!</v>
      </c>
      <c r="N152" t="e">
        <f>IF($E152="W",VLOOKUP(Übersicht!N152,#REF!,4),VLOOKUP(Übersicht!N152,#REF!,4))</f>
        <v>#REF!</v>
      </c>
      <c r="O152" t="e">
        <f>IF($E152="W",VLOOKUP(Übersicht!O152,#REF!,5),VLOOKUP(Übersicht!O152,#REF!,5))</f>
        <v>#REF!</v>
      </c>
      <c r="P152" s="31" t="str">
        <f>'HJ-Daten'!$C$2</f>
        <v>2024/25</v>
      </c>
      <c r="Q152" s="1">
        <f>'HJ-Daten'!$C$3</f>
        <v>1</v>
      </c>
      <c r="R152" s="6" t="str">
        <f>'HJ-Daten'!$C$4</f>
        <v>31.01.2025</v>
      </c>
      <c r="S152" t="str">
        <f t="shared" si="4"/>
        <v>HALBJAHRESZEUGNIS</v>
      </c>
      <c r="T152" t="str">
        <f>IF(CONCATENATE(Übersicht!W152,Übersicht!X152,Übersicht!Y152,Übersicht!Z152)="","","Die Zeugniskonferenz empfiehlt die Teilnahme an der Förder-AG ")</f>
        <v/>
      </c>
      <c r="U152" t="str">
        <f t="shared" si="5"/>
        <v/>
      </c>
      <c r="V152" t="str">
        <f>IF(Übersicht!W152="","","Mathematik ")</f>
        <v/>
      </c>
      <c r="W152" t="str">
        <f>IF(Übersicht!X152="","","Deutsch ")</f>
        <v/>
      </c>
      <c r="X152" t="str">
        <f>IF(Übersicht!Y152="","","Französisch ")</f>
        <v/>
      </c>
      <c r="Y152" t="str">
        <f>IF(Übersicht!Z152="","","Englisch ")</f>
        <v/>
      </c>
    </row>
    <row r="153" spans="1:25" x14ac:dyDescent="0.2">
      <c r="A153" s="1">
        <f>Übersicht!A153</f>
        <v>152</v>
      </c>
      <c r="B153">
        <f>Übersicht!B153</f>
        <v>0</v>
      </c>
      <c r="C153">
        <f>Übersicht!C153</f>
        <v>0</v>
      </c>
      <c r="D153">
        <f>Übersicht!D153</f>
        <v>0</v>
      </c>
      <c r="E153">
        <f>Übersicht!E153</f>
        <v>0</v>
      </c>
      <c r="F153" s="1" t="str">
        <f>TEXT(Übersicht!F153,"TT. MMMM JJJJ")</f>
        <v>00. Januar 1900</v>
      </c>
      <c r="G153">
        <f>Übersicht!G153</f>
        <v>0</v>
      </c>
      <c r="H153" s="5" t="str">
        <f>IF(Übersicht!H153="","",CONCATENATE(INDEX('HJ-Daten'!$B$10:$B$44,MATCH(Übersicht!H153,'HJ-Daten'!$A$10:$A$44,0)),CHAR(10)))</f>
        <v/>
      </c>
      <c r="I153" s="5" t="str">
        <f>IF(Übersicht!I153="","",CONCATENATE(INDEX('HJ-Daten'!$B$10:$B$44,MATCH(Übersicht!I153,'HJ-Daten'!$A$10:$A$44,0)),CHAR(10)))</f>
        <v/>
      </c>
      <c r="J153" s="5" t="str">
        <f>IF(Übersicht!J153="","",CONCATENATE(INDEX('HJ-Daten'!$B$10:$B$44,MATCH(Übersicht!J153,'HJ-Daten'!$A$10:$A$44,0)),CHAR(10)))</f>
        <v/>
      </c>
      <c r="K153" s="5" t="str">
        <f>IF(Übersicht!K153="","",CONCATENATE(INDEX('HJ-Daten'!$B$10:$B$44,MATCH(Übersicht!K153,'HJ-Daten'!$A$10:$A$44,0)),CHAR(10)))</f>
        <v/>
      </c>
      <c r="L153" t="e">
        <f>IF($E153="W",VLOOKUP(Übersicht!L153,#REF!,2),VLOOKUP(Übersicht!L153,#REF!,2))</f>
        <v>#REF!</v>
      </c>
      <c r="M153" t="e">
        <f>IF($E153="W",VLOOKUP(Übersicht!M153,#REF!,3),VLOOKUP(Übersicht!M153,#REF!,3))</f>
        <v>#REF!</v>
      </c>
      <c r="N153" t="e">
        <f>IF($E153="W",VLOOKUP(Übersicht!N153,#REF!,4),VLOOKUP(Übersicht!N153,#REF!,4))</f>
        <v>#REF!</v>
      </c>
      <c r="O153" t="e">
        <f>IF($E153="W",VLOOKUP(Übersicht!O153,#REF!,5),VLOOKUP(Übersicht!O153,#REF!,5))</f>
        <v>#REF!</v>
      </c>
      <c r="P153" s="31" t="str">
        <f>'HJ-Daten'!$C$2</f>
        <v>2024/25</v>
      </c>
      <c r="Q153" s="1">
        <f>'HJ-Daten'!$C$3</f>
        <v>1</v>
      </c>
      <c r="R153" s="6" t="str">
        <f>'HJ-Daten'!$C$4</f>
        <v>31.01.2025</v>
      </c>
      <c r="S153" t="str">
        <f t="shared" si="4"/>
        <v>HALBJAHRESZEUGNIS</v>
      </c>
      <c r="T153" t="str">
        <f>IF(CONCATENATE(Übersicht!W153,Übersicht!X153,Übersicht!Y153,Übersicht!Z153)="","","Die Zeugniskonferenz empfiehlt die Teilnahme an der Förder-AG ")</f>
        <v/>
      </c>
      <c r="U153" t="str">
        <f t="shared" si="5"/>
        <v/>
      </c>
      <c r="V153" t="str">
        <f>IF(Übersicht!W153="","","Mathematik ")</f>
        <v/>
      </c>
      <c r="W153" t="str">
        <f>IF(Übersicht!X153="","","Deutsch ")</f>
        <v/>
      </c>
      <c r="X153" t="str">
        <f>IF(Übersicht!Y153="","","Französisch ")</f>
        <v/>
      </c>
      <c r="Y153" t="str">
        <f>IF(Übersicht!Z153="","","Englisch ")</f>
        <v/>
      </c>
    </row>
    <row r="154" spans="1:25" x14ac:dyDescent="0.2">
      <c r="A154" s="1">
        <f>Übersicht!A154</f>
        <v>153</v>
      </c>
      <c r="B154">
        <f>Übersicht!B154</f>
        <v>0</v>
      </c>
      <c r="C154">
        <f>Übersicht!C154</f>
        <v>0</v>
      </c>
      <c r="D154">
        <f>Übersicht!D154</f>
        <v>0</v>
      </c>
      <c r="E154">
        <f>Übersicht!E154</f>
        <v>0</v>
      </c>
      <c r="F154" s="1" t="str">
        <f>TEXT(Übersicht!F154,"TT. MMMM JJJJ")</f>
        <v>00. Januar 1900</v>
      </c>
      <c r="G154">
        <f>Übersicht!G154</f>
        <v>0</v>
      </c>
      <c r="H154" s="5" t="str">
        <f>IF(Übersicht!H154="","",CONCATENATE(INDEX('HJ-Daten'!$B$10:$B$44,MATCH(Übersicht!H154,'HJ-Daten'!$A$10:$A$44,0)),CHAR(10)))</f>
        <v/>
      </c>
      <c r="I154" s="5" t="str">
        <f>IF(Übersicht!I154="","",CONCATENATE(INDEX('HJ-Daten'!$B$10:$B$44,MATCH(Übersicht!I154,'HJ-Daten'!$A$10:$A$44,0)),CHAR(10)))</f>
        <v/>
      </c>
      <c r="J154" s="5" t="str">
        <f>IF(Übersicht!J154="","",CONCATENATE(INDEX('HJ-Daten'!$B$10:$B$44,MATCH(Übersicht!J154,'HJ-Daten'!$A$10:$A$44,0)),CHAR(10)))</f>
        <v/>
      </c>
      <c r="K154" s="5" t="str">
        <f>IF(Übersicht!K154="","",CONCATENATE(INDEX('HJ-Daten'!$B$10:$B$44,MATCH(Übersicht!K154,'HJ-Daten'!$A$10:$A$44,0)),CHAR(10)))</f>
        <v/>
      </c>
      <c r="L154" t="e">
        <f>IF($E154="W",VLOOKUP(Übersicht!L154,#REF!,2),VLOOKUP(Übersicht!L154,#REF!,2))</f>
        <v>#REF!</v>
      </c>
      <c r="M154" t="e">
        <f>IF($E154="W",VLOOKUP(Übersicht!M154,#REF!,3),VLOOKUP(Übersicht!M154,#REF!,3))</f>
        <v>#REF!</v>
      </c>
      <c r="N154" t="e">
        <f>IF($E154="W",VLOOKUP(Übersicht!N154,#REF!,4),VLOOKUP(Übersicht!N154,#REF!,4))</f>
        <v>#REF!</v>
      </c>
      <c r="O154" t="e">
        <f>IF($E154="W",VLOOKUP(Übersicht!O154,#REF!,5),VLOOKUP(Übersicht!O154,#REF!,5))</f>
        <v>#REF!</v>
      </c>
      <c r="P154" s="31" t="str">
        <f>'HJ-Daten'!$C$2</f>
        <v>2024/25</v>
      </c>
      <c r="Q154" s="1">
        <f>'HJ-Daten'!$C$3</f>
        <v>1</v>
      </c>
      <c r="R154" s="6" t="str">
        <f>'HJ-Daten'!$C$4</f>
        <v>31.01.2025</v>
      </c>
      <c r="S154" t="str">
        <f t="shared" si="4"/>
        <v>HALBJAHRESZEUGNIS</v>
      </c>
      <c r="T154" t="str">
        <f>IF(CONCATENATE(Übersicht!W154,Übersicht!X154,Übersicht!Y154,Übersicht!Z154)="","","Die Zeugniskonferenz empfiehlt die Teilnahme an der Förder-AG ")</f>
        <v/>
      </c>
      <c r="U154" t="str">
        <f t="shared" si="5"/>
        <v/>
      </c>
      <c r="V154" t="str">
        <f>IF(Übersicht!W154="","","Mathematik ")</f>
        <v/>
      </c>
      <c r="W154" t="str">
        <f>IF(Übersicht!X154="","","Deutsch ")</f>
        <v/>
      </c>
      <c r="X154" t="str">
        <f>IF(Übersicht!Y154="","","Französisch ")</f>
        <v/>
      </c>
      <c r="Y154" t="str">
        <f>IF(Übersicht!Z154="","","Englisch ")</f>
        <v/>
      </c>
    </row>
    <row r="155" spans="1:25" x14ac:dyDescent="0.2">
      <c r="A155" s="1">
        <f>Übersicht!A155</f>
        <v>154</v>
      </c>
      <c r="B155">
        <f>Übersicht!B155</f>
        <v>0</v>
      </c>
      <c r="C155">
        <f>Übersicht!C155</f>
        <v>0</v>
      </c>
      <c r="D155">
        <f>Übersicht!D155</f>
        <v>0</v>
      </c>
      <c r="E155">
        <f>Übersicht!E155</f>
        <v>0</v>
      </c>
      <c r="F155" s="1" t="str">
        <f>TEXT(Übersicht!F155,"TT. MMMM JJJJ")</f>
        <v>00. Januar 1900</v>
      </c>
      <c r="G155">
        <f>Übersicht!G155</f>
        <v>0</v>
      </c>
      <c r="H155" s="5" t="str">
        <f>IF(Übersicht!H155="","",CONCATENATE(INDEX('HJ-Daten'!$B$10:$B$44,MATCH(Übersicht!H155,'HJ-Daten'!$A$10:$A$44,0)),CHAR(10)))</f>
        <v/>
      </c>
      <c r="I155" s="5" t="str">
        <f>IF(Übersicht!I155="","",CONCATENATE(INDEX('HJ-Daten'!$B$10:$B$44,MATCH(Übersicht!I155,'HJ-Daten'!$A$10:$A$44,0)),CHAR(10)))</f>
        <v/>
      </c>
      <c r="J155" s="5" t="str">
        <f>IF(Übersicht!J155="","",CONCATENATE(INDEX('HJ-Daten'!$B$10:$B$44,MATCH(Übersicht!J155,'HJ-Daten'!$A$10:$A$44,0)),CHAR(10)))</f>
        <v/>
      </c>
      <c r="K155" s="5" t="str">
        <f>IF(Übersicht!K155="","",CONCATENATE(INDEX('HJ-Daten'!$B$10:$B$44,MATCH(Übersicht!K155,'HJ-Daten'!$A$10:$A$44,0)),CHAR(10)))</f>
        <v/>
      </c>
      <c r="L155" t="e">
        <f>IF($E155="W",VLOOKUP(Übersicht!L155,#REF!,2),VLOOKUP(Übersicht!L155,#REF!,2))</f>
        <v>#REF!</v>
      </c>
      <c r="M155" t="e">
        <f>IF($E155="W",VLOOKUP(Übersicht!M155,#REF!,3),VLOOKUP(Übersicht!M155,#REF!,3))</f>
        <v>#REF!</v>
      </c>
      <c r="N155" t="e">
        <f>IF($E155="W",VLOOKUP(Übersicht!N155,#REF!,4),VLOOKUP(Übersicht!N155,#REF!,4))</f>
        <v>#REF!</v>
      </c>
      <c r="O155" t="e">
        <f>IF($E155="W",VLOOKUP(Übersicht!O155,#REF!,5),VLOOKUP(Übersicht!O155,#REF!,5))</f>
        <v>#REF!</v>
      </c>
      <c r="P155" s="31" t="str">
        <f>'HJ-Daten'!$C$2</f>
        <v>2024/25</v>
      </c>
      <c r="Q155" s="1">
        <f>'HJ-Daten'!$C$3</f>
        <v>1</v>
      </c>
      <c r="R155" s="6" t="str">
        <f>'HJ-Daten'!$C$4</f>
        <v>31.01.2025</v>
      </c>
      <c r="S155" t="str">
        <f t="shared" si="4"/>
        <v>HALBJAHRESZEUGNIS</v>
      </c>
      <c r="T155" t="str">
        <f>IF(CONCATENATE(Übersicht!W155,Übersicht!X155,Übersicht!Y155,Übersicht!Z155)="","","Die Zeugniskonferenz empfiehlt die Teilnahme an der Förder-AG ")</f>
        <v/>
      </c>
      <c r="U155" t="str">
        <f t="shared" si="5"/>
        <v/>
      </c>
      <c r="V155" t="str">
        <f>IF(Übersicht!W155="","","Mathematik ")</f>
        <v/>
      </c>
      <c r="W155" t="str">
        <f>IF(Übersicht!X155="","","Deutsch ")</f>
        <v/>
      </c>
      <c r="X155" t="str">
        <f>IF(Übersicht!Y155="","","Französisch ")</f>
        <v/>
      </c>
      <c r="Y155" t="str">
        <f>IF(Übersicht!Z155="","","Englisch ")</f>
        <v/>
      </c>
    </row>
    <row r="156" spans="1:25" x14ac:dyDescent="0.2">
      <c r="A156" s="1">
        <f>Übersicht!A156</f>
        <v>155</v>
      </c>
      <c r="B156">
        <f>Übersicht!B156</f>
        <v>0</v>
      </c>
      <c r="C156">
        <f>Übersicht!C156</f>
        <v>0</v>
      </c>
      <c r="D156">
        <f>Übersicht!D156</f>
        <v>0</v>
      </c>
      <c r="E156">
        <f>Übersicht!E156</f>
        <v>0</v>
      </c>
      <c r="F156" s="1" t="str">
        <f>TEXT(Übersicht!F156,"TT. MMMM JJJJ")</f>
        <v>00. Januar 1900</v>
      </c>
      <c r="G156">
        <f>Übersicht!G156</f>
        <v>0</v>
      </c>
      <c r="H156" s="5" t="str">
        <f>IF(Übersicht!H156="","",CONCATENATE(INDEX('HJ-Daten'!$B$10:$B$44,MATCH(Übersicht!H156,'HJ-Daten'!$A$10:$A$44,0)),CHAR(10)))</f>
        <v/>
      </c>
      <c r="I156" s="5" t="str">
        <f>IF(Übersicht!I156="","",CONCATENATE(INDEX('HJ-Daten'!$B$10:$B$44,MATCH(Übersicht!I156,'HJ-Daten'!$A$10:$A$44,0)),CHAR(10)))</f>
        <v/>
      </c>
      <c r="J156" s="5" t="str">
        <f>IF(Übersicht!J156="","",CONCATENATE(INDEX('HJ-Daten'!$B$10:$B$44,MATCH(Übersicht!J156,'HJ-Daten'!$A$10:$A$44,0)),CHAR(10)))</f>
        <v/>
      </c>
      <c r="K156" s="5" t="str">
        <f>IF(Übersicht!K156="","",CONCATENATE(INDEX('HJ-Daten'!$B$10:$B$44,MATCH(Übersicht!K156,'HJ-Daten'!$A$10:$A$44,0)),CHAR(10)))</f>
        <v/>
      </c>
      <c r="L156" t="e">
        <f>IF($E156="W",VLOOKUP(Übersicht!L156,#REF!,2),VLOOKUP(Übersicht!L156,#REF!,2))</f>
        <v>#REF!</v>
      </c>
      <c r="M156" t="e">
        <f>IF($E156="W",VLOOKUP(Übersicht!M156,#REF!,3),VLOOKUP(Übersicht!M156,#REF!,3))</f>
        <v>#REF!</v>
      </c>
      <c r="N156" t="e">
        <f>IF($E156="W",VLOOKUP(Übersicht!N156,#REF!,4),VLOOKUP(Übersicht!N156,#REF!,4))</f>
        <v>#REF!</v>
      </c>
      <c r="O156" t="e">
        <f>IF($E156="W",VLOOKUP(Übersicht!O156,#REF!,5),VLOOKUP(Übersicht!O156,#REF!,5))</f>
        <v>#REF!</v>
      </c>
      <c r="P156" s="31" t="str">
        <f>'HJ-Daten'!$C$2</f>
        <v>2024/25</v>
      </c>
      <c r="Q156" s="1">
        <f>'HJ-Daten'!$C$3</f>
        <v>1</v>
      </c>
      <c r="R156" s="6" t="str">
        <f>'HJ-Daten'!$C$4</f>
        <v>31.01.2025</v>
      </c>
      <c r="S156" t="str">
        <f t="shared" si="4"/>
        <v>HALBJAHRESZEUGNIS</v>
      </c>
      <c r="T156" t="str">
        <f>IF(CONCATENATE(Übersicht!W156,Übersicht!X156,Übersicht!Y156,Übersicht!Z156)="","","Die Zeugniskonferenz empfiehlt die Teilnahme an der Förder-AG ")</f>
        <v/>
      </c>
      <c r="U156" t="str">
        <f t="shared" si="5"/>
        <v/>
      </c>
      <c r="V156" t="str">
        <f>IF(Übersicht!W156="","","Mathematik ")</f>
        <v/>
      </c>
      <c r="W156" t="str">
        <f>IF(Übersicht!X156="","","Deutsch ")</f>
        <v/>
      </c>
      <c r="X156" t="str">
        <f>IF(Übersicht!Y156="","","Französisch ")</f>
        <v/>
      </c>
      <c r="Y156" t="str">
        <f>IF(Übersicht!Z156="","","Englisch ")</f>
        <v/>
      </c>
    </row>
    <row r="157" spans="1:25" x14ac:dyDescent="0.2">
      <c r="A157" s="1">
        <f>Übersicht!A157</f>
        <v>156</v>
      </c>
      <c r="B157">
        <f>Übersicht!B157</f>
        <v>0</v>
      </c>
      <c r="C157">
        <f>Übersicht!C157</f>
        <v>0</v>
      </c>
      <c r="D157">
        <f>Übersicht!D157</f>
        <v>0</v>
      </c>
      <c r="E157">
        <f>Übersicht!E157</f>
        <v>0</v>
      </c>
      <c r="F157" s="1" t="str">
        <f>TEXT(Übersicht!F157,"TT. MMMM JJJJ")</f>
        <v>00. Januar 1900</v>
      </c>
      <c r="G157">
        <f>Übersicht!G157</f>
        <v>0</v>
      </c>
      <c r="H157" s="5" t="str">
        <f>IF(Übersicht!H157="","",CONCATENATE(INDEX('HJ-Daten'!$B$10:$B$44,MATCH(Übersicht!H157,'HJ-Daten'!$A$10:$A$44,0)),CHAR(10)))</f>
        <v/>
      </c>
      <c r="I157" s="5" t="str">
        <f>IF(Übersicht!I157="","",CONCATENATE(INDEX('HJ-Daten'!$B$10:$B$44,MATCH(Übersicht!I157,'HJ-Daten'!$A$10:$A$44,0)),CHAR(10)))</f>
        <v/>
      </c>
      <c r="J157" s="5" t="str">
        <f>IF(Übersicht!J157="","",CONCATENATE(INDEX('HJ-Daten'!$B$10:$B$44,MATCH(Übersicht!J157,'HJ-Daten'!$A$10:$A$44,0)),CHAR(10)))</f>
        <v/>
      </c>
      <c r="K157" s="5" t="str">
        <f>IF(Übersicht!K157="","",CONCATENATE(INDEX('HJ-Daten'!$B$10:$B$44,MATCH(Übersicht!K157,'HJ-Daten'!$A$10:$A$44,0)),CHAR(10)))</f>
        <v/>
      </c>
      <c r="L157" t="e">
        <f>IF($E157="W",VLOOKUP(Übersicht!L157,#REF!,2),VLOOKUP(Übersicht!L157,#REF!,2))</f>
        <v>#REF!</v>
      </c>
      <c r="M157" t="e">
        <f>IF($E157="W",VLOOKUP(Übersicht!M157,#REF!,3),VLOOKUP(Übersicht!M157,#REF!,3))</f>
        <v>#REF!</v>
      </c>
      <c r="N157" t="e">
        <f>IF($E157="W",VLOOKUP(Übersicht!N157,#REF!,4),VLOOKUP(Übersicht!N157,#REF!,4))</f>
        <v>#REF!</v>
      </c>
      <c r="O157" t="e">
        <f>IF($E157="W",VLOOKUP(Übersicht!O157,#REF!,5),VLOOKUP(Übersicht!O157,#REF!,5))</f>
        <v>#REF!</v>
      </c>
      <c r="P157" s="31" t="str">
        <f>'HJ-Daten'!$C$2</f>
        <v>2024/25</v>
      </c>
      <c r="Q157" s="1">
        <f>'HJ-Daten'!$C$3</f>
        <v>1</v>
      </c>
      <c r="R157" s="6" t="str">
        <f>'HJ-Daten'!$C$4</f>
        <v>31.01.2025</v>
      </c>
      <c r="S157" t="str">
        <f t="shared" si="4"/>
        <v>HALBJAHRESZEUGNIS</v>
      </c>
      <c r="T157" t="str">
        <f>IF(CONCATENATE(Übersicht!W157,Übersicht!X157,Übersicht!Y157,Übersicht!Z157)="","","Die Zeugniskonferenz empfiehlt die Teilnahme an der Förder-AG ")</f>
        <v/>
      </c>
      <c r="U157" t="str">
        <f t="shared" si="5"/>
        <v/>
      </c>
      <c r="V157" t="str">
        <f>IF(Übersicht!W157="","","Mathematik ")</f>
        <v/>
      </c>
      <c r="W157" t="str">
        <f>IF(Übersicht!X157="","","Deutsch ")</f>
        <v/>
      </c>
      <c r="X157" t="str">
        <f>IF(Übersicht!Y157="","","Französisch ")</f>
        <v/>
      </c>
      <c r="Y157" t="str">
        <f>IF(Übersicht!Z157="","","Englisch ")</f>
        <v/>
      </c>
    </row>
    <row r="158" spans="1:25" x14ac:dyDescent="0.2">
      <c r="A158" s="1">
        <f>Übersicht!A158</f>
        <v>157</v>
      </c>
      <c r="B158">
        <f>Übersicht!B158</f>
        <v>0</v>
      </c>
      <c r="C158">
        <f>Übersicht!C158</f>
        <v>0</v>
      </c>
      <c r="D158">
        <f>Übersicht!D158</f>
        <v>0</v>
      </c>
      <c r="E158">
        <f>Übersicht!E158</f>
        <v>0</v>
      </c>
      <c r="F158" s="1" t="str">
        <f>TEXT(Übersicht!F158,"TT. MMMM JJJJ")</f>
        <v>00. Januar 1900</v>
      </c>
      <c r="G158">
        <f>Übersicht!G158</f>
        <v>0</v>
      </c>
      <c r="H158" s="5" t="str">
        <f>IF(Übersicht!H158="","",CONCATENATE(INDEX('HJ-Daten'!$B$10:$B$44,MATCH(Übersicht!H158,'HJ-Daten'!$A$10:$A$44,0)),CHAR(10)))</f>
        <v/>
      </c>
      <c r="I158" s="5" t="str">
        <f>IF(Übersicht!I158="","",CONCATENATE(INDEX('HJ-Daten'!$B$10:$B$44,MATCH(Übersicht!I158,'HJ-Daten'!$A$10:$A$44,0)),CHAR(10)))</f>
        <v/>
      </c>
      <c r="J158" s="5" t="str">
        <f>IF(Übersicht!J158="","",CONCATENATE(INDEX('HJ-Daten'!$B$10:$B$44,MATCH(Übersicht!J158,'HJ-Daten'!$A$10:$A$44,0)),CHAR(10)))</f>
        <v/>
      </c>
      <c r="K158" s="5" t="str">
        <f>IF(Übersicht!K158="","",CONCATENATE(INDEX('HJ-Daten'!$B$10:$B$44,MATCH(Übersicht!K158,'HJ-Daten'!$A$10:$A$44,0)),CHAR(10)))</f>
        <v/>
      </c>
      <c r="L158" t="e">
        <f>IF($E158="W",VLOOKUP(Übersicht!L158,#REF!,2),VLOOKUP(Übersicht!L158,#REF!,2))</f>
        <v>#REF!</v>
      </c>
      <c r="M158" t="e">
        <f>IF($E158="W",VLOOKUP(Übersicht!M158,#REF!,3),VLOOKUP(Übersicht!M158,#REF!,3))</f>
        <v>#REF!</v>
      </c>
      <c r="N158" t="e">
        <f>IF($E158="W",VLOOKUP(Übersicht!N158,#REF!,4),VLOOKUP(Übersicht!N158,#REF!,4))</f>
        <v>#REF!</v>
      </c>
      <c r="O158" t="e">
        <f>IF($E158="W",VLOOKUP(Übersicht!O158,#REF!,5),VLOOKUP(Übersicht!O158,#REF!,5))</f>
        <v>#REF!</v>
      </c>
      <c r="P158" s="31" t="str">
        <f>'HJ-Daten'!$C$2</f>
        <v>2024/25</v>
      </c>
      <c r="Q158" s="1">
        <f>'HJ-Daten'!$C$3</f>
        <v>1</v>
      </c>
      <c r="R158" s="6" t="str">
        <f>'HJ-Daten'!$C$4</f>
        <v>31.01.2025</v>
      </c>
      <c r="S158" t="str">
        <f t="shared" si="4"/>
        <v>HALBJAHRESZEUGNIS</v>
      </c>
      <c r="T158" t="str">
        <f>IF(CONCATENATE(Übersicht!W158,Übersicht!X158,Übersicht!Y158,Übersicht!Z158)="","","Die Zeugniskonferenz empfiehlt die Teilnahme an der Förder-AG ")</f>
        <v/>
      </c>
      <c r="U158" t="str">
        <f t="shared" si="5"/>
        <v/>
      </c>
      <c r="V158" t="str">
        <f>IF(Übersicht!W158="","","Mathematik ")</f>
        <v/>
      </c>
      <c r="W158" t="str">
        <f>IF(Übersicht!X158="","","Deutsch ")</f>
        <v/>
      </c>
      <c r="X158" t="str">
        <f>IF(Übersicht!Y158="","","Französisch ")</f>
        <v/>
      </c>
      <c r="Y158" t="str">
        <f>IF(Übersicht!Z158="","","Englisch ")</f>
        <v/>
      </c>
    </row>
    <row r="159" spans="1:25" x14ac:dyDescent="0.2">
      <c r="A159" s="1">
        <f>Übersicht!A159</f>
        <v>158</v>
      </c>
      <c r="B159">
        <f>Übersicht!B159</f>
        <v>0</v>
      </c>
      <c r="C159">
        <f>Übersicht!C159</f>
        <v>0</v>
      </c>
      <c r="D159">
        <f>Übersicht!D159</f>
        <v>0</v>
      </c>
      <c r="E159">
        <f>Übersicht!E159</f>
        <v>0</v>
      </c>
      <c r="F159" s="1" t="str">
        <f>TEXT(Übersicht!F159,"TT. MMMM JJJJ")</f>
        <v>00. Januar 1900</v>
      </c>
      <c r="G159">
        <f>Übersicht!G159</f>
        <v>0</v>
      </c>
      <c r="H159" s="5" t="str">
        <f>IF(Übersicht!H159="","",CONCATENATE(INDEX('HJ-Daten'!$B$10:$B$44,MATCH(Übersicht!H159,'HJ-Daten'!$A$10:$A$44,0)),CHAR(10)))</f>
        <v/>
      </c>
      <c r="I159" s="5" t="str">
        <f>IF(Übersicht!I159="","",CONCATENATE(INDEX('HJ-Daten'!$B$10:$B$44,MATCH(Übersicht!I159,'HJ-Daten'!$A$10:$A$44,0)),CHAR(10)))</f>
        <v/>
      </c>
      <c r="J159" s="5" t="str">
        <f>IF(Übersicht!J159="","",CONCATENATE(INDEX('HJ-Daten'!$B$10:$B$44,MATCH(Übersicht!J159,'HJ-Daten'!$A$10:$A$44,0)),CHAR(10)))</f>
        <v/>
      </c>
      <c r="K159" s="5" t="str">
        <f>IF(Übersicht!K159="","",CONCATENATE(INDEX('HJ-Daten'!$B$10:$B$44,MATCH(Übersicht!K159,'HJ-Daten'!$A$10:$A$44,0)),CHAR(10)))</f>
        <v/>
      </c>
      <c r="L159" t="e">
        <f>IF($E159="W",VLOOKUP(Übersicht!L159,#REF!,2),VLOOKUP(Übersicht!L159,#REF!,2))</f>
        <v>#REF!</v>
      </c>
      <c r="M159" t="e">
        <f>IF($E159="W",VLOOKUP(Übersicht!M159,#REF!,3),VLOOKUP(Übersicht!M159,#REF!,3))</f>
        <v>#REF!</v>
      </c>
      <c r="N159" t="e">
        <f>IF($E159="W",VLOOKUP(Übersicht!N159,#REF!,4),VLOOKUP(Übersicht!N159,#REF!,4))</f>
        <v>#REF!</v>
      </c>
      <c r="O159" t="e">
        <f>IF($E159="W",VLOOKUP(Übersicht!O159,#REF!,5),VLOOKUP(Übersicht!O159,#REF!,5))</f>
        <v>#REF!</v>
      </c>
      <c r="P159" s="31" t="str">
        <f>'HJ-Daten'!$C$2</f>
        <v>2024/25</v>
      </c>
      <c r="Q159" s="1">
        <f>'HJ-Daten'!$C$3</f>
        <v>1</v>
      </c>
      <c r="R159" s="6" t="str">
        <f>'HJ-Daten'!$C$4</f>
        <v>31.01.2025</v>
      </c>
      <c r="S159" t="str">
        <f t="shared" si="4"/>
        <v>HALBJAHRESZEUGNIS</v>
      </c>
      <c r="T159" t="str">
        <f>IF(CONCATENATE(Übersicht!W159,Übersicht!X159,Übersicht!Y159,Übersicht!Z159)="","","Die Zeugniskonferenz empfiehlt die Teilnahme an der Förder-AG ")</f>
        <v/>
      </c>
      <c r="U159" t="str">
        <f t="shared" si="5"/>
        <v/>
      </c>
      <c r="V159" t="str">
        <f>IF(Übersicht!W159="","","Mathematik ")</f>
        <v/>
      </c>
      <c r="W159" t="str">
        <f>IF(Übersicht!X159="","","Deutsch ")</f>
        <v/>
      </c>
      <c r="X159" t="str">
        <f>IF(Übersicht!Y159="","","Französisch ")</f>
        <v/>
      </c>
      <c r="Y159" t="str">
        <f>IF(Übersicht!Z159="","","Englisch ")</f>
        <v/>
      </c>
    </row>
    <row r="160" spans="1:25" x14ac:dyDescent="0.2">
      <c r="A160" s="1">
        <f>Übersicht!A160</f>
        <v>159</v>
      </c>
      <c r="B160">
        <f>Übersicht!B160</f>
        <v>0</v>
      </c>
      <c r="C160">
        <f>Übersicht!C160</f>
        <v>0</v>
      </c>
      <c r="D160">
        <f>Übersicht!D160</f>
        <v>0</v>
      </c>
      <c r="E160">
        <f>Übersicht!E160</f>
        <v>0</v>
      </c>
      <c r="F160" s="1" t="str">
        <f>TEXT(Übersicht!F160,"TT. MMMM JJJJ")</f>
        <v>00. Januar 1900</v>
      </c>
      <c r="G160">
        <f>Übersicht!G160</f>
        <v>0</v>
      </c>
      <c r="H160" s="5" t="str">
        <f>IF(Übersicht!H160="","",CONCATENATE(INDEX('HJ-Daten'!$B$10:$B$44,MATCH(Übersicht!H160,'HJ-Daten'!$A$10:$A$44,0)),CHAR(10)))</f>
        <v/>
      </c>
      <c r="I160" s="5" t="str">
        <f>IF(Übersicht!I160="","",CONCATENATE(INDEX('HJ-Daten'!$B$10:$B$44,MATCH(Übersicht!I160,'HJ-Daten'!$A$10:$A$44,0)),CHAR(10)))</f>
        <v/>
      </c>
      <c r="J160" s="5" t="str">
        <f>IF(Übersicht!J160="","",CONCATENATE(INDEX('HJ-Daten'!$B$10:$B$44,MATCH(Übersicht!J160,'HJ-Daten'!$A$10:$A$44,0)),CHAR(10)))</f>
        <v/>
      </c>
      <c r="K160" s="5" t="str">
        <f>IF(Übersicht!K160="","",CONCATENATE(INDEX('HJ-Daten'!$B$10:$B$44,MATCH(Übersicht!K160,'HJ-Daten'!$A$10:$A$44,0)),CHAR(10)))</f>
        <v/>
      </c>
      <c r="L160" t="e">
        <f>IF($E160="W",VLOOKUP(Übersicht!L160,#REF!,2),VLOOKUP(Übersicht!L160,#REF!,2))</f>
        <v>#REF!</v>
      </c>
      <c r="M160" t="e">
        <f>IF($E160="W",VLOOKUP(Übersicht!M160,#REF!,3),VLOOKUP(Übersicht!M160,#REF!,3))</f>
        <v>#REF!</v>
      </c>
      <c r="N160" t="e">
        <f>IF($E160="W",VLOOKUP(Übersicht!N160,#REF!,4),VLOOKUP(Übersicht!N160,#REF!,4))</f>
        <v>#REF!</v>
      </c>
      <c r="O160" t="e">
        <f>IF($E160="W",VLOOKUP(Übersicht!O160,#REF!,5),VLOOKUP(Übersicht!O160,#REF!,5))</f>
        <v>#REF!</v>
      </c>
      <c r="P160" s="31" t="str">
        <f>'HJ-Daten'!$C$2</f>
        <v>2024/25</v>
      </c>
      <c r="Q160" s="1">
        <f>'HJ-Daten'!$C$3</f>
        <v>1</v>
      </c>
      <c r="R160" s="6" t="str">
        <f>'HJ-Daten'!$C$4</f>
        <v>31.01.2025</v>
      </c>
      <c r="S160" t="str">
        <f t="shared" si="4"/>
        <v>HALBJAHRESZEUGNIS</v>
      </c>
      <c r="T160" t="str">
        <f>IF(CONCATENATE(Übersicht!W160,Übersicht!X160,Übersicht!Y160,Übersicht!Z160)="","","Die Zeugniskonferenz empfiehlt die Teilnahme an der Förder-AG ")</f>
        <v/>
      </c>
      <c r="U160" t="str">
        <f t="shared" si="5"/>
        <v/>
      </c>
      <c r="V160" t="str">
        <f>IF(Übersicht!W160="","","Mathematik ")</f>
        <v/>
      </c>
      <c r="W160" t="str">
        <f>IF(Übersicht!X160="","","Deutsch ")</f>
        <v/>
      </c>
      <c r="X160" t="str">
        <f>IF(Übersicht!Y160="","","Französisch ")</f>
        <v/>
      </c>
      <c r="Y160" t="str">
        <f>IF(Übersicht!Z160="","","Englisch ")</f>
        <v/>
      </c>
    </row>
    <row r="161" spans="1:25" x14ac:dyDescent="0.2">
      <c r="A161" s="1">
        <f>Übersicht!A161</f>
        <v>160</v>
      </c>
      <c r="B161">
        <f>Übersicht!B161</f>
        <v>0</v>
      </c>
      <c r="C161">
        <f>Übersicht!C161</f>
        <v>0</v>
      </c>
      <c r="D161">
        <f>Übersicht!D161</f>
        <v>0</v>
      </c>
      <c r="E161">
        <f>Übersicht!E161</f>
        <v>0</v>
      </c>
      <c r="F161" s="1" t="str">
        <f>TEXT(Übersicht!F161,"TT. MMMM JJJJ")</f>
        <v>00. Januar 1900</v>
      </c>
      <c r="G161">
        <f>Übersicht!G161</f>
        <v>0</v>
      </c>
      <c r="H161" s="5" t="str">
        <f>IF(Übersicht!H161="","",CONCATENATE(INDEX('HJ-Daten'!$B$10:$B$44,MATCH(Übersicht!H161,'HJ-Daten'!$A$10:$A$44,0)),CHAR(10)))</f>
        <v/>
      </c>
      <c r="I161" s="5" t="str">
        <f>IF(Übersicht!I161="","",CONCATENATE(INDEX('HJ-Daten'!$B$10:$B$44,MATCH(Übersicht!I161,'HJ-Daten'!$A$10:$A$44,0)),CHAR(10)))</f>
        <v/>
      </c>
      <c r="J161" s="5" t="str">
        <f>IF(Übersicht!J161="","",CONCATENATE(INDEX('HJ-Daten'!$B$10:$B$44,MATCH(Übersicht!J161,'HJ-Daten'!$A$10:$A$44,0)),CHAR(10)))</f>
        <v/>
      </c>
      <c r="K161" s="5" t="str">
        <f>IF(Übersicht!K161="","",CONCATENATE(INDEX('HJ-Daten'!$B$10:$B$44,MATCH(Übersicht!K161,'HJ-Daten'!$A$10:$A$44,0)),CHAR(10)))</f>
        <v/>
      </c>
      <c r="L161" t="e">
        <f>IF($E161="W",VLOOKUP(Übersicht!L161,#REF!,2),VLOOKUP(Übersicht!L161,#REF!,2))</f>
        <v>#REF!</v>
      </c>
      <c r="M161" t="e">
        <f>IF($E161="W",VLOOKUP(Übersicht!M161,#REF!,3),VLOOKUP(Übersicht!M161,#REF!,3))</f>
        <v>#REF!</v>
      </c>
      <c r="N161" t="e">
        <f>IF($E161="W",VLOOKUP(Übersicht!N161,#REF!,4),VLOOKUP(Übersicht!N161,#REF!,4))</f>
        <v>#REF!</v>
      </c>
      <c r="O161" t="e">
        <f>IF($E161="W",VLOOKUP(Übersicht!O161,#REF!,5),VLOOKUP(Übersicht!O161,#REF!,5))</f>
        <v>#REF!</v>
      </c>
      <c r="P161" s="31" t="str">
        <f>'HJ-Daten'!$C$2</f>
        <v>2024/25</v>
      </c>
      <c r="Q161" s="1">
        <f>'HJ-Daten'!$C$3</f>
        <v>1</v>
      </c>
      <c r="R161" s="6" t="str">
        <f>'HJ-Daten'!$C$4</f>
        <v>31.01.2025</v>
      </c>
      <c r="S161" t="str">
        <f t="shared" si="4"/>
        <v>HALBJAHRESZEUGNIS</v>
      </c>
      <c r="T161" t="str">
        <f>IF(CONCATENATE(Übersicht!W161,Übersicht!X161,Übersicht!Y161,Übersicht!Z161)="","","Die Zeugniskonferenz empfiehlt die Teilnahme an der Förder-AG ")</f>
        <v/>
      </c>
      <c r="U161" t="str">
        <f t="shared" si="5"/>
        <v/>
      </c>
      <c r="V161" t="str">
        <f>IF(Übersicht!W161="","","Mathematik ")</f>
        <v/>
      </c>
      <c r="W161" t="str">
        <f>IF(Übersicht!X161="","","Deutsch ")</f>
        <v/>
      </c>
      <c r="X161" t="str">
        <f>IF(Übersicht!Y161="","","Französisch ")</f>
        <v/>
      </c>
      <c r="Y161" t="str">
        <f>IF(Übersicht!Z161="","","Englisch ")</f>
        <v/>
      </c>
    </row>
    <row r="162" spans="1:25" x14ac:dyDescent="0.2">
      <c r="A162" s="1">
        <f>Übersicht!A162</f>
        <v>161</v>
      </c>
      <c r="B162">
        <f>Übersicht!B162</f>
        <v>0</v>
      </c>
      <c r="C162">
        <f>Übersicht!C162</f>
        <v>0</v>
      </c>
      <c r="D162">
        <f>Übersicht!D162</f>
        <v>0</v>
      </c>
      <c r="E162">
        <f>Übersicht!E162</f>
        <v>0</v>
      </c>
      <c r="F162" s="1" t="str">
        <f>TEXT(Übersicht!F162,"TT. MMMM JJJJ")</f>
        <v>00. Januar 1900</v>
      </c>
      <c r="G162">
        <f>Übersicht!G162</f>
        <v>0</v>
      </c>
      <c r="H162" s="5" t="str">
        <f>IF(Übersicht!H162="","",CONCATENATE(INDEX('HJ-Daten'!$B$10:$B$44,MATCH(Übersicht!H162,'HJ-Daten'!$A$10:$A$44,0)),CHAR(10)))</f>
        <v/>
      </c>
      <c r="I162" s="5" t="str">
        <f>IF(Übersicht!I162="","",CONCATENATE(INDEX('HJ-Daten'!$B$10:$B$44,MATCH(Übersicht!I162,'HJ-Daten'!$A$10:$A$44,0)),CHAR(10)))</f>
        <v/>
      </c>
      <c r="J162" s="5" t="str">
        <f>IF(Übersicht!J162="","",CONCATENATE(INDEX('HJ-Daten'!$B$10:$B$44,MATCH(Übersicht!J162,'HJ-Daten'!$A$10:$A$44,0)),CHAR(10)))</f>
        <v/>
      </c>
      <c r="K162" s="5" t="str">
        <f>IF(Übersicht!K162="","",CONCATENATE(INDEX('HJ-Daten'!$B$10:$B$44,MATCH(Übersicht!K162,'HJ-Daten'!$A$10:$A$44,0)),CHAR(10)))</f>
        <v/>
      </c>
      <c r="L162" t="e">
        <f>IF($E162="W",VLOOKUP(Übersicht!L162,#REF!,2),VLOOKUP(Übersicht!L162,#REF!,2))</f>
        <v>#REF!</v>
      </c>
      <c r="M162" t="e">
        <f>IF($E162="W",VLOOKUP(Übersicht!M162,#REF!,3),VLOOKUP(Übersicht!M162,#REF!,3))</f>
        <v>#REF!</v>
      </c>
      <c r="N162" t="e">
        <f>IF($E162="W",VLOOKUP(Übersicht!N162,#REF!,4),VLOOKUP(Übersicht!N162,#REF!,4))</f>
        <v>#REF!</v>
      </c>
      <c r="O162" t="e">
        <f>IF($E162="W",VLOOKUP(Übersicht!O162,#REF!,5),VLOOKUP(Übersicht!O162,#REF!,5))</f>
        <v>#REF!</v>
      </c>
      <c r="P162" s="31" t="str">
        <f>'HJ-Daten'!$C$2</f>
        <v>2024/25</v>
      </c>
      <c r="Q162" s="1">
        <f>'HJ-Daten'!$C$3</f>
        <v>1</v>
      </c>
      <c r="R162" s="6" t="str">
        <f>'HJ-Daten'!$C$4</f>
        <v>31.01.2025</v>
      </c>
      <c r="S162" t="str">
        <f t="shared" si="4"/>
        <v>HALBJAHRESZEUGNIS</v>
      </c>
      <c r="T162" t="str">
        <f>IF(CONCATENATE(Übersicht!W162,Übersicht!X162,Übersicht!Y162,Übersicht!Z162)="","","Die Zeugniskonferenz empfiehlt die Teilnahme an der Förder-AG ")</f>
        <v/>
      </c>
      <c r="U162" t="str">
        <f t="shared" si="5"/>
        <v/>
      </c>
      <c r="V162" t="str">
        <f>IF(Übersicht!W162="","","Mathematik ")</f>
        <v/>
      </c>
      <c r="W162" t="str">
        <f>IF(Übersicht!X162="","","Deutsch ")</f>
        <v/>
      </c>
      <c r="X162" t="str">
        <f>IF(Übersicht!Y162="","","Französisch ")</f>
        <v/>
      </c>
      <c r="Y162" t="str">
        <f>IF(Übersicht!Z162="","","Englisch ")</f>
        <v/>
      </c>
    </row>
    <row r="163" spans="1:25" x14ac:dyDescent="0.2">
      <c r="A163" s="1">
        <f>Übersicht!A163</f>
        <v>162</v>
      </c>
      <c r="B163">
        <f>Übersicht!B163</f>
        <v>0</v>
      </c>
      <c r="C163">
        <f>Übersicht!C163</f>
        <v>0</v>
      </c>
      <c r="D163">
        <f>Übersicht!D163</f>
        <v>0</v>
      </c>
      <c r="E163">
        <f>Übersicht!E163</f>
        <v>0</v>
      </c>
      <c r="F163" s="1" t="str">
        <f>TEXT(Übersicht!F163,"TT. MMMM JJJJ")</f>
        <v>00. Januar 1900</v>
      </c>
      <c r="G163">
        <f>Übersicht!G163</f>
        <v>0</v>
      </c>
      <c r="H163" s="5" t="str">
        <f>IF(Übersicht!H163="","",CONCATENATE(INDEX('HJ-Daten'!$B$10:$B$44,MATCH(Übersicht!H163,'HJ-Daten'!$A$10:$A$44,0)),CHAR(10)))</f>
        <v/>
      </c>
      <c r="I163" s="5" t="str">
        <f>IF(Übersicht!I163="","",CONCATENATE(INDEX('HJ-Daten'!$B$10:$B$44,MATCH(Übersicht!I163,'HJ-Daten'!$A$10:$A$44,0)),CHAR(10)))</f>
        <v/>
      </c>
      <c r="J163" s="5" t="str">
        <f>IF(Übersicht!J163="","",CONCATENATE(INDEX('HJ-Daten'!$B$10:$B$44,MATCH(Übersicht!J163,'HJ-Daten'!$A$10:$A$44,0)),CHAR(10)))</f>
        <v/>
      </c>
      <c r="K163" s="5" t="str">
        <f>IF(Übersicht!K163="","",CONCATENATE(INDEX('HJ-Daten'!$B$10:$B$44,MATCH(Übersicht!K163,'HJ-Daten'!$A$10:$A$44,0)),CHAR(10)))</f>
        <v/>
      </c>
      <c r="L163" t="e">
        <f>IF($E163="W",VLOOKUP(Übersicht!L163,#REF!,2),VLOOKUP(Übersicht!L163,#REF!,2))</f>
        <v>#REF!</v>
      </c>
      <c r="M163" t="e">
        <f>IF($E163="W",VLOOKUP(Übersicht!M163,#REF!,3),VLOOKUP(Übersicht!M163,#REF!,3))</f>
        <v>#REF!</v>
      </c>
      <c r="N163" t="e">
        <f>IF($E163="W",VLOOKUP(Übersicht!N163,#REF!,4),VLOOKUP(Übersicht!N163,#REF!,4))</f>
        <v>#REF!</v>
      </c>
      <c r="O163" t="e">
        <f>IF($E163="W",VLOOKUP(Übersicht!O163,#REF!,5),VLOOKUP(Übersicht!O163,#REF!,5))</f>
        <v>#REF!</v>
      </c>
      <c r="P163" s="31" t="str">
        <f>'HJ-Daten'!$C$2</f>
        <v>2024/25</v>
      </c>
      <c r="Q163" s="1">
        <f>'HJ-Daten'!$C$3</f>
        <v>1</v>
      </c>
      <c r="R163" s="6" t="str">
        <f>'HJ-Daten'!$C$4</f>
        <v>31.01.2025</v>
      </c>
      <c r="S163" t="str">
        <f t="shared" si="4"/>
        <v>HALBJAHRESZEUGNIS</v>
      </c>
      <c r="T163" t="str">
        <f>IF(CONCATENATE(Übersicht!W163,Übersicht!X163,Übersicht!Y163,Übersicht!Z163)="","","Die Zeugniskonferenz empfiehlt die Teilnahme an der Förder-AG ")</f>
        <v/>
      </c>
      <c r="U163" t="str">
        <f t="shared" si="5"/>
        <v/>
      </c>
      <c r="V163" t="str">
        <f>IF(Übersicht!W163="","","Mathematik ")</f>
        <v/>
      </c>
      <c r="W163" t="str">
        <f>IF(Übersicht!X163="","","Deutsch ")</f>
        <v/>
      </c>
      <c r="X163" t="str">
        <f>IF(Übersicht!Y163="","","Französisch ")</f>
        <v/>
      </c>
      <c r="Y163" t="str">
        <f>IF(Übersicht!Z163="","","Englisch ")</f>
        <v/>
      </c>
    </row>
    <row r="164" spans="1:25" x14ac:dyDescent="0.2">
      <c r="A164" s="1">
        <f>Übersicht!A164</f>
        <v>163</v>
      </c>
      <c r="B164">
        <f>Übersicht!B164</f>
        <v>0</v>
      </c>
      <c r="C164">
        <f>Übersicht!C164</f>
        <v>0</v>
      </c>
      <c r="D164">
        <f>Übersicht!D164</f>
        <v>0</v>
      </c>
      <c r="E164">
        <f>Übersicht!E164</f>
        <v>0</v>
      </c>
      <c r="F164" s="1" t="str">
        <f>TEXT(Übersicht!F164,"TT. MMMM JJJJ")</f>
        <v>00. Januar 1900</v>
      </c>
      <c r="G164">
        <f>Übersicht!G164</f>
        <v>0</v>
      </c>
      <c r="H164" s="5" t="str">
        <f>IF(Übersicht!H164="","",CONCATENATE(INDEX('HJ-Daten'!$B$10:$B$44,MATCH(Übersicht!H164,'HJ-Daten'!$A$10:$A$44,0)),CHAR(10)))</f>
        <v/>
      </c>
      <c r="I164" s="5" t="str">
        <f>IF(Übersicht!I164="","",CONCATENATE(INDEX('HJ-Daten'!$B$10:$B$44,MATCH(Übersicht!I164,'HJ-Daten'!$A$10:$A$44,0)),CHAR(10)))</f>
        <v/>
      </c>
      <c r="J164" s="5" t="str">
        <f>IF(Übersicht!J164="","",CONCATENATE(INDEX('HJ-Daten'!$B$10:$B$44,MATCH(Übersicht!J164,'HJ-Daten'!$A$10:$A$44,0)),CHAR(10)))</f>
        <v/>
      </c>
      <c r="K164" s="5" t="str">
        <f>IF(Übersicht!K164="","",CONCATENATE(INDEX('HJ-Daten'!$B$10:$B$44,MATCH(Übersicht!K164,'HJ-Daten'!$A$10:$A$44,0)),CHAR(10)))</f>
        <v/>
      </c>
      <c r="L164" t="e">
        <f>IF($E164="W",VLOOKUP(Übersicht!L164,#REF!,2),VLOOKUP(Übersicht!L164,#REF!,2))</f>
        <v>#REF!</v>
      </c>
      <c r="M164" t="e">
        <f>IF($E164="W",VLOOKUP(Übersicht!M164,#REF!,3),VLOOKUP(Übersicht!M164,#REF!,3))</f>
        <v>#REF!</v>
      </c>
      <c r="N164" t="e">
        <f>IF($E164="W",VLOOKUP(Übersicht!N164,#REF!,4),VLOOKUP(Übersicht!N164,#REF!,4))</f>
        <v>#REF!</v>
      </c>
      <c r="O164" t="e">
        <f>IF($E164="W",VLOOKUP(Übersicht!O164,#REF!,5),VLOOKUP(Übersicht!O164,#REF!,5))</f>
        <v>#REF!</v>
      </c>
      <c r="P164" s="31" t="str">
        <f>'HJ-Daten'!$C$2</f>
        <v>2024/25</v>
      </c>
      <c r="Q164" s="1">
        <f>'HJ-Daten'!$C$3</f>
        <v>1</v>
      </c>
      <c r="R164" s="6" t="str">
        <f>'HJ-Daten'!$C$4</f>
        <v>31.01.2025</v>
      </c>
      <c r="S164" t="str">
        <f t="shared" si="4"/>
        <v>HALBJAHRESZEUGNIS</v>
      </c>
      <c r="T164" t="str">
        <f>IF(CONCATENATE(Übersicht!W164,Übersicht!X164,Übersicht!Y164,Übersicht!Z164)="","","Die Zeugniskonferenz empfiehlt die Teilnahme an der Förder-AG ")</f>
        <v/>
      </c>
      <c r="U164" t="str">
        <f t="shared" si="5"/>
        <v/>
      </c>
      <c r="V164" t="str">
        <f>IF(Übersicht!W164="","","Mathematik ")</f>
        <v/>
      </c>
      <c r="W164" t="str">
        <f>IF(Übersicht!X164="","","Deutsch ")</f>
        <v/>
      </c>
      <c r="X164" t="str">
        <f>IF(Übersicht!Y164="","","Französisch ")</f>
        <v/>
      </c>
      <c r="Y164" t="str">
        <f>IF(Übersicht!Z164="","","Englisch ")</f>
        <v/>
      </c>
    </row>
    <row r="165" spans="1:25" x14ac:dyDescent="0.2">
      <c r="A165" s="1">
        <f>Übersicht!A165</f>
        <v>164</v>
      </c>
      <c r="B165">
        <f>Übersicht!B165</f>
        <v>0</v>
      </c>
      <c r="C165">
        <f>Übersicht!C165</f>
        <v>0</v>
      </c>
      <c r="D165">
        <f>Übersicht!D165</f>
        <v>0</v>
      </c>
      <c r="E165">
        <f>Übersicht!E165</f>
        <v>0</v>
      </c>
      <c r="F165" s="1" t="str">
        <f>TEXT(Übersicht!F165,"TT. MMMM JJJJ")</f>
        <v>00. Januar 1900</v>
      </c>
      <c r="G165">
        <f>Übersicht!G165</f>
        <v>0</v>
      </c>
      <c r="H165" s="5" t="str">
        <f>IF(Übersicht!H165="","",CONCATENATE(INDEX('HJ-Daten'!$B$10:$B$44,MATCH(Übersicht!H165,'HJ-Daten'!$A$10:$A$44,0)),CHAR(10)))</f>
        <v/>
      </c>
      <c r="I165" s="5" t="str">
        <f>IF(Übersicht!I165="","",CONCATENATE(INDEX('HJ-Daten'!$B$10:$B$44,MATCH(Übersicht!I165,'HJ-Daten'!$A$10:$A$44,0)),CHAR(10)))</f>
        <v/>
      </c>
      <c r="J165" s="5" t="str">
        <f>IF(Übersicht!J165="","",CONCATENATE(INDEX('HJ-Daten'!$B$10:$B$44,MATCH(Übersicht!J165,'HJ-Daten'!$A$10:$A$44,0)),CHAR(10)))</f>
        <v/>
      </c>
      <c r="K165" s="5" t="str">
        <f>IF(Übersicht!K165="","",CONCATENATE(INDEX('HJ-Daten'!$B$10:$B$44,MATCH(Übersicht!K165,'HJ-Daten'!$A$10:$A$44,0)),CHAR(10)))</f>
        <v/>
      </c>
      <c r="L165" t="e">
        <f>IF($E165="W",VLOOKUP(Übersicht!L165,#REF!,2),VLOOKUP(Übersicht!L165,#REF!,2))</f>
        <v>#REF!</v>
      </c>
      <c r="M165" t="e">
        <f>IF($E165="W",VLOOKUP(Übersicht!M165,#REF!,3),VLOOKUP(Übersicht!M165,#REF!,3))</f>
        <v>#REF!</v>
      </c>
      <c r="N165" t="e">
        <f>IF($E165="W",VLOOKUP(Übersicht!N165,#REF!,4),VLOOKUP(Übersicht!N165,#REF!,4))</f>
        <v>#REF!</v>
      </c>
      <c r="O165" t="e">
        <f>IF($E165="W",VLOOKUP(Übersicht!O165,#REF!,5),VLOOKUP(Übersicht!O165,#REF!,5))</f>
        <v>#REF!</v>
      </c>
      <c r="P165" s="31" t="str">
        <f>'HJ-Daten'!$C$2</f>
        <v>2024/25</v>
      </c>
      <c r="Q165" s="1">
        <f>'HJ-Daten'!$C$3</f>
        <v>1</v>
      </c>
      <c r="R165" s="6" t="str">
        <f>'HJ-Daten'!$C$4</f>
        <v>31.01.2025</v>
      </c>
      <c r="S165" t="str">
        <f t="shared" si="4"/>
        <v>HALBJAHRESZEUGNIS</v>
      </c>
      <c r="T165" t="str">
        <f>IF(CONCATENATE(Übersicht!W165,Übersicht!X165,Übersicht!Y165,Übersicht!Z165)="","","Die Zeugniskonferenz empfiehlt die Teilnahme an der Förder-AG ")</f>
        <v/>
      </c>
      <c r="U165" t="str">
        <f t="shared" si="5"/>
        <v/>
      </c>
      <c r="V165" t="str">
        <f>IF(Übersicht!W165="","","Mathematik ")</f>
        <v/>
      </c>
      <c r="W165" t="str">
        <f>IF(Übersicht!X165="","","Deutsch ")</f>
        <v/>
      </c>
      <c r="X165" t="str">
        <f>IF(Übersicht!Y165="","","Französisch ")</f>
        <v/>
      </c>
      <c r="Y165" t="str">
        <f>IF(Übersicht!Z165="","","Englisch ")</f>
        <v/>
      </c>
    </row>
    <row r="166" spans="1:25" x14ac:dyDescent="0.2">
      <c r="A166" s="1">
        <f>Übersicht!A166</f>
        <v>165</v>
      </c>
      <c r="B166">
        <f>Übersicht!B166</f>
        <v>0</v>
      </c>
      <c r="C166">
        <f>Übersicht!C166</f>
        <v>0</v>
      </c>
      <c r="D166">
        <f>Übersicht!D166</f>
        <v>0</v>
      </c>
      <c r="E166">
        <f>Übersicht!E166</f>
        <v>0</v>
      </c>
      <c r="F166" s="1" t="str">
        <f>TEXT(Übersicht!F166,"TT. MMMM JJJJ")</f>
        <v>00. Januar 1900</v>
      </c>
      <c r="G166">
        <f>Übersicht!G166</f>
        <v>0</v>
      </c>
      <c r="H166" s="5" t="str">
        <f>IF(Übersicht!H166="","",CONCATENATE(INDEX('HJ-Daten'!$B$10:$B$44,MATCH(Übersicht!H166,'HJ-Daten'!$A$10:$A$44,0)),CHAR(10)))</f>
        <v/>
      </c>
      <c r="I166" s="5" t="str">
        <f>IF(Übersicht!I166="","",CONCATENATE(INDEX('HJ-Daten'!$B$10:$B$44,MATCH(Übersicht!I166,'HJ-Daten'!$A$10:$A$44,0)),CHAR(10)))</f>
        <v/>
      </c>
      <c r="J166" s="5" t="str">
        <f>IF(Übersicht!J166="","",CONCATENATE(INDEX('HJ-Daten'!$B$10:$B$44,MATCH(Übersicht!J166,'HJ-Daten'!$A$10:$A$44,0)),CHAR(10)))</f>
        <v/>
      </c>
      <c r="K166" s="5" t="str">
        <f>IF(Übersicht!K166="","",CONCATENATE(INDEX('HJ-Daten'!$B$10:$B$44,MATCH(Übersicht!K166,'HJ-Daten'!$A$10:$A$44,0)),CHAR(10)))</f>
        <v/>
      </c>
      <c r="L166" t="e">
        <f>IF($E166="W",VLOOKUP(Übersicht!L166,#REF!,2),VLOOKUP(Übersicht!L166,#REF!,2))</f>
        <v>#REF!</v>
      </c>
      <c r="M166" t="e">
        <f>IF($E166="W",VLOOKUP(Übersicht!M166,#REF!,3),VLOOKUP(Übersicht!M166,#REF!,3))</f>
        <v>#REF!</v>
      </c>
      <c r="N166" t="e">
        <f>IF($E166="W",VLOOKUP(Übersicht!N166,#REF!,4),VLOOKUP(Übersicht!N166,#REF!,4))</f>
        <v>#REF!</v>
      </c>
      <c r="O166" t="e">
        <f>IF($E166="W",VLOOKUP(Übersicht!O166,#REF!,5),VLOOKUP(Übersicht!O166,#REF!,5))</f>
        <v>#REF!</v>
      </c>
      <c r="P166" s="31" t="str">
        <f>'HJ-Daten'!$C$2</f>
        <v>2024/25</v>
      </c>
      <c r="Q166" s="1">
        <f>'HJ-Daten'!$C$3</f>
        <v>1</v>
      </c>
      <c r="R166" s="6" t="str">
        <f>'HJ-Daten'!$C$4</f>
        <v>31.01.2025</v>
      </c>
      <c r="S166" t="str">
        <f t="shared" si="4"/>
        <v>HALBJAHRESZEUGNIS</v>
      </c>
      <c r="T166" t="str">
        <f>IF(CONCATENATE(Übersicht!W166,Übersicht!X166,Übersicht!Y166,Übersicht!Z166)="","","Die Zeugniskonferenz empfiehlt die Teilnahme an der Förder-AG ")</f>
        <v/>
      </c>
      <c r="U166" t="str">
        <f t="shared" si="5"/>
        <v/>
      </c>
      <c r="V166" t="str">
        <f>IF(Übersicht!W166="","","Mathematik ")</f>
        <v/>
      </c>
      <c r="W166" t="str">
        <f>IF(Übersicht!X166="","","Deutsch ")</f>
        <v/>
      </c>
      <c r="X166" t="str">
        <f>IF(Übersicht!Y166="","","Französisch ")</f>
        <v/>
      </c>
      <c r="Y166" t="str">
        <f>IF(Übersicht!Z166="","","Englisch ")</f>
        <v/>
      </c>
    </row>
  </sheetData>
  <sheetProtection algorithmName="SHA-512" hashValue="kzaktRdr2MINrP/Y8R982upqoZlulhdJr1+YukECH67WvhAoLzwFLoVLm1n7eDXDz/uX1TOGWWgSrywG973LOw==" saltValue="oVEvGpoM//kCclq0ue1lcg==" spinCount="100000" sheet="1" objects="1" scenario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209"/>
  <sheetViews>
    <sheetView zoomScale="98" zoomScaleNormal="98" workbookViewId="0">
      <pane ySplit="1" topLeftCell="A38" activePane="bottomLeft" state="frozen"/>
      <selection pane="bottomLeft" activeCell="Q83" sqref="Q83"/>
    </sheetView>
  </sheetViews>
  <sheetFormatPr baseColWidth="10" defaultRowHeight="12.75" x14ac:dyDescent="0.2"/>
  <cols>
    <col min="1" max="1" width="4.140625" customWidth="1"/>
    <col min="2" max="2" width="13.7109375" customWidth="1"/>
    <col min="3" max="3" width="15.42578125" customWidth="1"/>
    <col min="4" max="4" width="5.7109375" customWidth="1"/>
    <col min="5" max="5" width="5.140625" customWidth="1"/>
    <col min="6" max="6" width="11.5703125" style="60" customWidth="1"/>
    <col min="7" max="7" width="12.5703125" customWidth="1"/>
    <col min="8" max="11" width="9" customWidth="1"/>
    <col min="12" max="15" width="4.7109375" customWidth="1"/>
    <col min="16" max="16" width="6.28515625" style="31" customWidth="1"/>
    <col min="17" max="17" width="19.7109375" customWidth="1"/>
    <col min="18" max="21" width="5.140625" customWidth="1"/>
    <col min="22" max="22" width="14.140625" customWidth="1"/>
    <col min="23" max="26" width="5.42578125" style="50" customWidth="1"/>
    <col min="27" max="27" width="24.140625" customWidth="1"/>
  </cols>
  <sheetData>
    <row r="1" spans="1:28" s="38" customFormat="1" ht="90.75" x14ac:dyDescent="0.2">
      <c r="A1" s="33" t="s">
        <v>0</v>
      </c>
      <c r="B1" s="34" t="s">
        <v>1</v>
      </c>
      <c r="C1" s="35" t="s">
        <v>2</v>
      </c>
      <c r="D1" s="35" t="s">
        <v>3</v>
      </c>
      <c r="E1" s="68" t="s">
        <v>4</v>
      </c>
      <c r="F1" s="69" t="s">
        <v>5</v>
      </c>
      <c r="G1" s="70" t="s">
        <v>6</v>
      </c>
      <c r="H1" s="78" t="s">
        <v>58</v>
      </c>
      <c r="I1" s="68" t="s">
        <v>59</v>
      </c>
      <c r="J1" s="68" t="s">
        <v>60</v>
      </c>
      <c r="K1" s="70" t="s">
        <v>61</v>
      </c>
      <c r="L1" s="34" t="s">
        <v>11</v>
      </c>
      <c r="M1" s="35" t="s">
        <v>12</v>
      </c>
      <c r="N1" s="35" t="s">
        <v>13</v>
      </c>
      <c r="O1" s="36" t="s">
        <v>14</v>
      </c>
      <c r="P1" s="37" t="s">
        <v>22</v>
      </c>
      <c r="Q1" s="36" t="s">
        <v>23</v>
      </c>
      <c r="R1" s="34" t="s">
        <v>62</v>
      </c>
      <c r="S1" s="35" t="s">
        <v>63</v>
      </c>
      <c r="T1" s="35" t="s">
        <v>64</v>
      </c>
      <c r="U1" s="36" t="s">
        <v>65</v>
      </c>
      <c r="V1" s="33" t="s">
        <v>54</v>
      </c>
      <c r="W1" s="47" t="s">
        <v>79</v>
      </c>
      <c r="X1" s="47" t="s">
        <v>80</v>
      </c>
      <c r="Y1" s="47" t="s">
        <v>81</v>
      </c>
      <c r="Z1" s="47" t="s">
        <v>82</v>
      </c>
    </row>
    <row r="2" spans="1:28" x14ac:dyDescent="0.2">
      <c r="A2" s="7">
        <v>1</v>
      </c>
      <c r="B2" s="21" t="s">
        <v>143</v>
      </c>
      <c r="C2" s="21" t="s">
        <v>144</v>
      </c>
      <c r="D2" s="21" t="s">
        <v>33</v>
      </c>
      <c r="E2" s="21" t="s">
        <v>66</v>
      </c>
      <c r="F2" s="21" t="s">
        <v>145</v>
      </c>
      <c r="G2" s="21" t="s">
        <v>146</v>
      </c>
      <c r="H2" s="82" t="s">
        <v>499</v>
      </c>
      <c r="I2" s="82" t="s">
        <v>506</v>
      </c>
      <c r="J2" s="82" t="s">
        <v>514</v>
      </c>
      <c r="K2" s="20" t="s">
        <v>524</v>
      </c>
      <c r="L2" s="67"/>
      <c r="M2" s="7"/>
      <c r="N2" s="7"/>
      <c r="O2" s="9"/>
      <c r="P2" s="18" t="s">
        <v>68</v>
      </c>
      <c r="Q2" s="9"/>
      <c r="R2" s="8"/>
      <c r="S2" s="7"/>
      <c r="T2" s="7"/>
      <c r="U2" s="9"/>
      <c r="V2" s="25"/>
      <c r="W2" s="48"/>
      <c r="X2" s="48"/>
      <c r="Y2" s="49"/>
      <c r="Z2" s="49"/>
      <c r="AA2" s="32" t="str">
        <f t="shared" ref="AA2:AA33" si="0">CONCATENATE(C2," ",B2)</f>
        <v>Taisiia Adamyuk</v>
      </c>
      <c r="AB2" s="32"/>
    </row>
    <row r="3" spans="1:28" x14ac:dyDescent="0.2">
      <c r="A3" s="7">
        <v>2</v>
      </c>
      <c r="B3" s="21" t="s">
        <v>265</v>
      </c>
      <c r="C3" s="21" t="s">
        <v>266</v>
      </c>
      <c r="D3" s="21" t="s">
        <v>36</v>
      </c>
      <c r="E3" s="21" t="s">
        <v>66</v>
      </c>
      <c r="F3" s="21" t="s">
        <v>267</v>
      </c>
      <c r="G3" s="21" t="s">
        <v>30</v>
      </c>
      <c r="H3" s="20" t="s">
        <v>507</v>
      </c>
      <c r="I3" s="20" t="s">
        <v>510</v>
      </c>
      <c r="J3" s="20" t="s">
        <v>519</v>
      </c>
      <c r="K3" s="20" t="s">
        <v>509</v>
      </c>
      <c r="L3" s="67"/>
      <c r="M3" s="7"/>
      <c r="N3" s="7"/>
      <c r="O3" s="9"/>
      <c r="P3" s="18" t="s">
        <v>48</v>
      </c>
      <c r="Q3" s="9"/>
      <c r="R3" s="8"/>
      <c r="S3" s="7"/>
      <c r="T3" s="7"/>
      <c r="U3" s="9"/>
      <c r="V3" s="25"/>
      <c r="W3" s="48"/>
      <c r="X3" s="48"/>
      <c r="Y3" s="49"/>
      <c r="Z3" s="49"/>
      <c r="AA3" s="32" t="str">
        <f t="shared" si="0"/>
        <v>Elin Ahmed</v>
      </c>
      <c r="AB3" s="32"/>
    </row>
    <row r="4" spans="1:28" x14ac:dyDescent="0.2">
      <c r="A4" s="7">
        <v>3</v>
      </c>
      <c r="B4" s="21" t="s">
        <v>268</v>
      </c>
      <c r="C4" s="21" t="s">
        <v>269</v>
      </c>
      <c r="D4" s="21" t="s">
        <v>37</v>
      </c>
      <c r="E4" s="21" t="s">
        <v>66</v>
      </c>
      <c r="F4" s="21" t="s">
        <v>270</v>
      </c>
      <c r="G4" s="21" t="s">
        <v>271</v>
      </c>
      <c r="H4" s="20" t="s">
        <v>501</v>
      </c>
      <c r="I4" s="20" t="s">
        <v>513</v>
      </c>
      <c r="J4" s="20" t="s">
        <v>508</v>
      </c>
      <c r="K4" s="20" t="s">
        <v>524</v>
      </c>
      <c r="L4" s="67"/>
      <c r="M4" s="7"/>
      <c r="N4" s="7"/>
      <c r="O4" s="9"/>
      <c r="P4" s="18" t="s">
        <v>48</v>
      </c>
      <c r="Q4" s="9"/>
      <c r="R4" s="8"/>
      <c r="S4" s="7"/>
      <c r="T4" s="7"/>
      <c r="U4" s="9"/>
      <c r="V4" s="25"/>
      <c r="W4" s="48"/>
      <c r="X4" s="48"/>
      <c r="Y4" s="49"/>
      <c r="Z4" s="49"/>
      <c r="AA4" s="32" t="str">
        <f t="shared" si="0"/>
        <v>Yara Al Hamoud</v>
      </c>
      <c r="AB4" s="32"/>
    </row>
    <row r="5" spans="1:28" x14ac:dyDescent="0.2">
      <c r="A5" s="7">
        <v>4</v>
      </c>
      <c r="B5" s="21" t="s">
        <v>272</v>
      </c>
      <c r="C5" s="21" t="s">
        <v>273</v>
      </c>
      <c r="D5" s="21" t="s">
        <v>274</v>
      </c>
      <c r="E5" s="21" t="s">
        <v>66</v>
      </c>
      <c r="F5" s="21" t="s">
        <v>275</v>
      </c>
      <c r="G5" s="21" t="s">
        <v>276</v>
      </c>
      <c r="H5" s="20" t="s">
        <v>499</v>
      </c>
      <c r="I5" s="20" t="s">
        <v>512</v>
      </c>
      <c r="J5" s="20" t="s">
        <v>514</v>
      </c>
      <c r="K5" s="20" t="s">
        <v>523</v>
      </c>
      <c r="L5" s="67"/>
      <c r="M5" s="7"/>
      <c r="N5" s="7"/>
      <c r="O5" s="9"/>
      <c r="P5" s="18" t="s">
        <v>49</v>
      </c>
      <c r="Q5" s="61"/>
      <c r="R5" s="8"/>
      <c r="S5" s="7"/>
      <c r="T5" s="7"/>
      <c r="U5" s="9"/>
      <c r="V5" s="25"/>
      <c r="W5" s="48"/>
      <c r="X5" s="48"/>
      <c r="Y5" s="49"/>
      <c r="Z5" s="49"/>
      <c r="AA5" s="32" t="str">
        <f t="shared" si="0"/>
        <v>Vanesa Alikaj</v>
      </c>
      <c r="AB5" s="32"/>
    </row>
    <row r="6" spans="1:28" x14ac:dyDescent="0.2">
      <c r="A6" s="7">
        <v>5</v>
      </c>
      <c r="B6" s="21" t="s">
        <v>277</v>
      </c>
      <c r="C6" s="21" t="s">
        <v>278</v>
      </c>
      <c r="D6" s="21" t="s">
        <v>37</v>
      </c>
      <c r="E6" s="21" t="s">
        <v>66</v>
      </c>
      <c r="F6" s="21" t="s">
        <v>279</v>
      </c>
      <c r="G6" s="21" t="s">
        <v>34</v>
      </c>
      <c r="H6" s="20" t="s">
        <v>499</v>
      </c>
      <c r="I6" s="20" t="s">
        <v>504</v>
      </c>
      <c r="J6" s="20" t="s">
        <v>508</v>
      </c>
      <c r="K6" s="20" t="s">
        <v>524</v>
      </c>
      <c r="L6" s="77"/>
      <c r="M6" s="26"/>
      <c r="N6" s="26"/>
      <c r="O6" s="52"/>
      <c r="P6" s="18" t="s">
        <v>48</v>
      </c>
      <c r="Q6" s="52"/>
      <c r="R6" s="51"/>
      <c r="S6" s="26"/>
      <c r="T6" s="26"/>
      <c r="U6" s="52"/>
      <c r="V6" s="53"/>
      <c r="W6" s="54"/>
      <c r="X6" s="54"/>
      <c r="Y6" s="55"/>
      <c r="Z6" s="55"/>
      <c r="AA6" s="32" t="str">
        <f t="shared" si="0"/>
        <v>Nurefsan Alkin</v>
      </c>
      <c r="AB6" s="32"/>
    </row>
    <row r="7" spans="1:28" s="57" customFormat="1" x14ac:dyDescent="0.2">
      <c r="A7" s="7">
        <v>6</v>
      </c>
      <c r="B7" s="21" t="s">
        <v>281</v>
      </c>
      <c r="C7" s="21" t="s">
        <v>282</v>
      </c>
      <c r="D7" s="21" t="s">
        <v>38</v>
      </c>
      <c r="E7" s="21" t="s">
        <v>66</v>
      </c>
      <c r="F7" s="21" t="s">
        <v>283</v>
      </c>
      <c r="G7" s="21" t="s">
        <v>284</v>
      </c>
      <c r="H7" s="20" t="s">
        <v>501</v>
      </c>
      <c r="I7" s="20" t="s">
        <v>511</v>
      </c>
      <c r="J7" s="20" t="s">
        <v>515</v>
      </c>
      <c r="K7" s="20" t="s">
        <v>524</v>
      </c>
      <c r="L7" s="67"/>
      <c r="M7" s="7"/>
      <c r="N7" s="7"/>
      <c r="O7" s="9"/>
      <c r="P7" s="18" t="s">
        <v>52</v>
      </c>
      <c r="Q7" s="9"/>
      <c r="R7" s="8"/>
      <c r="S7" s="7"/>
      <c r="T7" s="7"/>
      <c r="U7" s="9"/>
      <c r="V7" s="25"/>
      <c r="W7" s="48"/>
      <c r="X7" s="48"/>
      <c r="Y7" s="49"/>
      <c r="Z7" s="49"/>
      <c r="AA7" s="32" t="str">
        <f t="shared" si="0"/>
        <v>Kira Asieieva</v>
      </c>
      <c r="AB7" s="56"/>
    </row>
    <row r="8" spans="1:28" x14ac:dyDescent="0.2">
      <c r="A8" s="7">
        <v>7</v>
      </c>
      <c r="B8" s="21" t="s">
        <v>285</v>
      </c>
      <c r="C8" s="21" t="s">
        <v>286</v>
      </c>
      <c r="D8" s="21" t="s">
        <v>36</v>
      </c>
      <c r="E8" s="21" t="s">
        <v>67</v>
      </c>
      <c r="F8" s="21" t="s">
        <v>287</v>
      </c>
      <c r="G8" s="21" t="s">
        <v>30</v>
      </c>
      <c r="H8" s="20" t="s">
        <v>503</v>
      </c>
      <c r="I8" s="20" t="s">
        <v>511</v>
      </c>
      <c r="J8" s="20" t="s">
        <v>498</v>
      </c>
      <c r="K8" s="20" t="s">
        <v>523</v>
      </c>
      <c r="L8" s="67"/>
      <c r="M8" s="7"/>
      <c r="N8" s="7"/>
      <c r="O8" s="9"/>
      <c r="P8" s="18" t="s">
        <v>48</v>
      </c>
      <c r="Q8" s="9"/>
      <c r="R8" s="8"/>
      <c r="S8" s="7"/>
      <c r="T8" s="7"/>
      <c r="U8" s="9"/>
      <c r="V8" s="25"/>
      <c r="W8" s="48"/>
      <c r="X8" s="48"/>
      <c r="Y8" s="48"/>
      <c r="Z8" s="48"/>
      <c r="AA8" s="32" t="str">
        <f t="shared" si="0"/>
        <v>Batu Aslan Vargas</v>
      </c>
      <c r="AB8" s="32"/>
    </row>
    <row r="9" spans="1:28" x14ac:dyDescent="0.2">
      <c r="A9" s="7">
        <v>8</v>
      </c>
      <c r="B9" s="21" t="s">
        <v>527</v>
      </c>
      <c r="C9" s="21" t="s">
        <v>528</v>
      </c>
      <c r="D9" s="21" t="s">
        <v>40</v>
      </c>
      <c r="E9" s="21" t="s">
        <v>66</v>
      </c>
      <c r="F9" s="75">
        <v>41748</v>
      </c>
      <c r="G9" s="21" t="s">
        <v>44</v>
      </c>
      <c r="H9" s="20" t="s">
        <v>501</v>
      </c>
      <c r="I9" s="20" t="s">
        <v>511</v>
      </c>
      <c r="J9" s="20" t="s">
        <v>498</v>
      </c>
      <c r="K9" s="20" t="s">
        <v>524</v>
      </c>
      <c r="L9" s="67"/>
      <c r="M9" s="7"/>
      <c r="N9" s="7"/>
      <c r="O9" s="9"/>
      <c r="P9" s="18" t="s">
        <v>49</v>
      </c>
      <c r="Q9" s="9"/>
      <c r="R9" s="8"/>
      <c r="S9" s="7"/>
      <c r="T9" s="7"/>
      <c r="U9" s="9"/>
      <c r="V9" s="25"/>
      <c r="W9" s="48"/>
      <c r="X9" s="48"/>
      <c r="Y9" s="48"/>
      <c r="Z9" s="48"/>
      <c r="AA9" s="32" t="str">
        <f t="shared" si="0"/>
        <v>Eylül Aygün</v>
      </c>
      <c r="AB9" s="32"/>
    </row>
    <row r="10" spans="1:28" ht="12" customHeight="1" x14ac:dyDescent="0.2">
      <c r="A10" s="7">
        <v>9</v>
      </c>
      <c r="B10" s="21" t="s">
        <v>148</v>
      </c>
      <c r="C10" s="21" t="s">
        <v>94</v>
      </c>
      <c r="D10" s="21" t="s">
        <v>32</v>
      </c>
      <c r="E10" s="21" t="s">
        <v>67</v>
      </c>
      <c r="F10" s="21" t="s">
        <v>149</v>
      </c>
      <c r="G10" s="21" t="s">
        <v>30</v>
      </c>
      <c r="H10" s="20" t="s">
        <v>529</v>
      </c>
      <c r="I10" s="20" t="s">
        <v>512</v>
      </c>
      <c r="J10" s="20" t="s">
        <v>529</v>
      </c>
      <c r="K10" s="20" t="s">
        <v>509</v>
      </c>
      <c r="L10" s="67"/>
      <c r="M10" s="7"/>
      <c r="N10" s="7"/>
      <c r="O10" s="9"/>
      <c r="P10" s="18" t="s">
        <v>50</v>
      </c>
      <c r="Q10" s="9" t="s">
        <v>584</v>
      </c>
      <c r="R10" s="8"/>
      <c r="S10" s="7"/>
      <c r="T10" s="7"/>
      <c r="U10" s="9"/>
      <c r="V10" s="25"/>
      <c r="W10" s="48"/>
      <c r="X10" s="48"/>
      <c r="Y10" s="48"/>
      <c r="Z10" s="48"/>
      <c r="AA10" s="32" t="str">
        <f t="shared" si="0"/>
        <v>Levin Bagci</v>
      </c>
      <c r="AB10" s="32"/>
    </row>
    <row r="11" spans="1:28" x14ac:dyDescent="0.2">
      <c r="A11" s="7">
        <v>10</v>
      </c>
      <c r="B11" s="21" t="s">
        <v>288</v>
      </c>
      <c r="C11" s="21" t="s">
        <v>289</v>
      </c>
      <c r="D11" s="21" t="s">
        <v>31</v>
      </c>
      <c r="E11" s="21" t="s">
        <v>67</v>
      </c>
      <c r="F11" s="21" t="s">
        <v>290</v>
      </c>
      <c r="G11" s="21" t="s">
        <v>45</v>
      </c>
      <c r="H11" s="20" t="s">
        <v>497</v>
      </c>
      <c r="I11" s="20" t="s">
        <v>504</v>
      </c>
      <c r="J11" s="20" t="s">
        <v>515</v>
      </c>
      <c r="K11" s="20" t="s">
        <v>521</v>
      </c>
      <c r="L11" s="67"/>
      <c r="M11" s="7"/>
      <c r="N11" s="7"/>
      <c r="O11" s="9"/>
      <c r="P11" s="18" t="s">
        <v>68</v>
      </c>
      <c r="Q11" s="9"/>
      <c r="R11" s="8"/>
      <c r="S11" s="7"/>
      <c r="T11" s="7"/>
      <c r="U11" s="9"/>
      <c r="V11" s="25"/>
      <c r="W11" s="48"/>
      <c r="X11" s="48"/>
      <c r="Y11" s="49"/>
      <c r="Z11" s="49"/>
      <c r="AA11" s="32" t="str">
        <f t="shared" si="0"/>
        <v>Levi Bartlakowski</v>
      </c>
      <c r="AB11" s="32"/>
    </row>
    <row r="12" spans="1:28" x14ac:dyDescent="0.2">
      <c r="A12" s="7">
        <v>11</v>
      </c>
      <c r="B12" s="21" t="s">
        <v>291</v>
      </c>
      <c r="C12" s="21" t="s">
        <v>292</v>
      </c>
      <c r="D12" s="21" t="s">
        <v>40</v>
      </c>
      <c r="E12" s="21" t="s">
        <v>67</v>
      </c>
      <c r="F12" s="21" t="s">
        <v>293</v>
      </c>
      <c r="G12" s="21" t="s">
        <v>45</v>
      </c>
      <c r="H12" s="20" t="s">
        <v>502</v>
      </c>
      <c r="I12" s="20" t="s">
        <v>505</v>
      </c>
      <c r="J12" s="20" t="s">
        <v>515</v>
      </c>
      <c r="K12" s="20" t="s">
        <v>521</v>
      </c>
      <c r="L12" s="67"/>
      <c r="M12" s="7"/>
      <c r="N12" s="7"/>
      <c r="O12" s="9"/>
      <c r="P12" s="18" t="s">
        <v>49</v>
      </c>
      <c r="Q12" s="9"/>
      <c r="R12" s="8"/>
      <c r="S12" s="7"/>
      <c r="T12" s="7"/>
      <c r="U12" s="9"/>
      <c r="V12" s="25"/>
      <c r="W12" s="48"/>
      <c r="X12" s="48"/>
      <c r="Y12" s="49"/>
      <c r="Z12" s="49"/>
      <c r="AA12" s="32" t="str">
        <f t="shared" si="0"/>
        <v>Gabriel Ludwig Becker</v>
      </c>
      <c r="AB12" s="32"/>
    </row>
    <row r="13" spans="1:28" x14ac:dyDescent="0.2">
      <c r="A13" s="7">
        <v>12</v>
      </c>
      <c r="B13" s="21" t="s">
        <v>294</v>
      </c>
      <c r="C13" s="21" t="s">
        <v>295</v>
      </c>
      <c r="D13" s="21" t="s">
        <v>38</v>
      </c>
      <c r="E13" s="21" t="s">
        <v>67</v>
      </c>
      <c r="F13" s="21" t="s">
        <v>296</v>
      </c>
      <c r="G13" s="21" t="s">
        <v>30</v>
      </c>
      <c r="H13" s="20" t="s">
        <v>507</v>
      </c>
      <c r="I13" s="20" t="s">
        <v>505</v>
      </c>
      <c r="J13" s="20" t="s">
        <v>498</v>
      </c>
      <c r="K13" s="20" t="s">
        <v>520</v>
      </c>
      <c r="L13" s="67"/>
      <c r="M13" s="7"/>
      <c r="N13" s="7"/>
      <c r="O13" s="9"/>
      <c r="P13" s="18" t="s">
        <v>52</v>
      </c>
      <c r="Q13" s="9"/>
      <c r="R13" s="8"/>
      <c r="S13" s="7"/>
      <c r="T13" s="7"/>
      <c r="U13" s="9"/>
      <c r="V13" s="25"/>
      <c r="W13" s="48"/>
      <c r="X13" s="48"/>
      <c r="Y13" s="49"/>
      <c r="Z13" s="49"/>
      <c r="AA13" s="32" t="str">
        <f t="shared" si="0"/>
        <v>Stepan Rubeni Beglaryan</v>
      </c>
      <c r="AB13" s="32"/>
    </row>
    <row r="14" spans="1:28" x14ac:dyDescent="0.2">
      <c r="A14" s="7">
        <v>13</v>
      </c>
      <c r="B14" s="21" t="s">
        <v>297</v>
      </c>
      <c r="C14" s="21" t="s">
        <v>298</v>
      </c>
      <c r="D14" s="21" t="s">
        <v>37</v>
      </c>
      <c r="E14" s="21" t="s">
        <v>66</v>
      </c>
      <c r="F14" s="21" t="s">
        <v>299</v>
      </c>
      <c r="G14" s="21" t="s">
        <v>300</v>
      </c>
      <c r="H14" s="20" t="s">
        <v>502</v>
      </c>
      <c r="I14" s="20" t="s">
        <v>511</v>
      </c>
      <c r="J14" s="20" t="s">
        <v>508</v>
      </c>
      <c r="K14" s="20" t="s">
        <v>523</v>
      </c>
      <c r="L14" s="67"/>
      <c r="M14" s="25"/>
      <c r="N14" s="25"/>
      <c r="O14" s="9"/>
      <c r="P14" s="18" t="s">
        <v>48</v>
      </c>
      <c r="Q14" s="9"/>
      <c r="R14" s="8"/>
      <c r="S14" s="7"/>
      <c r="T14" s="7"/>
      <c r="U14" s="9"/>
      <c r="V14" s="25"/>
      <c r="W14" s="48"/>
      <c r="X14" s="48"/>
      <c r="Y14" s="49"/>
      <c r="Z14" s="49"/>
      <c r="AA14" s="32" t="str">
        <f t="shared" si="0"/>
        <v>Khadija Rodayna Bitari</v>
      </c>
      <c r="AB14" s="32"/>
    </row>
    <row r="15" spans="1:28" x14ac:dyDescent="0.2">
      <c r="A15" s="7">
        <v>14</v>
      </c>
      <c r="B15" s="21" t="s">
        <v>301</v>
      </c>
      <c r="C15" s="21" t="s">
        <v>302</v>
      </c>
      <c r="D15" s="21" t="s">
        <v>38</v>
      </c>
      <c r="E15" s="21" t="s">
        <v>66</v>
      </c>
      <c r="F15" s="21" t="s">
        <v>303</v>
      </c>
      <c r="G15" s="21" t="s">
        <v>30</v>
      </c>
      <c r="H15" s="20" t="s">
        <v>499</v>
      </c>
      <c r="I15" s="20" t="s">
        <v>529</v>
      </c>
      <c r="J15" s="20" t="s">
        <v>514</v>
      </c>
      <c r="K15" s="20" t="s">
        <v>522</v>
      </c>
      <c r="L15" s="67"/>
      <c r="M15" s="25"/>
      <c r="N15" s="25"/>
      <c r="O15" s="9"/>
      <c r="P15" s="18" t="s">
        <v>52</v>
      </c>
      <c r="Q15" s="9"/>
      <c r="R15" s="8"/>
      <c r="S15" s="7" t="s">
        <v>529</v>
      </c>
      <c r="T15" s="7"/>
      <c r="U15" s="9"/>
      <c r="V15" s="25"/>
      <c r="W15" s="48"/>
      <c r="X15" s="48"/>
      <c r="Y15" s="49"/>
      <c r="Z15" s="49"/>
      <c r="AA15" s="32" t="str">
        <f t="shared" si="0"/>
        <v>Luisa Boeckh</v>
      </c>
      <c r="AB15" s="32"/>
    </row>
    <row r="16" spans="1:28" x14ac:dyDescent="0.2">
      <c r="A16" s="7">
        <v>15</v>
      </c>
      <c r="B16" s="21" t="s">
        <v>86</v>
      </c>
      <c r="C16" s="21" t="s">
        <v>87</v>
      </c>
      <c r="D16" s="21" t="s">
        <v>280</v>
      </c>
      <c r="E16" s="21" t="s">
        <v>67</v>
      </c>
      <c r="F16" s="21" t="s">
        <v>88</v>
      </c>
      <c r="G16" s="21" t="s">
        <v>89</v>
      </c>
      <c r="H16" s="20" t="s">
        <v>500</v>
      </c>
      <c r="I16" s="20" t="s">
        <v>506</v>
      </c>
      <c r="J16" s="20" t="s">
        <v>515</v>
      </c>
      <c r="K16" s="20" t="s">
        <v>521</v>
      </c>
      <c r="L16" s="67"/>
      <c r="M16" s="7"/>
      <c r="N16" s="7"/>
      <c r="O16" s="9"/>
      <c r="P16" s="18" t="s">
        <v>53</v>
      </c>
      <c r="Q16" s="9"/>
      <c r="R16" s="8"/>
      <c r="S16" s="7"/>
      <c r="T16" s="7"/>
      <c r="U16" s="9"/>
      <c r="V16" s="25"/>
      <c r="W16" s="48"/>
      <c r="X16" s="48"/>
      <c r="Y16" s="49"/>
      <c r="Z16" s="49"/>
      <c r="AA16" s="32" t="str">
        <f t="shared" si="0"/>
        <v>Vincent Bögemann</v>
      </c>
      <c r="AB16" s="32"/>
    </row>
    <row r="17" spans="1:28" x14ac:dyDescent="0.2">
      <c r="A17" s="7">
        <v>16</v>
      </c>
      <c r="B17" s="21" t="s">
        <v>150</v>
      </c>
      <c r="C17" s="21" t="s">
        <v>151</v>
      </c>
      <c r="D17" s="21" t="s">
        <v>42</v>
      </c>
      <c r="E17" s="21" t="s">
        <v>66</v>
      </c>
      <c r="F17" s="21" t="s">
        <v>152</v>
      </c>
      <c r="G17" s="21" t="s">
        <v>30</v>
      </c>
      <c r="H17" s="20" t="s">
        <v>497</v>
      </c>
      <c r="I17" s="20" t="s">
        <v>510</v>
      </c>
      <c r="J17" s="20" t="s">
        <v>516</v>
      </c>
      <c r="K17" s="20" t="s">
        <v>509</v>
      </c>
      <c r="L17" s="67"/>
      <c r="M17" s="7"/>
      <c r="N17" s="7"/>
      <c r="O17" s="9"/>
      <c r="P17" s="18" t="s">
        <v>53</v>
      </c>
      <c r="Q17" s="9"/>
      <c r="R17" s="8"/>
      <c r="S17" s="7"/>
      <c r="T17" s="7"/>
      <c r="U17" s="9"/>
      <c r="V17" s="25"/>
      <c r="W17" s="48"/>
      <c r="X17" s="48"/>
      <c r="Y17" s="49"/>
      <c r="Z17" s="49"/>
      <c r="AA17" s="32" t="str">
        <f t="shared" si="0"/>
        <v>Alisa Bohnert</v>
      </c>
      <c r="AB17" s="32"/>
    </row>
    <row r="18" spans="1:28" x14ac:dyDescent="0.2">
      <c r="A18" s="7">
        <v>17</v>
      </c>
      <c r="B18" s="21" t="s">
        <v>91</v>
      </c>
      <c r="C18" s="21" t="s">
        <v>92</v>
      </c>
      <c r="D18" s="21" t="s">
        <v>96</v>
      </c>
      <c r="E18" s="21" t="s">
        <v>66</v>
      </c>
      <c r="F18" s="21" t="s">
        <v>93</v>
      </c>
      <c r="G18" s="21" t="s">
        <v>30</v>
      </c>
      <c r="H18" s="20" t="s">
        <v>501</v>
      </c>
      <c r="I18" s="20" t="s">
        <v>506</v>
      </c>
      <c r="J18" s="20" t="s">
        <v>498</v>
      </c>
      <c r="K18" s="20" t="s">
        <v>522</v>
      </c>
      <c r="L18" s="67"/>
      <c r="M18" s="25"/>
      <c r="N18" s="7"/>
      <c r="O18" s="9"/>
      <c r="P18" s="18" t="s">
        <v>51</v>
      </c>
      <c r="Q18" s="9"/>
      <c r="R18" s="8"/>
      <c r="S18" s="7"/>
      <c r="T18" s="7"/>
      <c r="U18" s="9"/>
      <c r="V18" s="25"/>
      <c r="W18" s="48"/>
      <c r="X18" s="48"/>
      <c r="Y18" s="49"/>
      <c r="Z18" s="49"/>
      <c r="AA18" s="32" t="str">
        <f t="shared" si="0"/>
        <v>Hanna Margarete Borrmann</v>
      </c>
      <c r="AB18" s="32"/>
    </row>
    <row r="19" spans="1:28" x14ac:dyDescent="0.2">
      <c r="A19" s="7">
        <v>18</v>
      </c>
      <c r="B19" s="21" t="s">
        <v>304</v>
      </c>
      <c r="C19" s="21" t="s">
        <v>305</v>
      </c>
      <c r="D19" s="21" t="s">
        <v>31</v>
      </c>
      <c r="E19" s="21" t="s">
        <v>66</v>
      </c>
      <c r="F19" s="21" t="s">
        <v>306</v>
      </c>
      <c r="G19" s="21" t="s">
        <v>44</v>
      </c>
      <c r="H19" s="20" t="s">
        <v>501</v>
      </c>
      <c r="I19" s="20" t="s">
        <v>506</v>
      </c>
      <c r="J19" s="20" t="s">
        <v>514</v>
      </c>
      <c r="K19" s="20" t="s">
        <v>522</v>
      </c>
      <c r="L19" s="67"/>
      <c r="M19" s="25"/>
      <c r="N19" s="7"/>
      <c r="O19" s="9"/>
      <c r="P19" s="18" t="s">
        <v>68</v>
      </c>
      <c r="Q19" s="9"/>
      <c r="R19" s="8"/>
      <c r="S19" s="25"/>
      <c r="T19" s="25"/>
      <c r="U19" s="9"/>
      <c r="V19" s="25"/>
      <c r="W19" s="48"/>
      <c r="X19" s="48"/>
      <c r="Y19" s="48"/>
      <c r="Z19" s="48"/>
      <c r="AA19" s="32" t="str">
        <f t="shared" si="0"/>
        <v>Lea Brauner</v>
      </c>
      <c r="AB19" s="32"/>
    </row>
    <row r="20" spans="1:28" x14ac:dyDescent="0.2">
      <c r="A20" s="7">
        <v>19</v>
      </c>
      <c r="B20" s="21" t="s">
        <v>307</v>
      </c>
      <c r="C20" s="21" t="s">
        <v>308</v>
      </c>
      <c r="D20" s="21" t="s">
        <v>38</v>
      </c>
      <c r="E20" s="21" t="s">
        <v>66</v>
      </c>
      <c r="F20" s="21" t="s">
        <v>309</v>
      </c>
      <c r="G20" s="21" t="s">
        <v>30</v>
      </c>
      <c r="H20" s="20" t="s">
        <v>499</v>
      </c>
      <c r="I20" s="20" t="s">
        <v>511</v>
      </c>
      <c r="J20" s="20" t="s">
        <v>515</v>
      </c>
      <c r="K20" s="20" t="s">
        <v>524</v>
      </c>
      <c r="L20" s="67"/>
      <c r="M20" s="25"/>
      <c r="N20" s="25"/>
      <c r="O20" s="9"/>
      <c r="P20" s="18" t="s">
        <v>52</v>
      </c>
      <c r="Q20" s="9"/>
      <c r="R20" s="8"/>
      <c r="S20" s="7"/>
      <c r="T20" s="7"/>
      <c r="U20" s="9"/>
      <c r="V20" s="25"/>
      <c r="W20" s="48"/>
      <c r="X20" s="48"/>
      <c r="Y20" s="49"/>
      <c r="Z20" s="49"/>
      <c r="AA20" s="32" t="str">
        <f t="shared" si="0"/>
        <v>Dzejla Ceric</v>
      </c>
      <c r="AB20" s="32"/>
    </row>
    <row r="21" spans="1:28" x14ac:dyDescent="0.2">
      <c r="A21" s="7">
        <v>20</v>
      </c>
      <c r="B21" s="21" t="s">
        <v>310</v>
      </c>
      <c r="C21" s="21" t="s">
        <v>311</v>
      </c>
      <c r="D21" s="21" t="s">
        <v>36</v>
      </c>
      <c r="E21" s="21" t="s">
        <v>66</v>
      </c>
      <c r="F21" s="21" t="s">
        <v>312</v>
      </c>
      <c r="G21" s="21" t="s">
        <v>30</v>
      </c>
      <c r="H21" s="20" t="s">
        <v>499</v>
      </c>
      <c r="I21" s="20" t="s">
        <v>511</v>
      </c>
      <c r="J21" s="20" t="s">
        <v>498</v>
      </c>
      <c r="K21" s="20" t="s">
        <v>522</v>
      </c>
      <c r="L21" s="67"/>
      <c r="M21" s="7"/>
      <c r="N21" s="7"/>
      <c r="O21" s="9"/>
      <c r="P21" s="18" t="s">
        <v>48</v>
      </c>
      <c r="Q21" s="9"/>
      <c r="R21" s="8"/>
      <c r="S21" s="7"/>
      <c r="T21" s="7"/>
      <c r="U21" s="9"/>
      <c r="V21" s="25"/>
      <c r="W21" s="48"/>
      <c r="X21" s="48"/>
      <c r="Y21" s="48"/>
      <c r="Z21" s="48"/>
      <c r="AA21" s="32" t="str">
        <f t="shared" si="0"/>
        <v>Luna Cherubin</v>
      </c>
      <c r="AB21" s="32"/>
    </row>
    <row r="22" spans="1:28" x14ac:dyDescent="0.2">
      <c r="A22" s="7">
        <v>21</v>
      </c>
      <c r="B22" s="21" t="s">
        <v>153</v>
      </c>
      <c r="C22" s="21" t="s">
        <v>154</v>
      </c>
      <c r="D22" s="21" t="s">
        <v>32</v>
      </c>
      <c r="E22" s="21" t="s">
        <v>67</v>
      </c>
      <c r="F22" s="21" t="s">
        <v>155</v>
      </c>
      <c r="G22" s="21" t="s">
        <v>156</v>
      </c>
      <c r="H22" s="20" t="s">
        <v>502</v>
      </c>
      <c r="I22" s="20" t="s">
        <v>504</v>
      </c>
      <c r="J22" s="20" t="s">
        <v>514</v>
      </c>
      <c r="K22" s="20" t="s">
        <v>523</v>
      </c>
      <c r="L22" s="67"/>
      <c r="M22" s="7"/>
      <c r="N22" s="7"/>
      <c r="O22" s="9"/>
      <c r="P22" s="18" t="s">
        <v>50</v>
      </c>
      <c r="Q22" s="9"/>
      <c r="R22" s="8"/>
      <c r="S22" s="7"/>
      <c r="T22" s="7"/>
      <c r="U22" s="9"/>
      <c r="V22" s="25"/>
      <c r="W22" s="48"/>
      <c r="X22" s="48"/>
      <c r="Y22" s="48"/>
      <c r="Z22" s="48"/>
      <c r="AA22" s="32" t="str">
        <f t="shared" si="0"/>
        <v>Luca Philipp Danter</v>
      </c>
    </row>
    <row r="23" spans="1:28" x14ac:dyDescent="0.2">
      <c r="A23" s="7">
        <v>22</v>
      </c>
      <c r="B23" s="21" t="s">
        <v>247</v>
      </c>
      <c r="C23" s="21" t="s">
        <v>248</v>
      </c>
      <c r="D23" s="21" t="s">
        <v>43</v>
      </c>
      <c r="E23" s="21" t="s">
        <v>67</v>
      </c>
      <c r="F23" s="21" t="s">
        <v>313</v>
      </c>
      <c r="G23" s="21" t="s">
        <v>314</v>
      </c>
      <c r="H23" s="20" t="s">
        <v>500</v>
      </c>
      <c r="I23" s="20" t="s">
        <v>504</v>
      </c>
      <c r="J23" s="20" t="s">
        <v>516</v>
      </c>
      <c r="K23" s="20" t="s">
        <v>518</v>
      </c>
      <c r="L23" s="67"/>
      <c r="M23" s="7"/>
      <c r="N23" s="7"/>
      <c r="O23" s="9"/>
      <c r="P23" s="18" t="s">
        <v>50</v>
      </c>
      <c r="Q23" s="9"/>
      <c r="R23" s="8"/>
      <c r="S23" s="7"/>
      <c r="T23" s="7"/>
      <c r="U23" s="9"/>
      <c r="V23" s="25"/>
      <c r="W23" s="48"/>
      <c r="X23" s="48"/>
      <c r="Y23" s="48"/>
      <c r="Z23" s="48"/>
      <c r="AA23" s="32" t="str">
        <f t="shared" si="0"/>
        <v>Aaron Eraldo De Mattei</v>
      </c>
    </row>
    <row r="24" spans="1:28" x14ac:dyDescent="0.2">
      <c r="A24" s="7">
        <v>23</v>
      </c>
      <c r="B24" s="21" t="s">
        <v>247</v>
      </c>
      <c r="C24" s="21" t="s">
        <v>315</v>
      </c>
      <c r="D24" s="21" t="s">
        <v>411</v>
      </c>
      <c r="E24" s="21" t="s">
        <v>67</v>
      </c>
      <c r="F24" s="21" t="s">
        <v>316</v>
      </c>
      <c r="G24" s="21" t="s">
        <v>249</v>
      </c>
      <c r="H24" s="20" t="s">
        <v>507</v>
      </c>
      <c r="I24" s="20" t="s">
        <v>505</v>
      </c>
      <c r="J24" s="20" t="s">
        <v>516</v>
      </c>
      <c r="K24" s="20" t="s">
        <v>520</v>
      </c>
      <c r="L24" s="67"/>
      <c r="M24" s="7"/>
      <c r="N24" s="7"/>
      <c r="O24" s="9"/>
      <c r="P24" s="18" t="s">
        <v>51</v>
      </c>
      <c r="Q24" s="9"/>
      <c r="R24" s="8"/>
      <c r="S24" s="7"/>
      <c r="T24" s="7"/>
      <c r="U24" s="9"/>
      <c r="V24" s="25"/>
      <c r="W24" s="48"/>
      <c r="X24" s="48"/>
      <c r="Y24" s="48"/>
      <c r="Z24" s="48"/>
      <c r="AA24" s="32" t="str">
        <f t="shared" si="0"/>
        <v>Ethan Boguslaw Emanuele De Mattei</v>
      </c>
    </row>
    <row r="25" spans="1:28" x14ac:dyDescent="0.2">
      <c r="A25" s="7">
        <v>24</v>
      </c>
      <c r="B25" s="21" t="s">
        <v>317</v>
      </c>
      <c r="C25" s="21" t="s">
        <v>318</v>
      </c>
      <c r="D25" s="21" t="s">
        <v>36</v>
      </c>
      <c r="E25" s="21" t="s">
        <v>66</v>
      </c>
      <c r="F25" s="21" t="s">
        <v>319</v>
      </c>
      <c r="G25" s="21" t="s">
        <v>30</v>
      </c>
      <c r="H25" s="20" t="s">
        <v>503</v>
      </c>
      <c r="I25" s="20" t="s">
        <v>513</v>
      </c>
      <c r="J25" s="20" t="s">
        <v>498</v>
      </c>
      <c r="K25" s="20" t="s">
        <v>509</v>
      </c>
      <c r="L25" s="67"/>
      <c r="M25" s="7"/>
      <c r="N25" s="7"/>
      <c r="O25" s="9"/>
      <c r="P25" s="18" t="s">
        <v>48</v>
      </c>
      <c r="Q25" s="9"/>
      <c r="R25" s="8"/>
      <c r="S25" s="7"/>
      <c r="T25" s="7"/>
      <c r="U25" s="9"/>
      <c r="V25" s="25"/>
      <c r="W25" s="48"/>
      <c r="X25" s="48"/>
      <c r="Y25" s="48"/>
      <c r="Z25" s="48"/>
      <c r="AA25" s="32" t="str">
        <f t="shared" si="0"/>
        <v>Helena Degitz</v>
      </c>
    </row>
    <row r="26" spans="1:28" x14ac:dyDescent="0.2">
      <c r="A26" s="7">
        <v>25</v>
      </c>
      <c r="B26" s="21" t="s">
        <v>320</v>
      </c>
      <c r="C26" s="21" t="s">
        <v>321</v>
      </c>
      <c r="D26" s="21" t="s">
        <v>36</v>
      </c>
      <c r="E26" s="21" t="s">
        <v>66</v>
      </c>
      <c r="F26" s="21" t="s">
        <v>279</v>
      </c>
      <c r="G26" s="21" t="s">
        <v>322</v>
      </c>
      <c r="H26" s="20" t="s">
        <v>501</v>
      </c>
      <c r="I26" s="20" t="s">
        <v>505</v>
      </c>
      <c r="J26" s="20" t="s">
        <v>498</v>
      </c>
      <c r="K26" s="20" t="s">
        <v>521</v>
      </c>
      <c r="L26" s="67"/>
      <c r="M26" s="7"/>
      <c r="N26" s="7"/>
      <c r="O26" s="9"/>
      <c r="P26" s="18" t="s">
        <v>48</v>
      </c>
      <c r="Q26" s="9"/>
      <c r="R26" s="8"/>
      <c r="S26" s="7"/>
      <c r="T26" s="7"/>
      <c r="U26" s="9"/>
      <c r="V26" s="25"/>
      <c r="W26" s="48"/>
      <c r="X26" s="48"/>
      <c r="Y26" s="48"/>
      <c r="Z26" s="48"/>
      <c r="AA26" s="32" t="str">
        <f t="shared" si="0"/>
        <v>Sibiorna Dibra</v>
      </c>
    </row>
    <row r="27" spans="1:28" x14ac:dyDescent="0.2">
      <c r="A27" s="7">
        <v>26</v>
      </c>
      <c r="B27" s="21" t="s">
        <v>323</v>
      </c>
      <c r="C27" s="21" t="s">
        <v>324</v>
      </c>
      <c r="D27" s="21" t="s">
        <v>38</v>
      </c>
      <c r="E27" s="21" t="s">
        <v>67</v>
      </c>
      <c r="F27" s="21" t="s">
        <v>325</v>
      </c>
      <c r="G27" s="21" t="s">
        <v>30</v>
      </c>
      <c r="H27" s="20" t="s">
        <v>529</v>
      </c>
      <c r="I27" s="20" t="s">
        <v>505</v>
      </c>
      <c r="J27" s="20" t="s">
        <v>498</v>
      </c>
      <c r="K27" s="20" t="s">
        <v>521</v>
      </c>
      <c r="L27" s="67"/>
      <c r="M27" s="7"/>
      <c r="N27" s="7"/>
      <c r="O27" s="9"/>
      <c r="P27" s="18" t="s">
        <v>52</v>
      </c>
      <c r="Q27" s="9"/>
      <c r="R27" s="8" t="s">
        <v>529</v>
      </c>
      <c r="S27" s="7"/>
      <c r="T27" s="7"/>
      <c r="U27" s="9"/>
      <c r="V27" s="25"/>
      <c r="W27" s="48"/>
      <c r="X27" s="48"/>
      <c r="Y27" s="48"/>
      <c r="Z27" s="48"/>
      <c r="AA27" s="32" t="str">
        <f t="shared" si="0"/>
        <v>Ömer Süleyman Dilek</v>
      </c>
    </row>
    <row r="28" spans="1:28" x14ac:dyDescent="0.2">
      <c r="A28" s="7">
        <v>27</v>
      </c>
      <c r="B28" s="21" t="s">
        <v>326</v>
      </c>
      <c r="C28" s="21" t="s">
        <v>327</v>
      </c>
      <c r="D28" s="21" t="s">
        <v>38</v>
      </c>
      <c r="E28" s="21" t="s">
        <v>66</v>
      </c>
      <c r="F28" s="21" t="s">
        <v>328</v>
      </c>
      <c r="G28" s="21" t="s">
        <v>72</v>
      </c>
      <c r="H28" s="20" t="s">
        <v>502</v>
      </c>
      <c r="I28" s="20" t="s">
        <v>506</v>
      </c>
      <c r="J28" s="20" t="s">
        <v>519</v>
      </c>
      <c r="K28" s="20" t="s">
        <v>520</v>
      </c>
      <c r="L28" s="67"/>
      <c r="M28" s="7"/>
      <c r="N28" s="7"/>
      <c r="O28" s="9"/>
      <c r="P28" s="18" t="s">
        <v>52</v>
      </c>
      <c r="Q28" s="9"/>
      <c r="R28" s="8"/>
      <c r="S28" s="7"/>
      <c r="T28" s="7"/>
      <c r="U28" s="9"/>
      <c r="V28" s="25"/>
      <c r="W28" s="48"/>
      <c r="X28" s="48"/>
      <c r="Y28" s="48"/>
      <c r="Z28" s="48"/>
      <c r="AA28" s="32" t="str">
        <f t="shared" si="0"/>
        <v>Dora Djoumessi Guiadem</v>
      </c>
    </row>
    <row r="29" spans="1:28" x14ac:dyDescent="0.2">
      <c r="A29" s="7">
        <v>28</v>
      </c>
      <c r="B29" s="21" t="s">
        <v>329</v>
      </c>
      <c r="C29" s="21" t="s">
        <v>330</v>
      </c>
      <c r="D29" s="21" t="s">
        <v>37</v>
      </c>
      <c r="E29" s="21" t="s">
        <v>67</v>
      </c>
      <c r="F29" s="21" t="s">
        <v>331</v>
      </c>
      <c r="G29" s="21" t="s">
        <v>228</v>
      </c>
      <c r="H29" s="20" t="s">
        <v>502</v>
      </c>
      <c r="I29" s="20" t="s">
        <v>505</v>
      </c>
      <c r="J29" s="20" t="s">
        <v>515</v>
      </c>
      <c r="K29" s="20" t="s">
        <v>521</v>
      </c>
      <c r="L29" s="67"/>
      <c r="M29" s="7"/>
      <c r="N29" s="7"/>
      <c r="O29" s="9"/>
      <c r="P29" s="18" t="s">
        <v>48</v>
      </c>
      <c r="Q29" s="9" t="s">
        <v>587</v>
      </c>
      <c r="R29" s="8"/>
      <c r="S29" s="7"/>
      <c r="T29" s="7"/>
      <c r="U29" s="9"/>
      <c r="V29" s="25"/>
      <c r="W29" s="48"/>
      <c r="X29" s="48"/>
      <c r="Y29" s="48"/>
      <c r="Z29" s="48"/>
      <c r="AA29" s="32" t="str">
        <f t="shared" si="0"/>
        <v>Anton Drengner</v>
      </c>
    </row>
    <row r="30" spans="1:28" x14ac:dyDescent="0.2">
      <c r="A30" s="7">
        <v>29</v>
      </c>
      <c r="B30" s="21" t="s">
        <v>332</v>
      </c>
      <c r="C30" s="21" t="s">
        <v>75</v>
      </c>
      <c r="D30" s="21" t="s">
        <v>40</v>
      </c>
      <c r="E30" s="21" t="s">
        <v>67</v>
      </c>
      <c r="F30" s="21" t="s">
        <v>333</v>
      </c>
      <c r="G30" s="21" t="s">
        <v>30</v>
      </c>
      <c r="H30" s="20" t="s">
        <v>503</v>
      </c>
      <c r="I30" s="20" t="s">
        <v>506</v>
      </c>
      <c r="J30" s="20" t="s">
        <v>515</v>
      </c>
      <c r="K30" s="20" t="s">
        <v>523</v>
      </c>
      <c r="L30" s="67"/>
      <c r="M30" s="25"/>
      <c r="N30" s="25"/>
      <c r="O30" s="9"/>
      <c r="P30" s="18" t="s">
        <v>49</v>
      </c>
      <c r="Q30" s="9"/>
      <c r="R30" s="8"/>
      <c r="S30" s="7"/>
      <c r="T30" s="7"/>
      <c r="U30" s="9"/>
      <c r="V30" s="25"/>
      <c r="W30" s="48"/>
      <c r="X30" s="48"/>
      <c r="Y30" s="48"/>
      <c r="Z30" s="48"/>
      <c r="AA30" s="32" t="str">
        <f t="shared" si="0"/>
        <v>David Dreßler</v>
      </c>
    </row>
    <row r="31" spans="1:28" x14ac:dyDescent="0.2">
      <c r="A31" s="7">
        <v>30</v>
      </c>
      <c r="B31" s="21" t="s">
        <v>335</v>
      </c>
      <c r="C31" s="21" t="s">
        <v>334</v>
      </c>
      <c r="D31" s="21" t="s">
        <v>36</v>
      </c>
      <c r="E31" s="21" t="s">
        <v>67</v>
      </c>
      <c r="F31" s="21" t="s">
        <v>336</v>
      </c>
      <c r="G31" s="21" t="s">
        <v>30</v>
      </c>
      <c r="H31" s="20" t="s">
        <v>502</v>
      </c>
      <c r="I31" s="20" t="s">
        <v>512</v>
      </c>
      <c r="J31" s="20" t="s">
        <v>519</v>
      </c>
      <c r="K31" s="20" t="s">
        <v>523</v>
      </c>
      <c r="L31" s="67"/>
      <c r="M31" s="7"/>
      <c r="N31" s="7"/>
      <c r="O31" s="9"/>
      <c r="P31" s="18" t="s">
        <v>48</v>
      </c>
      <c r="Q31" s="9"/>
      <c r="R31" s="8"/>
      <c r="S31" s="7"/>
      <c r="T31" s="7"/>
      <c r="U31" s="9"/>
      <c r="V31" s="25"/>
      <c r="W31" s="48"/>
      <c r="X31" s="48"/>
      <c r="Y31" s="48"/>
      <c r="Z31" s="48"/>
      <c r="AA31" s="32" t="str">
        <f t="shared" si="0"/>
        <v>Elias Eisele</v>
      </c>
    </row>
    <row r="32" spans="1:28" x14ac:dyDescent="0.2">
      <c r="A32" s="7">
        <v>31</v>
      </c>
      <c r="B32" s="21" t="s">
        <v>337</v>
      </c>
      <c r="C32" s="21" t="s">
        <v>338</v>
      </c>
      <c r="D32" s="21" t="s">
        <v>274</v>
      </c>
      <c r="E32" s="21" t="s">
        <v>67</v>
      </c>
      <c r="F32" s="21" t="s">
        <v>339</v>
      </c>
      <c r="G32" s="21" t="s">
        <v>30</v>
      </c>
      <c r="H32" s="20" t="s">
        <v>502</v>
      </c>
      <c r="I32" s="20" t="s">
        <v>505</v>
      </c>
      <c r="J32" s="20" t="s">
        <v>508</v>
      </c>
      <c r="K32" s="20" t="s">
        <v>523</v>
      </c>
      <c r="L32" s="67"/>
      <c r="M32" s="7"/>
      <c r="N32" s="7"/>
      <c r="O32" s="9"/>
      <c r="P32" s="18" t="s">
        <v>49</v>
      </c>
      <c r="Q32" s="65"/>
      <c r="R32" s="8"/>
      <c r="S32" s="25"/>
      <c r="T32" s="25"/>
      <c r="U32" s="9"/>
      <c r="V32" s="25"/>
      <c r="W32" s="48"/>
      <c r="X32" s="48"/>
      <c r="Y32" s="48"/>
      <c r="Z32" s="48"/>
      <c r="AA32" s="32" t="str">
        <f t="shared" si="0"/>
        <v>Mohammed-Idriss Ejrhom</v>
      </c>
    </row>
    <row r="33" spans="1:27" x14ac:dyDescent="0.2">
      <c r="A33" s="7">
        <v>32</v>
      </c>
      <c r="B33" s="21" t="s">
        <v>157</v>
      </c>
      <c r="C33" s="21" t="s">
        <v>158</v>
      </c>
      <c r="D33" s="21" t="s">
        <v>32</v>
      </c>
      <c r="E33" s="21" t="s">
        <v>66</v>
      </c>
      <c r="F33" s="21" t="s">
        <v>159</v>
      </c>
      <c r="G33" s="21" t="s">
        <v>30</v>
      </c>
      <c r="H33" s="20" t="s">
        <v>507</v>
      </c>
      <c r="I33" s="20" t="s">
        <v>506</v>
      </c>
      <c r="J33" s="20" t="s">
        <v>516</v>
      </c>
      <c r="K33" s="20" t="s">
        <v>520</v>
      </c>
      <c r="L33" s="67"/>
      <c r="M33" s="7"/>
      <c r="N33" s="7"/>
      <c r="O33" s="9"/>
      <c r="P33" s="18" t="s">
        <v>50</v>
      </c>
      <c r="Q33" s="9"/>
      <c r="R33" s="8"/>
      <c r="S33" s="7"/>
      <c r="T33" s="7"/>
      <c r="U33" s="9"/>
      <c r="V33" s="25"/>
      <c r="W33" s="48"/>
      <c r="X33" s="48"/>
      <c r="Y33" s="48"/>
      <c r="Z33" s="48"/>
      <c r="AA33" s="32" t="str">
        <f t="shared" si="0"/>
        <v>Hiba El Haddaoui</v>
      </c>
    </row>
    <row r="34" spans="1:27" x14ac:dyDescent="0.2">
      <c r="A34" s="7">
        <v>33</v>
      </c>
      <c r="B34" s="21" t="s">
        <v>340</v>
      </c>
      <c r="C34" s="21" t="s">
        <v>341</v>
      </c>
      <c r="D34" s="21" t="s">
        <v>41</v>
      </c>
      <c r="E34" s="21" t="s">
        <v>67</v>
      </c>
      <c r="F34" s="21" t="s">
        <v>342</v>
      </c>
      <c r="G34" s="21" t="s">
        <v>44</v>
      </c>
      <c r="H34" s="20" t="s">
        <v>500</v>
      </c>
      <c r="I34" s="20" t="s">
        <v>505</v>
      </c>
      <c r="J34" s="20" t="s">
        <v>498</v>
      </c>
      <c r="K34" s="20" t="s">
        <v>521</v>
      </c>
      <c r="L34" s="67"/>
      <c r="M34" s="7"/>
      <c r="N34" s="7"/>
      <c r="O34" s="9"/>
      <c r="P34" s="18" t="s">
        <v>68</v>
      </c>
      <c r="Q34" s="9"/>
      <c r="R34" s="8"/>
      <c r="S34" s="7"/>
      <c r="T34" s="7"/>
      <c r="U34" s="9"/>
      <c r="V34" s="25"/>
      <c r="W34" s="48"/>
      <c r="X34" s="48"/>
      <c r="Y34" s="48"/>
      <c r="Z34" s="48"/>
      <c r="AA34" s="32" t="str">
        <f t="shared" ref="AA34:AA65" si="1">CONCATENATE(C34," ",B34)</f>
        <v>Yanis Elagda</v>
      </c>
    </row>
    <row r="35" spans="1:27" x14ac:dyDescent="0.2">
      <c r="A35" s="7">
        <v>34</v>
      </c>
      <c r="B35" s="21" t="s">
        <v>160</v>
      </c>
      <c r="C35" s="21" t="s">
        <v>161</v>
      </c>
      <c r="D35" s="21" t="s">
        <v>43</v>
      </c>
      <c r="E35" s="21" t="s">
        <v>66</v>
      </c>
      <c r="F35" s="21" t="s">
        <v>162</v>
      </c>
      <c r="G35" s="21" t="s">
        <v>30</v>
      </c>
      <c r="H35" s="20" t="s">
        <v>497</v>
      </c>
      <c r="I35" s="20" t="s">
        <v>506</v>
      </c>
      <c r="J35" s="20" t="s">
        <v>514</v>
      </c>
      <c r="K35" s="20" t="s">
        <v>520</v>
      </c>
      <c r="L35" s="67"/>
      <c r="M35" s="7"/>
      <c r="N35" s="7"/>
      <c r="O35" s="9"/>
      <c r="P35" s="18" t="s">
        <v>50</v>
      </c>
      <c r="Q35" s="9"/>
      <c r="R35" s="8"/>
      <c r="S35" s="7"/>
      <c r="T35" s="7"/>
      <c r="U35" s="9"/>
      <c r="V35" s="25"/>
      <c r="W35" s="48"/>
      <c r="X35" s="48"/>
      <c r="Y35" s="48"/>
      <c r="Z35" s="48"/>
      <c r="AA35" s="32" t="str">
        <f t="shared" si="1"/>
        <v>Melis Ertekin</v>
      </c>
    </row>
    <row r="36" spans="1:27" x14ac:dyDescent="0.2">
      <c r="A36" s="7">
        <v>35</v>
      </c>
      <c r="B36" s="21" t="s">
        <v>163</v>
      </c>
      <c r="C36" s="21" t="s">
        <v>164</v>
      </c>
      <c r="D36" s="21" t="s">
        <v>35</v>
      </c>
      <c r="E36" s="21" t="s">
        <v>66</v>
      </c>
      <c r="F36" s="21" t="s">
        <v>165</v>
      </c>
      <c r="G36" s="21" t="s">
        <v>166</v>
      </c>
      <c r="H36" s="20" t="s">
        <v>502</v>
      </c>
      <c r="I36" s="20" t="s">
        <v>512</v>
      </c>
      <c r="J36" s="20" t="s">
        <v>519</v>
      </c>
      <c r="K36" s="20" t="s">
        <v>518</v>
      </c>
      <c r="L36" s="67"/>
      <c r="M36" s="7"/>
      <c r="N36" s="7"/>
      <c r="O36" s="9"/>
      <c r="P36" s="18" t="s">
        <v>51</v>
      </c>
      <c r="Q36" s="9"/>
      <c r="R36" s="8"/>
      <c r="S36" s="7"/>
      <c r="T36" s="7"/>
      <c r="U36" s="9"/>
      <c r="V36" s="25"/>
      <c r="W36" s="48"/>
      <c r="X36" s="48"/>
      <c r="Y36" s="48"/>
      <c r="Z36" s="48"/>
      <c r="AA36" s="32" t="str">
        <f t="shared" si="1"/>
        <v>Elisha Zoanne Micheline Fiaco</v>
      </c>
    </row>
    <row r="37" spans="1:27" x14ac:dyDescent="0.2">
      <c r="A37" s="7">
        <v>36</v>
      </c>
      <c r="B37" s="21" t="s">
        <v>167</v>
      </c>
      <c r="C37" s="21" t="s">
        <v>168</v>
      </c>
      <c r="D37" s="21" t="s">
        <v>35</v>
      </c>
      <c r="E37" s="21" t="s">
        <v>66</v>
      </c>
      <c r="F37" s="21" t="s">
        <v>169</v>
      </c>
      <c r="G37" s="21" t="s">
        <v>170</v>
      </c>
      <c r="H37" s="20" t="s">
        <v>502</v>
      </c>
      <c r="I37" s="20" t="s">
        <v>512</v>
      </c>
      <c r="J37" s="20" t="s">
        <v>514</v>
      </c>
      <c r="K37" s="20" t="s">
        <v>529</v>
      </c>
      <c r="L37" s="67"/>
      <c r="M37" s="7"/>
      <c r="N37" s="7"/>
      <c r="O37" s="9"/>
      <c r="P37" s="18" t="s">
        <v>51</v>
      </c>
      <c r="Q37" s="9"/>
      <c r="R37" s="8"/>
      <c r="S37" s="7"/>
      <c r="T37" s="7"/>
      <c r="U37" s="9"/>
      <c r="V37" s="25"/>
      <c r="W37" s="48"/>
      <c r="X37" s="48"/>
      <c r="Y37" s="48"/>
      <c r="Z37" s="48"/>
      <c r="AA37" s="32" t="str">
        <f t="shared" si="1"/>
        <v>Milly-Loren Fogue Peka</v>
      </c>
    </row>
    <row r="38" spans="1:27" x14ac:dyDescent="0.2">
      <c r="A38" s="7">
        <v>37</v>
      </c>
      <c r="B38" s="21" t="s">
        <v>343</v>
      </c>
      <c r="C38" s="21" t="s">
        <v>344</v>
      </c>
      <c r="D38" s="21" t="s">
        <v>36</v>
      </c>
      <c r="E38" s="21" t="s">
        <v>66</v>
      </c>
      <c r="F38" s="21" t="s">
        <v>345</v>
      </c>
      <c r="G38" s="21" t="s">
        <v>30</v>
      </c>
      <c r="H38" s="20" t="s">
        <v>499</v>
      </c>
      <c r="I38" s="20" t="s">
        <v>511</v>
      </c>
      <c r="J38" s="20" t="s">
        <v>498</v>
      </c>
      <c r="K38" s="20" t="s">
        <v>522</v>
      </c>
      <c r="L38" s="67"/>
      <c r="M38" s="7"/>
      <c r="N38" s="7"/>
      <c r="O38" s="9"/>
      <c r="P38" s="18" t="s">
        <v>48</v>
      </c>
      <c r="Q38" s="9"/>
      <c r="R38" s="8"/>
      <c r="S38" s="7"/>
      <c r="T38" s="7"/>
      <c r="U38" s="9"/>
      <c r="V38" s="25"/>
      <c r="W38" s="48"/>
      <c r="X38" s="48"/>
      <c r="Y38" s="48"/>
      <c r="Z38" s="48"/>
      <c r="AA38" s="32" t="str">
        <f t="shared" si="1"/>
        <v>Charlotte Freier</v>
      </c>
    </row>
    <row r="39" spans="1:27" x14ac:dyDescent="0.2">
      <c r="A39" s="7">
        <v>38</v>
      </c>
      <c r="B39" s="21" t="s">
        <v>171</v>
      </c>
      <c r="C39" s="21" t="s">
        <v>172</v>
      </c>
      <c r="D39" s="21" t="s">
        <v>41</v>
      </c>
      <c r="E39" s="21" t="s">
        <v>67</v>
      </c>
      <c r="F39" s="21" t="s">
        <v>173</v>
      </c>
      <c r="G39" s="21" t="s">
        <v>30</v>
      </c>
      <c r="H39" s="20" t="s">
        <v>529</v>
      </c>
      <c r="I39" s="20" t="s">
        <v>506</v>
      </c>
      <c r="J39" s="20" t="s">
        <v>515</v>
      </c>
      <c r="K39" s="20" t="s">
        <v>529</v>
      </c>
      <c r="L39" s="67"/>
      <c r="M39" s="7"/>
      <c r="N39" s="7"/>
      <c r="O39" s="9"/>
      <c r="P39" s="18" t="s">
        <v>68</v>
      </c>
      <c r="Q39" s="9" t="s">
        <v>534</v>
      </c>
      <c r="R39" s="8"/>
      <c r="S39" s="7"/>
      <c r="T39" s="7"/>
      <c r="U39" s="9"/>
      <c r="V39" s="25"/>
      <c r="W39" s="48"/>
      <c r="X39" s="48"/>
      <c r="Y39" s="48"/>
      <c r="Z39" s="48"/>
      <c r="AA39" s="32" t="str">
        <f t="shared" si="1"/>
        <v>Nik Albert Fuhrich</v>
      </c>
    </row>
    <row r="40" spans="1:27" x14ac:dyDescent="0.2">
      <c r="A40" s="7">
        <v>39</v>
      </c>
      <c r="B40" s="21" t="s">
        <v>174</v>
      </c>
      <c r="C40" s="21" t="s">
        <v>175</v>
      </c>
      <c r="D40" s="21" t="s">
        <v>33</v>
      </c>
      <c r="E40" s="21" t="s">
        <v>66</v>
      </c>
      <c r="F40" s="21" t="s">
        <v>176</v>
      </c>
      <c r="G40" s="21" t="s">
        <v>85</v>
      </c>
      <c r="H40" s="20" t="s">
        <v>529</v>
      </c>
      <c r="I40" s="20" t="s">
        <v>529</v>
      </c>
      <c r="J40" s="20" t="s">
        <v>529</v>
      </c>
      <c r="K40" s="20" t="s">
        <v>529</v>
      </c>
      <c r="L40" s="67"/>
      <c r="M40" s="7"/>
      <c r="N40" s="7"/>
      <c r="O40" s="9"/>
      <c r="P40" s="18" t="s">
        <v>68</v>
      </c>
      <c r="Q40" s="9"/>
      <c r="R40" s="8"/>
      <c r="S40" s="7" t="s">
        <v>529</v>
      </c>
      <c r="T40" s="7"/>
      <c r="U40" s="9"/>
      <c r="V40" s="25"/>
      <c r="W40" s="48"/>
      <c r="X40" s="48"/>
      <c r="Y40" s="48"/>
      <c r="Z40" s="48"/>
      <c r="AA40" s="32" t="str">
        <f t="shared" si="1"/>
        <v>Felicitas Luise Grimmer</v>
      </c>
    </row>
    <row r="41" spans="1:27" x14ac:dyDescent="0.2">
      <c r="A41" s="7">
        <v>40</v>
      </c>
      <c r="B41" s="21" t="s">
        <v>177</v>
      </c>
      <c r="C41" s="21" t="s">
        <v>178</v>
      </c>
      <c r="D41" s="21" t="s">
        <v>43</v>
      </c>
      <c r="E41" s="21" t="s">
        <v>67</v>
      </c>
      <c r="F41" s="21" t="s">
        <v>179</v>
      </c>
      <c r="G41" s="21" t="s">
        <v>34</v>
      </c>
      <c r="H41" s="20" t="s">
        <v>507</v>
      </c>
      <c r="I41" s="20" t="s">
        <v>529</v>
      </c>
      <c r="J41" s="20" t="s">
        <v>514</v>
      </c>
      <c r="K41" s="20" t="s">
        <v>529</v>
      </c>
      <c r="L41" s="67"/>
      <c r="M41" s="7"/>
      <c r="N41" s="7"/>
      <c r="O41" s="9"/>
      <c r="P41" s="18" t="s">
        <v>50</v>
      </c>
      <c r="Q41" s="9" t="s">
        <v>586</v>
      </c>
      <c r="R41" s="8"/>
      <c r="S41" s="7"/>
      <c r="T41" s="7"/>
      <c r="U41" s="9"/>
      <c r="V41" s="25"/>
      <c r="W41" s="48"/>
      <c r="X41" s="48"/>
      <c r="Y41" s="48"/>
      <c r="Z41" s="48"/>
      <c r="AA41" s="32" t="str">
        <f t="shared" si="1"/>
        <v>Fabio Gunesch</v>
      </c>
    </row>
    <row r="42" spans="1:27" x14ac:dyDescent="0.2">
      <c r="A42" s="7">
        <v>41</v>
      </c>
      <c r="B42" s="21" t="s">
        <v>74</v>
      </c>
      <c r="C42" s="21" t="s">
        <v>180</v>
      </c>
      <c r="D42" s="21" t="s">
        <v>32</v>
      </c>
      <c r="E42" s="21" t="s">
        <v>67</v>
      </c>
      <c r="F42" s="21" t="s">
        <v>181</v>
      </c>
      <c r="G42" s="21" t="s">
        <v>30</v>
      </c>
      <c r="H42" s="20" t="s">
        <v>507</v>
      </c>
      <c r="I42" s="20" t="s">
        <v>504</v>
      </c>
      <c r="J42" s="20" t="s">
        <v>514</v>
      </c>
      <c r="K42" s="20" t="s">
        <v>523</v>
      </c>
      <c r="L42" s="67"/>
      <c r="M42" s="7"/>
      <c r="N42" s="7"/>
      <c r="O42" s="9"/>
      <c r="P42" s="18" t="s">
        <v>50</v>
      </c>
      <c r="Q42" s="9"/>
      <c r="R42" s="8"/>
      <c r="S42" s="7"/>
      <c r="T42" s="7"/>
      <c r="U42" s="9"/>
      <c r="V42" s="25"/>
      <c r="W42" s="48"/>
      <c r="X42" s="48"/>
      <c r="Y42" s="48"/>
      <c r="Z42" s="48"/>
      <c r="AA42" s="32" t="str">
        <f t="shared" si="1"/>
        <v>Arthur Alexander Heinze</v>
      </c>
    </row>
    <row r="43" spans="1:27" x14ac:dyDescent="0.2">
      <c r="A43" s="7">
        <v>42</v>
      </c>
      <c r="B43" s="21" t="s">
        <v>346</v>
      </c>
      <c r="C43" s="21" t="s">
        <v>347</v>
      </c>
      <c r="D43" s="21" t="s">
        <v>40</v>
      </c>
      <c r="E43" s="21" t="s">
        <v>66</v>
      </c>
      <c r="F43" s="21" t="s">
        <v>348</v>
      </c>
      <c r="G43" s="21" t="s">
        <v>34</v>
      </c>
      <c r="H43" s="20" t="s">
        <v>501</v>
      </c>
      <c r="I43" s="20" t="s">
        <v>504</v>
      </c>
      <c r="J43" s="20" t="s">
        <v>498</v>
      </c>
      <c r="K43" s="20" t="s">
        <v>522</v>
      </c>
      <c r="L43" s="67"/>
      <c r="M43" s="7"/>
      <c r="N43" s="7"/>
      <c r="O43" s="9"/>
      <c r="P43" s="18" t="s">
        <v>49</v>
      </c>
      <c r="Q43" s="9"/>
      <c r="R43" s="8"/>
      <c r="S43" s="7"/>
      <c r="T43" s="7"/>
      <c r="U43" s="9"/>
      <c r="V43" s="25"/>
      <c r="W43" s="48"/>
      <c r="X43" s="48"/>
      <c r="Y43" s="48"/>
      <c r="Z43" s="48"/>
      <c r="AA43" s="32" t="str">
        <f t="shared" si="1"/>
        <v>Elena Sophie Hennings</v>
      </c>
    </row>
    <row r="44" spans="1:27" x14ac:dyDescent="0.2">
      <c r="A44" s="7">
        <v>43</v>
      </c>
      <c r="B44" s="21" t="s">
        <v>350</v>
      </c>
      <c r="C44" s="21" t="s">
        <v>351</v>
      </c>
      <c r="D44" s="21" t="s">
        <v>36</v>
      </c>
      <c r="E44" s="21" t="s">
        <v>67</v>
      </c>
      <c r="F44" s="21" t="s">
        <v>352</v>
      </c>
      <c r="G44" s="21" t="s">
        <v>353</v>
      </c>
      <c r="H44" s="20" t="s">
        <v>497</v>
      </c>
      <c r="I44" s="20" t="s">
        <v>505</v>
      </c>
      <c r="J44" s="20" t="s">
        <v>498</v>
      </c>
      <c r="K44" s="20" t="s">
        <v>520</v>
      </c>
      <c r="L44" s="67"/>
      <c r="M44" s="7"/>
      <c r="N44" s="7"/>
      <c r="O44" s="9"/>
      <c r="P44" s="18" t="s">
        <v>48</v>
      </c>
      <c r="Q44" s="9"/>
      <c r="R44" s="8"/>
      <c r="S44" s="7"/>
      <c r="T44" s="7"/>
      <c r="U44" s="9"/>
      <c r="V44" s="25"/>
      <c r="W44" s="48"/>
      <c r="X44" s="48"/>
      <c r="Y44" s="48"/>
      <c r="Z44" s="48"/>
      <c r="AA44" s="32" t="str">
        <f t="shared" si="1"/>
        <v>Roham Hoshyari Vatandoost</v>
      </c>
    </row>
    <row r="45" spans="1:27" x14ac:dyDescent="0.2">
      <c r="A45" s="7">
        <v>44</v>
      </c>
      <c r="B45" s="21" t="s">
        <v>76</v>
      </c>
      <c r="C45" s="21" t="s">
        <v>182</v>
      </c>
      <c r="D45" s="21" t="s">
        <v>43</v>
      </c>
      <c r="E45" s="21" t="s">
        <v>66</v>
      </c>
      <c r="F45" s="21" t="s">
        <v>183</v>
      </c>
      <c r="G45" s="21" t="s">
        <v>30</v>
      </c>
      <c r="H45" s="20" t="s">
        <v>497</v>
      </c>
      <c r="I45" s="20" t="s">
        <v>506</v>
      </c>
      <c r="J45" s="20" t="s">
        <v>514</v>
      </c>
      <c r="K45" s="20" t="s">
        <v>520</v>
      </c>
      <c r="L45" s="67"/>
      <c r="M45" s="7"/>
      <c r="N45" s="7"/>
      <c r="O45" s="9"/>
      <c r="P45" s="18" t="s">
        <v>50</v>
      </c>
      <c r="Q45" s="23"/>
      <c r="R45" s="8"/>
      <c r="S45" s="7"/>
      <c r="T45" s="7"/>
      <c r="U45" s="9"/>
      <c r="V45" s="25"/>
      <c r="W45" s="48"/>
      <c r="X45" s="48"/>
      <c r="Y45" s="48"/>
      <c r="Z45" s="48"/>
      <c r="AA45" s="32" t="str">
        <f t="shared" si="1"/>
        <v>Amanda Hu</v>
      </c>
    </row>
    <row r="46" spans="1:27" x14ac:dyDescent="0.2">
      <c r="A46" s="7">
        <v>45</v>
      </c>
      <c r="B46" s="21" t="s">
        <v>76</v>
      </c>
      <c r="C46" s="21" t="s">
        <v>354</v>
      </c>
      <c r="D46" s="21" t="s">
        <v>36</v>
      </c>
      <c r="E46" s="21" t="s">
        <v>66</v>
      </c>
      <c r="F46" s="21" t="s">
        <v>355</v>
      </c>
      <c r="G46" s="21" t="s">
        <v>30</v>
      </c>
      <c r="H46" s="20" t="s">
        <v>501</v>
      </c>
      <c r="I46" s="20" t="s">
        <v>512</v>
      </c>
      <c r="J46" s="20" t="s">
        <v>515</v>
      </c>
      <c r="K46" s="20" t="s">
        <v>522</v>
      </c>
      <c r="L46" s="67"/>
      <c r="M46" s="7"/>
      <c r="N46" s="7"/>
      <c r="O46" s="9"/>
      <c r="P46" s="18" t="s">
        <v>48</v>
      </c>
      <c r="Q46" s="9"/>
      <c r="R46" s="8"/>
      <c r="S46" s="7"/>
      <c r="T46" s="7"/>
      <c r="U46" s="9"/>
      <c r="V46" s="25"/>
      <c r="W46" s="48"/>
      <c r="X46" s="48"/>
      <c r="Y46" s="48"/>
      <c r="Z46" s="48"/>
      <c r="AA46" s="32" t="str">
        <f t="shared" si="1"/>
        <v>Angela Lingxuan Hu</v>
      </c>
    </row>
    <row r="47" spans="1:27" x14ac:dyDescent="0.2">
      <c r="A47" s="7">
        <v>46</v>
      </c>
      <c r="B47" s="21" t="s">
        <v>98</v>
      </c>
      <c r="C47" s="21" t="s">
        <v>99</v>
      </c>
      <c r="D47" s="21" t="s">
        <v>96</v>
      </c>
      <c r="E47" s="21" t="s">
        <v>67</v>
      </c>
      <c r="F47" s="21" t="s">
        <v>100</v>
      </c>
      <c r="G47" s="21" t="s">
        <v>30</v>
      </c>
      <c r="H47" s="20" t="s">
        <v>529</v>
      </c>
      <c r="I47" s="20" t="s">
        <v>529</v>
      </c>
      <c r="J47" s="20" t="s">
        <v>515</v>
      </c>
      <c r="K47" s="20" t="s">
        <v>521</v>
      </c>
      <c r="L47" s="67"/>
      <c r="M47" s="7"/>
      <c r="N47" s="7"/>
      <c r="O47" s="9"/>
      <c r="P47" s="18" t="s">
        <v>51</v>
      </c>
      <c r="Q47" s="9"/>
      <c r="R47" s="8"/>
      <c r="S47" s="7"/>
      <c r="T47" s="7"/>
      <c r="U47" s="9"/>
      <c r="V47" s="25"/>
      <c r="W47" s="48"/>
      <c r="X47" s="48"/>
      <c r="Y47" s="48"/>
      <c r="Z47" s="48"/>
      <c r="AA47" s="32" t="str">
        <f t="shared" si="1"/>
        <v>Lenny Huck</v>
      </c>
    </row>
    <row r="48" spans="1:27" x14ac:dyDescent="0.2">
      <c r="A48" s="7">
        <v>47</v>
      </c>
      <c r="B48" s="21" t="s">
        <v>356</v>
      </c>
      <c r="C48" s="21" t="s">
        <v>357</v>
      </c>
      <c r="D48" s="21" t="s">
        <v>38</v>
      </c>
      <c r="E48" s="21" t="s">
        <v>66</v>
      </c>
      <c r="F48" s="21" t="s">
        <v>358</v>
      </c>
      <c r="G48" s="21" t="s">
        <v>30</v>
      </c>
      <c r="H48" s="20" t="s">
        <v>503</v>
      </c>
      <c r="I48" s="20" t="s">
        <v>511</v>
      </c>
      <c r="J48" s="20" t="s">
        <v>519</v>
      </c>
      <c r="K48" s="20" t="s">
        <v>523</v>
      </c>
      <c r="L48" s="67"/>
      <c r="M48" s="7"/>
      <c r="N48" s="7"/>
      <c r="O48" s="9"/>
      <c r="P48" s="18" t="s">
        <v>52</v>
      </c>
      <c r="Q48" s="9"/>
      <c r="R48" s="8"/>
      <c r="S48" s="7"/>
      <c r="T48" s="7"/>
      <c r="U48" s="9"/>
      <c r="V48" s="25"/>
      <c r="W48" s="48"/>
      <c r="X48" s="48"/>
      <c r="Y48" s="48"/>
      <c r="Z48" s="48"/>
      <c r="AA48" s="32" t="str">
        <f t="shared" si="1"/>
        <v>Eliana Iahnis</v>
      </c>
    </row>
    <row r="49" spans="1:27" x14ac:dyDescent="0.2">
      <c r="A49" s="7">
        <v>48</v>
      </c>
      <c r="B49" s="21" t="s">
        <v>359</v>
      </c>
      <c r="C49" s="21" t="s">
        <v>360</v>
      </c>
      <c r="D49" s="21" t="s">
        <v>40</v>
      </c>
      <c r="E49" s="21" t="s">
        <v>66</v>
      </c>
      <c r="F49" s="21" t="s">
        <v>361</v>
      </c>
      <c r="G49" s="21" t="s">
        <v>34</v>
      </c>
      <c r="H49" s="20" t="s">
        <v>502</v>
      </c>
      <c r="I49" s="20" t="s">
        <v>511</v>
      </c>
      <c r="J49" s="20" t="s">
        <v>514</v>
      </c>
      <c r="K49" s="20" t="s">
        <v>521</v>
      </c>
      <c r="L49" s="67"/>
      <c r="M49" s="7"/>
      <c r="N49" s="7"/>
      <c r="O49" s="9"/>
      <c r="P49" s="18" t="s">
        <v>49</v>
      </c>
      <c r="Q49" s="9"/>
      <c r="R49" s="8"/>
      <c r="S49" s="7"/>
      <c r="T49" s="7"/>
      <c r="U49" s="9"/>
      <c r="V49" s="25"/>
      <c r="W49" s="48"/>
      <c r="X49" s="48"/>
      <c r="Y49" s="48"/>
      <c r="Z49" s="48"/>
      <c r="AA49" s="32" t="str">
        <f t="shared" si="1"/>
        <v>Anastasia Jimshitashvili</v>
      </c>
    </row>
    <row r="50" spans="1:27" x14ac:dyDescent="0.2">
      <c r="A50" s="7">
        <v>49</v>
      </c>
      <c r="B50" s="21" t="s">
        <v>184</v>
      </c>
      <c r="C50" s="21" t="s">
        <v>185</v>
      </c>
      <c r="D50" s="21" t="s">
        <v>41</v>
      </c>
      <c r="E50" s="21" t="s">
        <v>67</v>
      </c>
      <c r="F50" s="21" t="s">
        <v>186</v>
      </c>
      <c r="G50" s="21" t="s">
        <v>30</v>
      </c>
      <c r="H50" s="20" t="s">
        <v>500</v>
      </c>
      <c r="I50" s="20" t="s">
        <v>512</v>
      </c>
      <c r="J50" s="20" t="s">
        <v>516</v>
      </c>
      <c r="K50" s="20" t="s">
        <v>518</v>
      </c>
      <c r="L50" s="67"/>
      <c r="M50" s="7"/>
      <c r="N50" s="7"/>
      <c r="O50" s="9"/>
      <c r="P50" s="18" t="s">
        <v>68</v>
      </c>
      <c r="Q50" s="9"/>
      <c r="R50" s="8"/>
      <c r="S50" s="7"/>
      <c r="T50" s="7"/>
      <c r="U50" s="9"/>
      <c r="V50" s="25"/>
      <c r="W50" s="48"/>
      <c r="X50" s="48"/>
      <c r="Y50" s="48"/>
      <c r="Z50" s="48"/>
      <c r="AA50" s="32" t="str">
        <f t="shared" si="1"/>
        <v>Albert Justus</v>
      </c>
    </row>
    <row r="51" spans="1:27" x14ac:dyDescent="0.2">
      <c r="A51" s="7">
        <v>50</v>
      </c>
      <c r="B51" s="21" t="s">
        <v>362</v>
      </c>
      <c r="C51" s="21" t="s">
        <v>363</v>
      </c>
      <c r="D51" s="21" t="s">
        <v>42</v>
      </c>
      <c r="E51" s="21" t="s">
        <v>66</v>
      </c>
      <c r="F51" s="21" t="s">
        <v>364</v>
      </c>
      <c r="G51" s="21" t="s">
        <v>34</v>
      </c>
      <c r="H51" s="20" t="s">
        <v>503</v>
      </c>
      <c r="I51" s="20" t="s">
        <v>510</v>
      </c>
      <c r="J51" s="20" t="s">
        <v>517</v>
      </c>
      <c r="K51" s="20" t="s">
        <v>509</v>
      </c>
      <c r="L51" s="67"/>
      <c r="M51" s="7"/>
      <c r="N51" s="7"/>
      <c r="O51" s="9"/>
      <c r="P51" s="18" t="s">
        <v>53</v>
      </c>
      <c r="Q51" s="64"/>
      <c r="R51" s="8"/>
      <c r="S51" s="7"/>
      <c r="T51" s="7"/>
      <c r="U51" s="9"/>
      <c r="V51" s="25"/>
      <c r="W51" s="48"/>
      <c r="X51" s="48"/>
      <c r="Y51" s="48"/>
      <c r="Z51" s="48"/>
      <c r="AA51" s="32" t="str">
        <f t="shared" si="1"/>
        <v>Neomie Zoé Keiber</v>
      </c>
    </row>
    <row r="52" spans="1:27" x14ac:dyDescent="0.2">
      <c r="A52" s="7">
        <v>51</v>
      </c>
      <c r="B52" s="21" t="s">
        <v>187</v>
      </c>
      <c r="C52" s="21" t="s">
        <v>188</v>
      </c>
      <c r="D52" s="21" t="s">
        <v>43</v>
      </c>
      <c r="E52" s="21" t="s">
        <v>66</v>
      </c>
      <c r="F52" s="21" t="s">
        <v>189</v>
      </c>
      <c r="G52" s="21" t="s">
        <v>30</v>
      </c>
      <c r="H52" s="20" t="s">
        <v>507</v>
      </c>
      <c r="I52" s="20" t="s">
        <v>513</v>
      </c>
      <c r="J52" s="20" t="s">
        <v>498</v>
      </c>
      <c r="K52" s="20" t="s">
        <v>518</v>
      </c>
      <c r="L52" s="67"/>
      <c r="M52" s="7"/>
      <c r="N52" s="7"/>
      <c r="O52" s="9"/>
      <c r="P52" s="18" t="s">
        <v>50</v>
      </c>
      <c r="Q52" s="9"/>
      <c r="R52" s="8"/>
      <c r="S52" s="7"/>
      <c r="T52" s="7"/>
      <c r="U52" s="9"/>
      <c r="V52" s="25"/>
      <c r="W52" s="48"/>
      <c r="X52" s="48"/>
      <c r="Y52" s="48"/>
      <c r="Z52" s="48"/>
      <c r="AA52" s="32" t="str">
        <f t="shared" si="1"/>
        <v>Hilal Feyza Kilicer</v>
      </c>
    </row>
    <row r="53" spans="1:27" x14ac:dyDescent="0.2">
      <c r="A53" s="7">
        <v>52</v>
      </c>
      <c r="B53" s="21" t="s">
        <v>101</v>
      </c>
      <c r="C53" s="21" t="s">
        <v>102</v>
      </c>
      <c r="D53" s="21" t="s">
        <v>96</v>
      </c>
      <c r="E53" s="21" t="s">
        <v>67</v>
      </c>
      <c r="F53" s="21" t="s">
        <v>103</v>
      </c>
      <c r="G53" s="21" t="s">
        <v>30</v>
      </c>
      <c r="H53" s="20" t="s">
        <v>529</v>
      </c>
      <c r="I53" s="20" t="s">
        <v>529</v>
      </c>
      <c r="J53" s="20" t="s">
        <v>516</v>
      </c>
      <c r="K53" s="20" t="s">
        <v>521</v>
      </c>
      <c r="L53" s="67"/>
      <c r="M53" s="7"/>
      <c r="N53" s="7"/>
      <c r="O53" s="9"/>
      <c r="P53" s="18" t="s">
        <v>51</v>
      </c>
      <c r="Q53" s="9"/>
      <c r="R53" s="8"/>
      <c r="S53" s="44"/>
      <c r="T53" s="7"/>
      <c r="U53" s="9"/>
      <c r="V53" s="25"/>
      <c r="W53" s="48"/>
      <c r="X53" s="48"/>
      <c r="Y53" s="48"/>
      <c r="Z53" s="48"/>
      <c r="AA53" s="32" t="str">
        <f t="shared" si="1"/>
        <v>Marlon Kleinhans</v>
      </c>
    </row>
    <row r="54" spans="1:27" x14ac:dyDescent="0.2">
      <c r="A54" s="7">
        <v>53</v>
      </c>
      <c r="B54" s="21" t="s">
        <v>366</v>
      </c>
      <c r="C54" s="21" t="s">
        <v>367</v>
      </c>
      <c r="D54" s="21" t="s">
        <v>38</v>
      </c>
      <c r="E54" s="21" t="s">
        <v>66</v>
      </c>
      <c r="F54" s="21" t="s">
        <v>368</v>
      </c>
      <c r="G54" s="21" t="s">
        <v>30</v>
      </c>
      <c r="H54" s="20" t="s">
        <v>502</v>
      </c>
      <c r="I54" s="20" t="s">
        <v>510</v>
      </c>
      <c r="J54" s="20" t="s">
        <v>519</v>
      </c>
      <c r="K54" s="20" t="s">
        <v>522</v>
      </c>
      <c r="L54" s="67"/>
      <c r="M54" s="7"/>
      <c r="N54" s="7"/>
      <c r="O54" s="9"/>
      <c r="P54" s="18" t="s">
        <v>52</v>
      </c>
      <c r="Q54" s="9"/>
      <c r="R54" s="8"/>
      <c r="S54" s="7"/>
      <c r="T54" s="7"/>
      <c r="U54" s="9"/>
      <c r="V54" s="25"/>
      <c r="W54" s="48"/>
      <c r="X54" s="48"/>
      <c r="Y54" s="48"/>
      <c r="Z54" s="48"/>
      <c r="AA54" s="32" t="str">
        <f t="shared" si="1"/>
        <v>Emilia Sophie Knoll</v>
      </c>
    </row>
    <row r="55" spans="1:27" x14ac:dyDescent="0.2">
      <c r="A55" s="7">
        <v>54</v>
      </c>
      <c r="B55" s="21" t="s">
        <v>369</v>
      </c>
      <c r="C55" s="21" t="s">
        <v>370</v>
      </c>
      <c r="D55" s="21" t="s">
        <v>36</v>
      </c>
      <c r="E55" s="21" t="s">
        <v>67</v>
      </c>
      <c r="F55" s="21" t="s">
        <v>371</v>
      </c>
      <c r="G55" s="21" t="s">
        <v>44</v>
      </c>
      <c r="H55" s="20" t="s">
        <v>503</v>
      </c>
      <c r="I55" s="20" t="s">
        <v>505</v>
      </c>
      <c r="J55" s="20" t="s">
        <v>515</v>
      </c>
      <c r="K55" s="20" t="s">
        <v>521</v>
      </c>
      <c r="L55" s="67"/>
      <c r="M55" s="7"/>
      <c r="N55" s="7"/>
      <c r="O55" s="9"/>
      <c r="P55" s="18" t="s">
        <v>48</v>
      </c>
      <c r="Q55" s="9"/>
      <c r="R55" s="8"/>
      <c r="S55" s="7"/>
      <c r="T55" s="7"/>
      <c r="U55" s="9"/>
      <c r="V55" s="25"/>
      <c r="W55" s="48"/>
      <c r="X55" s="48"/>
      <c r="Y55" s="48"/>
      <c r="Z55" s="48"/>
      <c r="AA55" s="32" t="str">
        <f t="shared" si="1"/>
        <v>Elias Benjamin Kohl</v>
      </c>
    </row>
    <row r="56" spans="1:27" x14ac:dyDescent="0.2">
      <c r="A56" s="7">
        <v>55</v>
      </c>
      <c r="B56" s="21" t="s">
        <v>191</v>
      </c>
      <c r="C56" s="21" t="s">
        <v>192</v>
      </c>
      <c r="D56" s="21" t="s">
        <v>43</v>
      </c>
      <c r="E56" s="21" t="s">
        <v>67</v>
      </c>
      <c r="F56" s="21" t="s">
        <v>193</v>
      </c>
      <c r="G56" s="21" t="s">
        <v>30</v>
      </c>
      <c r="H56" s="20" t="s">
        <v>500</v>
      </c>
      <c r="I56" s="20" t="s">
        <v>504</v>
      </c>
      <c r="J56" s="20" t="s">
        <v>516</v>
      </c>
      <c r="K56" s="20" t="s">
        <v>518</v>
      </c>
      <c r="L56" s="67"/>
      <c r="M56" s="7"/>
      <c r="N56" s="7"/>
      <c r="O56" s="9"/>
      <c r="P56" s="18" t="s">
        <v>50</v>
      </c>
      <c r="Q56" s="9"/>
      <c r="R56" s="8"/>
      <c r="S56" s="7"/>
      <c r="T56" s="7"/>
      <c r="U56" s="9"/>
      <c r="V56" s="25"/>
      <c r="W56" s="48"/>
      <c r="X56" s="48"/>
      <c r="Y56" s="48"/>
      <c r="Z56" s="48"/>
      <c r="AA56" s="32" t="str">
        <f t="shared" si="1"/>
        <v>Razan Koschnaw</v>
      </c>
    </row>
    <row r="57" spans="1:27" x14ac:dyDescent="0.2">
      <c r="A57" s="7">
        <v>56</v>
      </c>
      <c r="B57" s="21" t="s">
        <v>372</v>
      </c>
      <c r="C57" s="21" t="s">
        <v>373</v>
      </c>
      <c r="D57" s="21" t="s">
        <v>38</v>
      </c>
      <c r="E57" s="21" t="s">
        <v>67</v>
      </c>
      <c r="F57" s="21" t="s">
        <v>374</v>
      </c>
      <c r="G57" s="21" t="s">
        <v>30</v>
      </c>
      <c r="H57" s="20" t="s">
        <v>503</v>
      </c>
      <c r="I57" s="20" t="s">
        <v>504</v>
      </c>
      <c r="J57" s="20" t="s">
        <v>519</v>
      </c>
      <c r="K57" s="20" t="s">
        <v>509</v>
      </c>
      <c r="L57" s="67"/>
      <c r="M57" s="7"/>
      <c r="N57" s="7"/>
      <c r="O57" s="9"/>
      <c r="P57" s="18" t="s">
        <v>52</v>
      </c>
      <c r="Q57" s="9"/>
      <c r="R57" s="8"/>
      <c r="S57" s="7"/>
      <c r="T57" s="7"/>
      <c r="U57" s="9"/>
      <c r="V57" s="25"/>
      <c r="W57" s="48"/>
      <c r="X57" s="48"/>
      <c r="Y57" s="48"/>
      <c r="Z57" s="48"/>
      <c r="AA57" s="32" t="str">
        <f t="shared" si="1"/>
        <v>Leonard Kuchto</v>
      </c>
    </row>
    <row r="58" spans="1:27" x14ac:dyDescent="0.2">
      <c r="A58" s="7">
        <v>57</v>
      </c>
      <c r="B58" s="21" t="s">
        <v>194</v>
      </c>
      <c r="C58" s="21" t="s">
        <v>195</v>
      </c>
      <c r="D58" s="21" t="s">
        <v>43</v>
      </c>
      <c r="E58" s="21" t="s">
        <v>66</v>
      </c>
      <c r="F58" s="21" t="s">
        <v>196</v>
      </c>
      <c r="G58" s="21" t="s">
        <v>197</v>
      </c>
      <c r="H58" s="20" t="s">
        <v>497</v>
      </c>
      <c r="I58" s="20" t="s">
        <v>513</v>
      </c>
      <c r="J58" s="20" t="s">
        <v>517</v>
      </c>
      <c r="K58" s="20" t="s">
        <v>518</v>
      </c>
      <c r="L58" s="67"/>
      <c r="M58" s="7"/>
      <c r="N58" s="7"/>
      <c r="O58" s="9"/>
      <c r="P58" s="18" t="s">
        <v>50</v>
      </c>
      <c r="Q58" s="9"/>
      <c r="R58" s="8"/>
      <c r="S58" s="7"/>
      <c r="T58" s="7"/>
      <c r="U58" s="9"/>
      <c r="V58" s="25"/>
      <c r="W58" s="48"/>
      <c r="X58" s="48"/>
      <c r="Y58" s="48"/>
      <c r="Z58" s="48"/>
      <c r="AA58" s="32" t="str">
        <f t="shared" si="1"/>
        <v>Vira Kushnir</v>
      </c>
    </row>
    <row r="59" spans="1:27" x14ac:dyDescent="0.2">
      <c r="A59" s="7">
        <v>58</v>
      </c>
      <c r="B59" s="21" t="s">
        <v>104</v>
      </c>
      <c r="C59" s="21" t="s">
        <v>105</v>
      </c>
      <c r="D59" s="21" t="s">
        <v>90</v>
      </c>
      <c r="E59" s="21" t="s">
        <v>67</v>
      </c>
      <c r="F59" s="21" t="s">
        <v>106</v>
      </c>
      <c r="G59" s="21" t="s">
        <v>30</v>
      </c>
      <c r="H59" s="20" t="s">
        <v>507</v>
      </c>
      <c r="I59" s="20" t="s">
        <v>511</v>
      </c>
      <c r="J59" s="20" t="s">
        <v>514</v>
      </c>
      <c r="K59" s="20" t="s">
        <v>524</v>
      </c>
      <c r="L59" s="67"/>
      <c r="M59" s="7"/>
      <c r="N59" s="7"/>
      <c r="O59" s="9"/>
      <c r="P59" s="18" t="s">
        <v>53</v>
      </c>
      <c r="Q59" s="9"/>
      <c r="R59" s="8"/>
      <c r="S59" s="7"/>
      <c r="T59" s="7"/>
      <c r="U59" s="9"/>
      <c r="V59" s="25"/>
      <c r="W59" s="48"/>
      <c r="X59" s="48"/>
      <c r="Y59" s="48"/>
      <c r="Z59" s="48"/>
      <c r="AA59" s="32" t="str">
        <f t="shared" si="1"/>
        <v>Christopher James Lachtchouk</v>
      </c>
    </row>
    <row r="60" spans="1:27" x14ac:dyDescent="0.2">
      <c r="A60" s="7">
        <v>59</v>
      </c>
      <c r="B60" s="21" t="s">
        <v>375</v>
      </c>
      <c r="C60" s="21" t="s">
        <v>376</v>
      </c>
      <c r="D60" s="21" t="s">
        <v>38</v>
      </c>
      <c r="E60" s="21" t="s">
        <v>66</v>
      </c>
      <c r="F60" s="21" t="s">
        <v>377</v>
      </c>
      <c r="G60" s="21" t="s">
        <v>30</v>
      </c>
      <c r="H60" s="20" t="s">
        <v>499</v>
      </c>
      <c r="I60" s="20" t="s">
        <v>506</v>
      </c>
      <c r="J60" s="20" t="s">
        <v>514</v>
      </c>
      <c r="K60" s="20" t="s">
        <v>529</v>
      </c>
      <c r="L60" s="67"/>
      <c r="M60" s="7"/>
      <c r="N60" s="7"/>
      <c r="O60" s="9"/>
      <c r="P60" s="18" t="s">
        <v>52</v>
      </c>
      <c r="Q60" s="9" t="s">
        <v>533</v>
      </c>
      <c r="R60" s="8"/>
      <c r="S60" s="7"/>
      <c r="T60" s="7"/>
      <c r="U60" s="9" t="s">
        <v>529</v>
      </c>
      <c r="V60" s="25"/>
      <c r="W60" s="48"/>
      <c r="X60" s="48"/>
      <c r="Y60" s="48"/>
      <c r="Z60" s="48"/>
      <c r="AA60" s="32" t="str">
        <f t="shared" si="1"/>
        <v>Emilia Laubert</v>
      </c>
    </row>
    <row r="61" spans="1:27" x14ac:dyDescent="0.2">
      <c r="A61" s="7">
        <v>60</v>
      </c>
      <c r="B61" s="21" t="s">
        <v>378</v>
      </c>
      <c r="C61" s="21" t="s">
        <v>379</v>
      </c>
      <c r="D61" s="21" t="s">
        <v>31</v>
      </c>
      <c r="E61" s="21" t="s">
        <v>67</v>
      </c>
      <c r="F61" s="21" t="s">
        <v>380</v>
      </c>
      <c r="G61" s="21" t="s">
        <v>34</v>
      </c>
      <c r="H61" s="20" t="s">
        <v>507</v>
      </c>
      <c r="I61" s="20" t="s">
        <v>505</v>
      </c>
      <c r="J61" s="20" t="s">
        <v>508</v>
      </c>
      <c r="K61" s="20" t="s">
        <v>521</v>
      </c>
      <c r="L61" s="67"/>
      <c r="M61" s="7"/>
      <c r="N61" s="7"/>
      <c r="O61" s="9"/>
      <c r="P61" s="18" t="s">
        <v>68</v>
      </c>
      <c r="Q61" s="9"/>
      <c r="R61" s="8"/>
      <c r="S61" s="7"/>
      <c r="T61" s="7"/>
      <c r="U61" s="9"/>
      <c r="V61" s="25"/>
      <c r="W61" s="48"/>
      <c r="X61" s="48"/>
      <c r="Y61" s="48"/>
      <c r="Z61" s="48"/>
      <c r="AA61" s="32" t="str">
        <f t="shared" si="1"/>
        <v>Niklas Louis</v>
      </c>
    </row>
    <row r="62" spans="1:27" x14ac:dyDescent="0.2">
      <c r="A62" s="7">
        <v>61</v>
      </c>
      <c r="B62" s="21" t="s">
        <v>381</v>
      </c>
      <c r="C62" s="21" t="s">
        <v>382</v>
      </c>
      <c r="D62" s="21" t="s">
        <v>39</v>
      </c>
      <c r="E62" s="21" t="s">
        <v>67</v>
      </c>
      <c r="F62" s="21" t="s">
        <v>383</v>
      </c>
      <c r="G62" s="21" t="s">
        <v>34</v>
      </c>
      <c r="H62" s="20" t="s">
        <v>497</v>
      </c>
      <c r="I62" s="20" t="s">
        <v>505</v>
      </c>
      <c r="J62" s="20" t="s">
        <v>514</v>
      </c>
      <c r="K62" s="20" t="s">
        <v>523</v>
      </c>
      <c r="L62" s="67"/>
      <c r="M62" s="7"/>
      <c r="N62" s="7"/>
      <c r="O62" s="9"/>
      <c r="P62" s="18" t="s">
        <v>52</v>
      </c>
      <c r="Q62" s="9"/>
      <c r="R62" s="8"/>
      <c r="S62" s="7"/>
      <c r="T62" s="7"/>
      <c r="U62" s="9"/>
      <c r="V62" s="25"/>
      <c r="W62" s="48"/>
      <c r="X62" s="48"/>
      <c r="Y62" s="48"/>
      <c r="Z62" s="48"/>
      <c r="AA62" s="32" t="str">
        <f t="shared" si="1"/>
        <v>Richard Maschnikow</v>
      </c>
    </row>
    <row r="63" spans="1:27" x14ac:dyDescent="0.2">
      <c r="A63" s="7">
        <v>62</v>
      </c>
      <c r="B63" s="21" t="s">
        <v>198</v>
      </c>
      <c r="C63" s="21" t="s">
        <v>199</v>
      </c>
      <c r="D63" s="21" t="s">
        <v>33</v>
      </c>
      <c r="E63" s="21" t="s">
        <v>66</v>
      </c>
      <c r="F63" s="21" t="s">
        <v>200</v>
      </c>
      <c r="G63" s="21" t="s">
        <v>201</v>
      </c>
      <c r="H63" s="20" t="s">
        <v>499</v>
      </c>
      <c r="I63" s="20" t="s">
        <v>506</v>
      </c>
      <c r="J63" s="20" t="s">
        <v>519</v>
      </c>
      <c r="K63" s="20" t="s">
        <v>520</v>
      </c>
      <c r="L63" s="67"/>
      <c r="M63" s="7"/>
      <c r="N63" s="7"/>
      <c r="O63" s="9"/>
      <c r="P63" s="18" t="s">
        <v>68</v>
      </c>
      <c r="Q63" s="9"/>
      <c r="R63" s="8"/>
      <c r="S63" s="7"/>
      <c r="T63" s="7"/>
      <c r="U63" s="9"/>
      <c r="V63" s="25"/>
      <c r="W63" s="48"/>
      <c r="X63" s="48"/>
      <c r="Y63" s="48"/>
      <c r="Z63" s="48"/>
      <c r="AA63" s="32" t="str">
        <f t="shared" si="1"/>
        <v>Maya Sophie Merk</v>
      </c>
    </row>
    <row r="64" spans="1:27" x14ac:dyDescent="0.2">
      <c r="A64" s="7">
        <v>63</v>
      </c>
      <c r="B64" s="21" t="s">
        <v>384</v>
      </c>
      <c r="C64" s="21" t="s">
        <v>385</v>
      </c>
      <c r="D64" s="21" t="s">
        <v>40</v>
      </c>
      <c r="E64" s="21" t="s">
        <v>66</v>
      </c>
      <c r="F64" s="21" t="s">
        <v>386</v>
      </c>
      <c r="G64" s="21" t="s">
        <v>45</v>
      </c>
      <c r="H64" s="20" t="s">
        <v>501</v>
      </c>
      <c r="I64" s="20" t="s">
        <v>511</v>
      </c>
      <c r="J64" s="20" t="s">
        <v>519</v>
      </c>
      <c r="K64" s="20" t="s">
        <v>524</v>
      </c>
      <c r="L64" s="67"/>
      <c r="M64" s="7"/>
      <c r="N64" s="7"/>
      <c r="O64" s="9"/>
      <c r="P64" s="18" t="s">
        <v>49</v>
      </c>
      <c r="Q64" s="9"/>
      <c r="R64" s="8"/>
      <c r="S64" s="7"/>
      <c r="T64" s="7"/>
      <c r="U64" s="9"/>
      <c r="V64" s="25"/>
      <c r="W64" s="48"/>
      <c r="X64" s="48"/>
      <c r="Y64" s="48"/>
      <c r="Z64" s="48"/>
      <c r="AA64" s="32" t="str">
        <f t="shared" si="1"/>
        <v>Emilie Henriette Metz</v>
      </c>
    </row>
    <row r="65" spans="1:27" x14ac:dyDescent="0.2">
      <c r="A65" s="7">
        <v>64</v>
      </c>
      <c r="B65" s="21" t="s">
        <v>107</v>
      </c>
      <c r="C65" s="21" t="s">
        <v>108</v>
      </c>
      <c r="D65" s="21" t="s">
        <v>47</v>
      </c>
      <c r="E65" s="21" t="s">
        <v>67</v>
      </c>
      <c r="F65" s="21" t="s">
        <v>109</v>
      </c>
      <c r="G65" s="21" t="s">
        <v>45</v>
      </c>
      <c r="H65" s="20" t="s">
        <v>497</v>
      </c>
      <c r="I65" s="20" t="s">
        <v>505</v>
      </c>
      <c r="J65" s="20" t="s">
        <v>529</v>
      </c>
      <c r="K65" s="20" t="s">
        <v>523</v>
      </c>
      <c r="L65" s="67"/>
      <c r="M65" s="7"/>
      <c r="N65" s="7"/>
      <c r="O65" s="9"/>
      <c r="P65" s="18" t="s">
        <v>53</v>
      </c>
      <c r="Q65" s="9"/>
      <c r="R65" s="8"/>
      <c r="S65" s="7"/>
      <c r="T65" s="7"/>
      <c r="U65" s="9"/>
      <c r="V65" s="25"/>
      <c r="W65" s="48"/>
      <c r="X65" s="48"/>
      <c r="Y65" s="48"/>
      <c r="Z65" s="48"/>
      <c r="AA65" s="32" t="str">
        <f t="shared" si="1"/>
        <v>Joris Amon Michel</v>
      </c>
    </row>
    <row r="66" spans="1:27" x14ac:dyDescent="0.2">
      <c r="A66" s="7">
        <v>65</v>
      </c>
      <c r="B66" s="21" t="s">
        <v>110</v>
      </c>
      <c r="C66" s="21" t="s">
        <v>111</v>
      </c>
      <c r="D66" s="21" t="s">
        <v>47</v>
      </c>
      <c r="E66" s="21" t="s">
        <v>66</v>
      </c>
      <c r="F66" s="21" t="s">
        <v>112</v>
      </c>
      <c r="G66" s="21" t="s">
        <v>30</v>
      </c>
      <c r="H66" s="20" t="s">
        <v>497</v>
      </c>
      <c r="I66" s="20" t="s">
        <v>511</v>
      </c>
      <c r="J66" s="20" t="s">
        <v>514</v>
      </c>
      <c r="K66" s="20" t="s">
        <v>522</v>
      </c>
      <c r="L66" s="67"/>
      <c r="M66" s="7"/>
      <c r="N66" s="7"/>
      <c r="O66" s="9"/>
      <c r="P66" s="18" t="s">
        <v>53</v>
      </c>
      <c r="Q66" s="9"/>
      <c r="R66" s="8"/>
      <c r="S66" s="7"/>
      <c r="T66" s="7"/>
      <c r="U66" s="9"/>
      <c r="V66" s="25"/>
      <c r="W66" s="48"/>
      <c r="X66" s="48"/>
      <c r="Y66" s="48"/>
      <c r="Z66" s="48"/>
      <c r="AA66" s="32" t="str">
        <f t="shared" ref="AA66:AA97" si="2">CONCATENATE(C66," ",B66)</f>
        <v>Mia Anna-Angelika Müller</v>
      </c>
    </row>
    <row r="67" spans="1:27" x14ac:dyDescent="0.2">
      <c r="A67" s="7">
        <v>66</v>
      </c>
      <c r="B67" s="21" t="s">
        <v>257</v>
      </c>
      <c r="C67" s="21" t="s">
        <v>262</v>
      </c>
      <c r="D67" s="21" t="s">
        <v>46</v>
      </c>
      <c r="E67" s="21" t="s">
        <v>66</v>
      </c>
      <c r="F67" s="21" t="s">
        <v>387</v>
      </c>
      <c r="G67" s="21" t="s">
        <v>250</v>
      </c>
      <c r="H67" s="20" t="s">
        <v>500</v>
      </c>
      <c r="I67" s="20" t="s">
        <v>511</v>
      </c>
      <c r="J67" s="20" t="s">
        <v>517</v>
      </c>
      <c r="K67" s="20" t="s">
        <v>518</v>
      </c>
      <c r="L67" s="67"/>
      <c r="M67" s="7"/>
      <c r="N67" s="7"/>
      <c r="O67" s="9"/>
      <c r="P67" s="18" t="s">
        <v>53</v>
      </c>
      <c r="Q67" s="9"/>
      <c r="R67" s="8"/>
      <c r="S67" s="7"/>
      <c r="T67" s="7"/>
      <c r="U67" s="9"/>
      <c r="V67" s="25"/>
      <c r="W67" s="48"/>
      <c r="X67" s="48"/>
      <c r="Y67" s="48"/>
      <c r="Z67" s="48"/>
      <c r="AA67" s="32" t="str">
        <f t="shared" si="2"/>
        <v>Aurelia Munteanu</v>
      </c>
    </row>
    <row r="68" spans="1:27" x14ac:dyDescent="0.2">
      <c r="A68" s="7">
        <v>67</v>
      </c>
      <c r="B68" s="21" t="s">
        <v>388</v>
      </c>
      <c r="C68" s="21" t="s">
        <v>389</v>
      </c>
      <c r="D68" s="21" t="s">
        <v>39</v>
      </c>
      <c r="E68" s="21" t="s">
        <v>66</v>
      </c>
      <c r="F68" s="21" t="s">
        <v>390</v>
      </c>
      <c r="G68" s="21" t="s">
        <v>30</v>
      </c>
      <c r="H68" s="20" t="s">
        <v>499</v>
      </c>
      <c r="I68" s="20" t="s">
        <v>511</v>
      </c>
      <c r="J68" s="20" t="s">
        <v>514</v>
      </c>
      <c r="K68" s="20" t="s">
        <v>524</v>
      </c>
      <c r="L68" s="67"/>
      <c r="M68" s="7"/>
      <c r="N68" s="7"/>
      <c r="O68" s="9"/>
      <c r="P68" s="18" t="s">
        <v>52</v>
      </c>
      <c r="Q68" s="9"/>
      <c r="R68" s="8"/>
      <c r="S68" s="7"/>
      <c r="T68" s="7"/>
      <c r="U68" s="9"/>
      <c r="V68" s="25"/>
      <c r="W68" s="48"/>
      <c r="X68" s="48"/>
      <c r="Y68" s="48"/>
      <c r="Z68" s="48"/>
      <c r="AA68" s="32" t="str">
        <f t="shared" si="2"/>
        <v>Gwen Kaisa Neuper</v>
      </c>
    </row>
    <row r="69" spans="1:27" x14ac:dyDescent="0.2">
      <c r="A69" s="7">
        <v>68</v>
      </c>
      <c r="B69" s="21" t="s">
        <v>391</v>
      </c>
      <c r="C69" s="21" t="s">
        <v>392</v>
      </c>
      <c r="D69" s="21" t="s">
        <v>274</v>
      </c>
      <c r="E69" s="21" t="s">
        <v>66</v>
      </c>
      <c r="F69" s="21" t="s">
        <v>393</v>
      </c>
      <c r="G69" s="21" t="s">
        <v>44</v>
      </c>
      <c r="H69" s="20" t="s">
        <v>502</v>
      </c>
      <c r="I69" s="20" t="s">
        <v>506</v>
      </c>
      <c r="J69" s="20" t="s">
        <v>498</v>
      </c>
      <c r="K69" s="20" t="s">
        <v>522</v>
      </c>
      <c r="L69" s="67"/>
      <c r="M69" s="7"/>
      <c r="N69" s="7"/>
      <c r="O69" s="9"/>
      <c r="P69" s="18" t="s">
        <v>49</v>
      </c>
      <c r="Q69" s="9"/>
      <c r="R69" s="8"/>
      <c r="S69" s="7"/>
      <c r="T69" s="7"/>
      <c r="U69" s="9"/>
      <c r="V69" s="25"/>
      <c r="W69" s="48"/>
      <c r="X69" s="48"/>
      <c r="Y69" s="48"/>
      <c r="Z69" s="48"/>
      <c r="AA69" s="32" t="str">
        <f t="shared" si="2"/>
        <v>Ava Helena Nitsche</v>
      </c>
    </row>
    <row r="70" spans="1:27" x14ac:dyDescent="0.2">
      <c r="A70" s="7">
        <v>69</v>
      </c>
      <c r="B70" s="21" t="s">
        <v>113</v>
      </c>
      <c r="C70" s="21" t="s">
        <v>114</v>
      </c>
      <c r="D70" s="21" t="s">
        <v>280</v>
      </c>
      <c r="E70" s="21" t="s">
        <v>67</v>
      </c>
      <c r="F70" s="21" t="s">
        <v>115</v>
      </c>
      <c r="G70" s="21" t="s">
        <v>72</v>
      </c>
      <c r="H70" s="20" t="s">
        <v>507</v>
      </c>
      <c r="I70" s="20" t="s">
        <v>512</v>
      </c>
      <c r="J70" s="20" t="s">
        <v>517</v>
      </c>
      <c r="K70" s="20" t="s">
        <v>509</v>
      </c>
      <c r="L70" s="67"/>
      <c r="M70" s="7"/>
      <c r="N70" s="7"/>
      <c r="O70" s="9"/>
      <c r="P70" s="18" t="s">
        <v>53</v>
      </c>
      <c r="Q70" s="9"/>
      <c r="R70" s="8"/>
      <c r="S70" s="7"/>
      <c r="T70" s="7"/>
      <c r="U70" s="9"/>
      <c r="V70" s="25"/>
      <c r="W70" s="48"/>
      <c r="X70" s="48"/>
      <c r="Y70" s="48"/>
      <c r="Z70" s="48"/>
      <c r="AA70" s="32" t="str">
        <f t="shared" si="2"/>
        <v>Noah Ilay Salim Nohut</v>
      </c>
    </row>
    <row r="71" spans="1:27" x14ac:dyDescent="0.2">
      <c r="A71" s="7">
        <v>70</v>
      </c>
      <c r="B71" s="21" t="s">
        <v>77</v>
      </c>
      <c r="C71" s="21" t="s">
        <v>202</v>
      </c>
      <c r="D71" s="21" t="s">
        <v>35</v>
      </c>
      <c r="E71" s="21" t="s">
        <v>67</v>
      </c>
      <c r="F71" s="21" t="s">
        <v>147</v>
      </c>
      <c r="G71" s="21" t="s">
        <v>30</v>
      </c>
      <c r="H71" s="20" t="s">
        <v>497</v>
      </c>
      <c r="I71" s="20" t="s">
        <v>512</v>
      </c>
      <c r="J71" s="20" t="s">
        <v>529</v>
      </c>
      <c r="K71" s="20" t="s">
        <v>509</v>
      </c>
      <c r="L71" s="67"/>
      <c r="M71" s="7"/>
      <c r="N71" s="7"/>
      <c r="O71" s="9"/>
      <c r="P71" s="18" t="s">
        <v>51</v>
      </c>
      <c r="Q71" s="9"/>
      <c r="R71" s="8"/>
      <c r="S71" s="7"/>
      <c r="T71" s="7" t="s">
        <v>529</v>
      </c>
      <c r="U71" s="9"/>
      <c r="V71" s="25"/>
      <c r="W71" s="48"/>
      <c r="X71" s="48"/>
      <c r="Y71" s="48"/>
      <c r="Z71" s="48"/>
      <c r="AA71" s="32" t="str">
        <f t="shared" si="2"/>
        <v>Jan Obholz</v>
      </c>
    </row>
    <row r="72" spans="1:27" x14ac:dyDescent="0.2">
      <c r="A72" s="7">
        <v>71</v>
      </c>
      <c r="B72" s="21" t="s">
        <v>116</v>
      </c>
      <c r="C72" s="21" t="s">
        <v>117</v>
      </c>
      <c r="D72" s="21" t="s">
        <v>47</v>
      </c>
      <c r="E72" s="21" t="s">
        <v>66</v>
      </c>
      <c r="F72" s="21" t="s">
        <v>95</v>
      </c>
      <c r="G72" s="21" t="s">
        <v>30</v>
      </c>
      <c r="H72" s="20" t="s">
        <v>529</v>
      </c>
      <c r="I72" s="20" t="s">
        <v>506</v>
      </c>
      <c r="J72" s="20" t="s">
        <v>508</v>
      </c>
      <c r="K72" s="20" t="s">
        <v>522</v>
      </c>
      <c r="L72" s="67"/>
      <c r="M72" s="7"/>
      <c r="N72" s="7"/>
      <c r="O72" s="9"/>
      <c r="P72" s="18" t="s">
        <v>53</v>
      </c>
      <c r="Q72" s="9"/>
      <c r="R72" s="8"/>
      <c r="S72" s="7"/>
      <c r="T72" s="7"/>
      <c r="U72" s="9"/>
      <c r="V72" s="25"/>
      <c r="W72" s="48"/>
      <c r="X72" s="48"/>
      <c r="Y72" s="48"/>
      <c r="Z72" s="48"/>
      <c r="AA72" s="32" t="str">
        <f t="shared" si="2"/>
        <v>Karolina Orschlet</v>
      </c>
    </row>
    <row r="73" spans="1:27" x14ac:dyDescent="0.2">
      <c r="A73" s="7">
        <v>72</v>
      </c>
      <c r="B73" s="21" t="s">
        <v>118</v>
      </c>
      <c r="C73" s="21" t="s">
        <v>119</v>
      </c>
      <c r="D73" s="21" t="s">
        <v>47</v>
      </c>
      <c r="E73" s="21" t="s">
        <v>67</v>
      </c>
      <c r="F73" s="21" t="s">
        <v>120</v>
      </c>
      <c r="G73" s="21" t="s">
        <v>69</v>
      </c>
      <c r="H73" s="20" t="s">
        <v>507</v>
      </c>
      <c r="I73" s="20" t="s">
        <v>505</v>
      </c>
      <c r="J73" s="20" t="s">
        <v>514</v>
      </c>
      <c r="K73" s="20" t="s">
        <v>520</v>
      </c>
      <c r="L73" s="67"/>
      <c r="M73" s="7"/>
      <c r="N73" s="7"/>
      <c r="O73" s="9"/>
      <c r="P73" s="18" t="s">
        <v>53</v>
      </c>
      <c r="Q73" s="9"/>
      <c r="R73" s="8"/>
      <c r="S73" s="7"/>
      <c r="T73" s="7"/>
      <c r="U73" s="9"/>
      <c r="V73" s="25"/>
      <c r="W73" s="48"/>
      <c r="X73" s="48"/>
      <c r="Y73" s="48"/>
      <c r="Z73" s="48"/>
      <c r="AA73" s="32" t="str">
        <f t="shared" si="2"/>
        <v>Osaze Emmanuel Osaretin</v>
      </c>
    </row>
    <row r="74" spans="1:27" x14ac:dyDescent="0.2">
      <c r="A74" s="7">
        <v>73</v>
      </c>
      <c r="B74" s="21" t="s">
        <v>394</v>
      </c>
      <c r="C74" s="21" t="s">
        <v>395</v>
      </c>
      <c r="D74" s="21" t="s">
        <v>90</v>
      </c>
      <c r="E74" s="21" t="s">
        <v>67</v>
      </c>
      <c r="F74" s="21" t="s">
        <v>396</v>
      </c>
      <c r="G74" s="21" t="s">
        <v>30</v>
      </c>
      <c r="H74" s="20" t="s">
        <v>507</v>
      </c>
      <c r="I74" s="20" t="s">
        <v>504</v>
      </c>
      <c r="J74" s="20" t="s">
        <v>508</v>
      </c>
      <c r="K74" s="20" t="s">
        <v>509</v>
      </c>
      <c r="L74" s="67"/>
      <c r="M74" s="7"/>
      <c r="N74" s="7"/>
      <c r="O74" s="9"/>
      <c r="P74" s="18" t="s">
        <v>53</v>
      </c>
      <c r="Q74" s="9"/>
      <c r="R74" s="8"/>
      <c r="S74" s="7"/>
      <c r="T74" s="7"/>
      <c r="U74" s="9"/>
      <c r="V74" s="25"/>
      <c r="W74" s="48"/>
      <c r="X74" s="48"/>
      <c r="Y74" s="48"/>
      <c r="Z74" s="48"/>
      <c r="AA74" s="32" t="str">
        <f t="shared" si="2"/>
        <v>Kian Paki</v>
      </c>
    </row>
    <row r="75" spans="1:27" x14ac:dyDescent="0.2">
      <c r="A75" s="7">
        <v>74</v>
      </c>
      <c r="B75" s="21" t="s">
        <v>394</v>
      </c>
      <c r="C75" s="21" t="s">
        <v>397</v>
      </c>
      <c r="D75" s="21" t="s">
        <v>349</v>
      </c>
      <c r="E75" s="21" t="s">
        <v>66</v>
      </c>
      <c r="F75" s="21" t="s">
        <v>396</v>
      </c>
      <c r="G75" s="21" t="s">
        <v>30</v>
      </c>
      <c r="H75" s="20" t="s">
        <v>529</v>
      </c>
      <c r="I75" s="20" t="s">
        <v>529</v>
      </c>
      <c r="J75" s="20" t="s">
        <v>508</v>
      </c>
      <c r="K75" s="20" t="s">
        <v>509</v>
      </c>
      <c r="L75" s="67"/>
      <c r="M75" s="7"/>
      <c r="N75" s="7"/>
      <c r="O75" s="9"/>
      <c r="P75" s="18" t="s">
        <v>51</v>
      </c>
      <c r="Q75" s="9"/>
      <c r="R75" s="8"/>
      <c r="S75" s="7"/>
      <c r="T75" s="7"/>
      <c r="U75" s="9"/>
      <c r="V75" s="25"/>
      <c r="W75" s="48"/>
      <c r="X75" s="48"/>
      <c r="Y75" s="48"/>
      <c r="Z75" s="48"/>
      <c r="AA75" s="32" t="str">
        <f t="shared" si="2"/>
        <v>Mia Paki</v>
      </c>
    </row>
    <row r="76" spans="1:27" x14ac:dyDescent="0.2">
      <c r="A76" s="7">
        <v>75</v>
      </c>
      <c r="B76" s="21" t="s">
        <v>398</v>
      </c>
      <c r="C76" s="21" t="s">
        <v>399</v>
      </c>
      <c r="D76" s="21" t="s">
        <v>38</v>
      </c>
      <c r="E76" s="21" t="s">
        <v>66</v>
      </c>
      <c r="F76" s="21" t="s">
        <v>400</v>
      </c>
      <c r="G76" s="21" t="s">
        <v>401</v>
      </c>
      <c r="H76" s="20" t="s">
        <v>499</v>
      </c>
      <c r="I76" s="20" t="s">
        <v>511</v>
      </c>
      <c r="J76" s="20" t="s">
        <v>519</v>
      </c>
      <c r="K76" s="20" t="s">
        <v>524</v>
      </c>
      <c r="L76" s="67"/>
      <c r="M76" s="7"/>
      <c r="N76" s="7"/>
      <c r="O76" s="9"/>
      <c r="P76" s="18" t="s">
        <v>52</v>
      </c>
      <c r="Q76" s="9"/>
      <c r="R76" s="8"/>
      <c r="S76" s="7"/>
      <c r="T76" s="7"/>
      <c r="U76" s="9"/>
      <c r="V76" s="25"/>
      <c r="W76" s="48"/>
      <c r="X76" s="48"/>
      <c r="Y76" s="48"/>
      <c r="Z76" s="48"/>
      <c r="AA76" s="32" t="str">
        <f t="shared" si="2"/>
        <v>Dora Ziyan Pan</v>
      </c>
    </row>
    <row r="77" spans="1:27" x14ac:dyDescent="0.2">
      <c r="A77" s="7">
        <v>76</v>
      </c>
      <c r="B77" s="21" t="s">
        <v>402</v>
      </c>
      <c r="C77" s="21" t="s">
        <v>403</v>
      </c>
      <c r="D77" s="21" t="s">
        <v>38</v>
      </c>
      <c r="E77" s="21" t="s">
        <v>67</v>
      </c>
      <c r="F77" s="21" t="s">
        <v>296</v>
      </c>
      <c r="G77" s="21" t="s">
        <v>404</v>
      </c>
      <c r="H77" s="20" t="s">
        <v>503</v>
      </c>
      <c r="I77" s="20" t="s">
        <v>504</v>
      </c>
      <c r="J77" s="20" t="s">
        <v>519</v>
      </c>
      <c r="K77" s="20" t="s">
        <v>523</v>
      </c>
      <c r="L77" s="67"/>
      <c r="M77" s="7"/>
      <c r="N77" s="7"/>
      <c r="O77" s="9"/>
      <c r="P77" s="18" t="s">
        <v>52</v>
      </c>
      <c r="Q77" s="9"/>
      <c r="R77" s="8"/>
      <c r="S77" s="7"/>
      <c r="T77" s="7"/>
      <c r="U77" s="9"/>
      <c r="V77" s="25"/>
      <c r="W77" s="48"/>
      <c r="X77" s="48"/>
      <c r="Y77" s="48"/>
      <c r="Z77" s="48"/>
      <c r="AA77" s="32" t="str">
        <f t="shared" si="2"/>
        <v>Ivan Panov</v>
      </c>
    </row>
    <row r="78" spans="1:27" x14ac:dyDescent="0.2">
      <c r="A78" s="7">
        <v>77</v>
      </c>
      <c r="B78" s="21" t="s">
        <v>405</v>
      </c>
      <c r="C78" s="21" t="s">
        <v>406</v>
      </c>
      <c r="D78" s="21" t="s">
        <v>274</v>
      </c>
      <c r="E78" s="21" t="s">
        <v>66</v>
      </c>
      <c r="F78" s="21" t="s">
        <v>407</v>
      </c>
      <c r="G78" s="21" t="s">
        <v>34</v>
      </c>
      <c r="H78" s="20" t="s">
        <v>529</v>
      </c>
      <c r="I78" s="20" t="s">
        <v>513</v>
      </c>
      <c r="J78" s="20" t="s">
        <v>529</v>
      </c>
      <c r="K78" s="20" t="s">
        <v>522</v>
      </c>
      <c r="L78" s="67"/>
      <c r="M78" s="7"/>
      <c r="N78" s="7"/>
      <c r="O78" s="9"/>
      <c r="P78" s="18" t="s">
        <v>49</v>
      </c>
      <c r="Q78" s="9"/>
      <c r="R78" s="8" t="s">
        <v>529</v>
      </c>
      <c r="S78" s="7"/>
      <c r="T78" s="7" t="s">
        <v>529</v>
      </c>
      <c r="U78" s="9"/>
      <c r="V78" s="25"/>
      <c r="W78" s="48"/>
      <c r="X78" s="48"/>
      <c r="Y78" s="48"/>
      <c r="Z78" s="48"/>
      <c r="AA78" s="32" t="str">
        <f t="shared" si="2"/>
        <v>Isabell Patzak</v>
      </c>
    </row>
    <row r="79" spans="1:27" x14ac:dyDescent="0.2">
      <c r="A79" s="7">
        <v>78</v>
      </c>
      <c r="B79" s="21" t="s">
        <v>408</v>
      </c>
      <c r="C79" s="21" t="s">
        <v>409</v>
      </c>
      <c r="D79" s="21" t="s">
        <v>274</v>
      </c>
      <c r="E79" s="21" t="s">
        <v>66</v>
      </c>
      <c r="F79" s="21" t="s">
        <v>410</v>
      </c>
      <c r="G79" s="21" t="s">
        <v>30</v>
      </c>
      <c r="H79" s="20" t="s">
        <v>499</v>
      </c>
      <c r="I79" s="20" t="s">
        <v>511</v>
      </c>
      <c r="J79" s="20" t="s">
        <v>515</v>
      </c>
      <c r="K79" s="20" t="s">
        <v>529</v>
      </c>
      <c r="L79" s="67"/>
      <c r="M79" s="7"/>
      <c r="N79" s="7"/>
      <c r="O79" s="9"/>
      <c r="P79" s="18" t="s">
        <v>49</v>
      </c>
      <c r="Q79" s="9"/>
      <c r="R79" s="8"/>
      <c r="S79" s="7"/>
      <c r="T79" s="7"/>
      <c r="U79" s="9"/>
      <c r="V79" s="25"/>
      <c r="W79" s="48"/>
      <c r="X79" s="48"/>
      <c r="Y79" s="48"/>
      <c r="Z79" s="48"/>
      <c r="AA79" s="32" t="str">
        <f t="shared" si="2"/>
        <v>Alice Heidi Péguret</v>
      </c>
    </row>
    <row r="80" spans="1:27" x14ac:dyDescent="0.2">
      <c r="A80" s="7">
        <v>79</v>
      </c>
      <c r="B80" s="21" t="s">
        <v>78</v>
      </c>
      <c r="C80" s="21" t="s">
        <v>203</v>
      </c>
      <c r="D80" s="21" t="s">
        <v>33</v>
      </c>
      <c r="E80" s="21" t="s">
        <v>66</v>
      </c>
      <c r="F80" s="21" t="s">
        <v>204</v>
      </c>
      <c r="G80" s="21" t="s">
        <v>34</v>
      </c>
      <c r="H80" s="20" t="s">
        <v>529</v>
      </c>
      <c r="I80" s="20" t="s">
        <v>529</v>
      </c>
      <c r="J80" s="20" t="s">
        <v>529</v>
      </c>
      <c r="K80" s="20" t="s">
        <v>529</v>
      </c>
      <c r="L80" s="67"/>
      <c r="M80" s="7"/>
      <c r="N80" s="7"/>
      <c r="O80" s="9"/>
      <c r="P80" s="18" t="s">
        <v>68</v>
      </c>
      <c r="Q80" s="9" t="s">
        <v>531</v>
      </c>
      <c r="R80" s="8"/>
      <c r="S80" s="7" t="s">
        <v>529</v>
      </c>
      <c r="T80" s="7"/>
      <c r="U80" s="9"/>
      <c r="V80" s="25"/>
      <c r="W80" s="48"/>
      <c r="X80" s="48"/>
      <c r="Y80" s="48"/>
      <c r="Z80" s="48"/>
      <c r="AA80" s="32" t="str">
        <f t="shared" si="2"/>
        <v>Elena Peña Wincierz</v>
      </c>
    </row>
    <row r="81" spans="1:27" x14ac:dyDescent="0.2">
      <c r="A81" s="7">
        <v>80</v>
      </c>
      <c r="B81" s="21" t="s">
        <v>78</v>
      </c>
      <c r="C81" s="21" t="s">
        <v>205</v>
      </c>
      <c r="D81" s="21" t="s">
        <v>411</v>
      </c>
      <c r="E81" s="21" t="s">
        <v>67</v>
      </c>
      <c r="F81" s="21" t="s">
        <v>121</v>
      </c>
      <c r="G81" s="21" t="s">
        <v>30</v>
      </c>
      <c r="H81" s="20" t="s">
        <v>529</v>
      </c>
      <c r="I81" s="20" t="s">
        <v>529</v>
      </c>
      <c r="J81" s="20" t="s">
        <v>529</v>
      </c>
      <c r="K81" s="20" t="s">
        <v>529</v>
      </c>
      <c r="L81" s="67"/>
      <c r="M81" s="7"/>
      <c r="N81" s="7"/>
      <c r="O81" s="9"/>
      <c r="P81" s="18" t="s">
        <v>51</v>
      </c>
      <c r="Q81" s="9" t="s">
        <v>531</v>
      </c>
      <c r="R81" s="8"/>
      <c r="S81" s="7" t="s">
        <v>529</v>
      </c>
      <c r="T81" s="7"/>
      <c r="U81" s="9"/>
      <c r="V81" s="25"/>
      <c r="W81" s="48"/>
      <c r="X81" s="48"/>
      <c r="Y81" s="48"/>
      <c r="Z81" s="48"/>
      <c r="AA81" s="32" t="str">
        <f t="shared" si="2"/>
        <v>Nicolás Peña Wincierz</v>
      </c>
    </row>
    <row r="82" spans="1:27" x14ac:dyDescent="0.2">
      <c r="A82" s="7">
        <v>81</v>
      </c>
      <c r="B82" s="21" t="s">
        <v>206</v>
      </c>
      <c r="C82" s="21" t="s">
        <v>207</v>
      </c>
      <c r="D82" s="21" t="s">
        <v>35</v>
      </c>
      <c r="E82" s="21" t="s">
        <v>67</v>
      </c>
      <c r="F82" s="21" t="s">
        <v>208</v>
      </c>
      <c r="G82" s="21" t="s">
        <v>30</v>
      </c>
      <c r="H82" s="20" t="s">
        <v>503</v>
      </c>
      <c r="I82" s="20" t="s">
        <v>512</v>
      </c>
      <c r="J82" s="20" t="s">
        <v>498</v>
      </c>
      <c r="K82" s="20" t="s">
        <v>518</v>
      </c>
      <c r="L82" s="67"/>
      <c r="M82" s="7"/>
      <c r="N82" s="7"/>
      <c r="O82" s="9"/>
      <c r="P82" s="18" t="s">
        <v>51</v>
      </c>
      <c r="Q82" s="23"/>
      <c r="R82" s="8"/>
      <c r="S82" s="7"/>
      <c r="T82" s="7"/>
      <c r="U82" s="9"/>
      <c r="V82" s="25"/>
      <c r="W82" s="48"/>
      <c r="X82" s="48"/>
      <c r="Y82" s="48"/>
      <c r="Z82" s="48"/>
      <c r="AA82" s="32" t="str">
        <f t="shared" si="2"/>
        <v>Kai Ming Peng</v>
      </c>
    </row>
    <row r="83" spans="1:27" x14ac:dyDescent="0.2">
      <c r="A83" s="7">
        <v>82</v>
      </c>
      <c r="B83" s="21" t="s">
        <v>412</v>
      </c>
      <c r="C83" s="21" t="s">
        <v>413</v>
      </c>
      <c r="D83" s="21" t="s">
        <v>40</v>
      </c>
      <c r="E83" s="21" t="s">
        <v>66</v>
      </c>
      <c r="F83" s="21" t="s">
        <v>414</v>
      </c>
      <c r="G83" s="21" t="s">
        <v>415</v>
      </c>
      <c r="H83" s="20" t="s">
        <v>529</v>
      </c>
      <c r="I83" s="20" t="s">
        <v>511</v>
      </c>
      <c r="J83" s="20" t="s">
        <v>508</v>
      </c>
      <c r="K83" s="20" t="s">
        <v>524</v>
      </c>
      <c r="L83" s="67"/>
      <c r="M83" s="7"/>
      <c r="N83" s="7"/>
      <c r="O83" s="9"/>
      <c r="P83" s="18" t="s">
        <v>49</v>
      </c>
      <c r="Q83" s="23"/>
      <c r="R83" s="8"/>
      <c r="S83" s="7"/>
      <c r="T83" s="7"/>
      <c r="U83" s="9"/>
      <c r="V83" s="25"/>
      <c r="W83" s="48"/>
      <c r="X83" s="48"/>
      <c r="Y83" s="48"/>
      <c r="Z83" s="48"/>
      <c r="AA83" s="32" t="str">
        <f t="shared" si="2"/>
        <v>Melina Pereira Fonseca</v>
      </c>
    </row>
    <row r="84" spans="1:27" x14ac:dyDescent="0.2">
      <c r="A84" s="7">
        <v>83</v>
      </c>
      <c r="B84" s="21" t="s">
        <v>122</v>
      </c>
      <c r="C84" s="21" t="s">
        <v>123</v>
      </c>
      <c r="D84" s="21" t="s">
        <v>73</v>
      </c>
      <c r="E84" s="21" t="s">
        <v>66</v>
      </c>
      <c r="F84" s="21" t="s">
        <v>124</v>
      </c>
      <c r="G84" s="21" t="s">
        <v>30</v>
      </c>
      <c r="H84" s="20" t="s">
        <v>499</v>
      </c>
      <c r="I84" s="20" t="s">
        <v>513</v>
      </c>
      <c r="J84" s="20" t="s">
        <v>516</v>
      </c>
      <c r="K84" s="20" t="s">
        <v>522</v>
      </c>
      <c r="L84" s="67"/>
      <c r="M84" s="7"/>
      <c r="N84" s="7"/>
      <c r="O84" s="9"/>
      <c r="P84" s="18" t="s">
        <v>53</v>
      </c>
      <c r="Q84" s="9"/>
      <c r="R84" s="8"/>
      <c r="S84" s="7"/>
      <c r="T84" s="7"/>
      <c r="U84" s="9"/>
      <c r="V84" s="25"/>
      <c r="W84" s="48"/>
      <c r="X84" s="48"/>
      <c r="Y84" s="48"/>
      <c r="Z84" s="48"/>
      <c r="AA84" s="32" t="str">
        <f t="shared" si="2"/>
        <v>Saskia Rhapsody Pfrommer</v>
      </c>
    </row>
    <row r="85" spans="1:27" x14ac:dyDescent="0.2">
      <c r="A85" s="7">
        <v>84</v>
      </c>
      <c r="B85" s="21" t="s">
        <v>209</v>
      </c>
      <c r="C85" s="21" t="s">
        <v>210</v>
      </c>
      <c r="D85" s="21" t="s">
        <v>43</v>
      </c>
      <c r="E85" s="21" t="s">
        <v>67</v>
      </c>
      <c r="F85" s="21" t="s">
        <v>211</v>
      </c>
      <c r="G85" s="21" t="s">
        <v>212</v>
      </c>
      <c r="H85" s="20" t="s">
        <v>503</v>
      </c>
      <c r="I85" s="20" t="s">
        <v>504</v>
      </c>
      <c r="J85" s="20" t="s">
        <v>498</v>
      </c>
      <c r="K85" s="20" t="s">
        <v>523</v>
      </c>
      <c r="L85" s="67"/>
      <c r="M85" s="7"/>
      <c r="N85" s="7"/>
      <c r="O85" s="9"/>
      <c r="P85" s="18" t="s">
        <v>50</v>
      </c>
      <c r="Q85" s="9"/>
      <c r="R85" s="8"/>
      <c r="S85" s="7"/>
      <c r="T85" s="7"/>
      <c r="U85" s="9"/>
      <c r="V85" s="25"/>
      <c r="W85" s="48"/>
      <c r="X85" s="48"/>
      <c r="Y85" s="48"/>
      <c r="Z85" s="48"/>
      <c r="AA85" s="32" t="str">
        <f t="shared" si="2"/>
        <v>Noah Ploch</v>
      </c>
    </row>
    <row r="86" spans="1:27" x14ac:dyDescent="0.2">
      <c r="A86" s="7">
        <v>85</v>
      </c>
      <c r="B86" s="21" t="s">
        <v>416</v>
      </c>
      <c r="C86" s="21" t="s">
        <v>417</v>
      </c>
      <c r="D86" s="21" t="s">
        <v>274</v>
      </c>
      <c r="E86" s="21" t="s">
        <v>66</v>
      </c>
      <c r="F86" s="21" t="s">
        <v>418</v>
      </c>
      <c r="G86" s="21" t="s">
        <v>30</v>
      </c>
      <c r="H86" s="20" t="s">
        <v>499</v>
      </c>
      <c r="I86" s="20" t="s">
        <v>511</v>
      </c>
      <c r="J86" s="20" t="s">
        <v>508</v>
      </c>
      <c r="K86" s="20" t="s">
        <v>522</v>
      </c>
      <c r="L86" s="67"/>
      <c r="M86" s="7"/>
      <c r="N86" s="7"/>
      <c r="O86" s="9"/>
      <c r="P86" s="18" t="s">
        <v>49</v>
      </c>
      <c r="Q86" s="9"/>
      <c r="R86" s="8"/>
      <c r="S86" s="7"/>
      <c r="T86" s="7"/>
      <c r="U86" s="9"/>
      <c r="V86" s="25"/>
      <c r="W86" s="48"/>
      <c r="X86" s="48"/>
      <c r="Y86" s="48"/>
      <c r="Z86" s="48"/>
      <c r="AA86" s="32" t="str">
        <f t="shared" si="2"/>
        <v>Karla Friederike Puls</v>
      </c>
    </row>
    <row r="87" spans="1:27" x14ac:dyDescent="0.2">
      <c r="A87" s="7">
        <v>86</v>
      </c>
      <c r="B87" s="21" t="s">
        <v>419</v>
      </c>
      <c r="C87" s="21" t="s">
        <v>132</v>
      </c>
      <c r="D87" s="21" t="s">
        <v>31</v>
      </c>
      <c r="E87" s="21" t="s">
        <v>67</v>
      </c>
      <c r="F87" s="21" t="s">
        <v>420</v>
      </c>
      <c r="G87" s="21" t="s">
        <v>421</v>
      </c>
      <c r="H87" s="20" t="s">
        <v>497</v>
      </c>
      <c r="I87" s="20" t="s">
        <v>505</v>
      </c>
      <c r="J87" s="20" t="s">
        <v>515</v>
      </c>
      <c r="K87" s="20" t="s">
        <v>523</v>
      </c>
      <c r="L87" s="67"/>
      <c r="M87" s="7"/>
      <c r="N87" s="7"/>
      <c r="O87" s="9"/>
      <c r="P87" s="18" t="s">
        <v>68</v>
      </c>
      <c r="Q87" s="9"/>
      <c r="R87" s="8"/>
      <c r="S87" s="7"/>
      <c r="T87" s="7"/>
      <c r="U87" s="9"/>
      <c r="V87" s="25"/>
      <c r="W87" s="48"/>
      <c r="X87" s="48"/>
      <c r="Y87" s="48"/>
      <c r="Z87" s="48"/>
      <c r="AA87" s="32" t="str">
        <f t="shared" si="2"/>
        <v>Moritz Quint</v>
      </c>
    </row>
    <row r="88" spans="1:27" x14ac:dyDescent="0.2">
      <c r="A88" s="7">
        <v>87</v>
      </c>
      <c r="B88" s="21" t="s">
        <v>422</v>
      </c>
      <c r="C88" s="21" t="s">
        <v>423</v>
      </c>
      <c r="D88" s="21" t="s">
        <v>38</v>
      </c>
      <c r="E88" s="21" t="s">
        <v>66</v>
      </c>
      <c r="F88" s="21" t="s">
        <v>424</v>
      </c>
      <c r="G88" s="21" t="s">
        <v>30</v>
      </c>
      <c r="H88" s="20" t="s">
        <v>501</v>
      </c>
      <c r="I88" s="20" t="s">
        <v>513</v>
      </c>
      <c r="J88" s="20" t="s">
        <v>515</v>
      </c>
      <c r="K88" s="20" t="s">
        <v>522</v>
      </c>
      <c r="L88" s="67"/>
      <c r="M88" s="7"/>
      <c r="N88" s="7"/>
      <c r="O88" s="9"/>
      <c r="P88" s="18" t="s">
        <v>52</v>
      </c>
      <c r="Q88" s="64"/>
      <c r="R88" s="8"/>
      <c r="S88" s="7"/>
      <c r="T88" s="7"/>
      <c r="U88" s="9"/>
      <c r="V88" s="25"/>
      <c r="W88" s="48"/>
      <c r="X88" s="48"/>
      <c r="Y88" s="48"/>
      <c r="Z88" s="48"/>
      <c r="AA88" s="32" t="str">
        <f t="shared" si="2"/>
        <v>Sophie Raab</v>
      </c>
    </row>
    <row r="89" spans="1:27" x14ac:dyDescent="0.2">
      <c r="A89" s="7">
        <v>88</v>
      </c>
      <c r="B89" s="21" t="s">
        <v>213</v>
      </c>
      <c r="C89" s="21" t="s">
        <v>214</v>
      </c>
      <c r="D89" s="21" t="s">
        <v>33</v>
      </c>
      <c r="E89" s="21" t="s">
        <v>66</v>
      </c>
      <c r="F89" s="21" t="s">
        <v>215</v>
      </c>
      <c r="G89" s="21" t="s">
        <v>216</v>
      </c>
      <c r="H89" s="20" t="s">
        <v>500</v>
      </c>
      <c r="I89" s="20" t="s">
        <v>506</v>
      </c>
      <c r="J89" s="20" t="s">
        <v>516</v>
      </c>
      <c r="K89" s="20" t="s">
        <v>522</v>
      </c>
      <c r="L89" s="67"/>
      <c r="M89" s="7"/>
      <c r="N89" s="7"/>
      <c r="O89" s="9"/>
      <c r="P89" s="18" t="s">
        <v>68</v>
      </c>
      <c r="Q89" s="64"/>
      <c r="R89" s="8"/>
      <c r="S89" s="7"/>
      <c r="T89" s="7"/>
      <c r="U89" s="9"/>
      <c r="V89" s="25"/>
      <c r="W89" s="48"/>
      <c r="X89" s="48"/>
      <c r="Y89" s="48"/>
      <c r="Z89" s="48"/>
      <c r="AA89" s="32" t="str">
        <f t="shared" si="2"/>
        <v>Jolina Marie Rathgeber</v>
      </c>
    </row>
    <row r="90" spans="1:27" x14ac:dyDescent="0.2">
      <c r="A90" s="7">
        <v>89</v>
      </c>
      <c r="B90" s="21" t="s">
        <v>425</v>
      </c>
      <c r="C90" s="21" t="s">
        <v>426</v>
      </c>
      <c r="D90" s="21" t="s">
        <v>36</v>
      </c>
      <c r="E90" s="21" t="s">
        <v>66</v>
      </c>
      <c r="F90" s="21" t="s">
        <v>427</v>
      </c>
      <c r="G90" s="21" t="s">
        <v>30</v>
      </c>
      <c r="H90" s="20" t="s">
        <v>502</v>
      </c>
      <c r="I90" s="20" t="s">
        <v>513</v>
      </c>
      <c r="J90" s="20" t="s">
        <v>519</v>
      </c>
      <c r="K90" s="20" t="s">
        <v>523</v>
      </c>
      <c r="L90" s="67"/>
      <c r="M90" s="7"/>
      <c r="N90" s="7"/>
      <c r="O90" s="9"/>
      <c r="P90" s="18" t="s">
        <v>48</v>
      </c>
      <c r="Q90" s="9"/>
      <c r="R90" s="8"/>
      <c r="S90" s="7"/>
      <c r="T90" s="7"/>
      <c r="U90" s="9"/>
      <c r="V90" s="25"/>
      <c r="W90" s="48"/>
      <c r="X90" s="48"/>
      <c r="Y90" s="48"/>
      <c r="Z90" s="48"/>
      <c r="AA90" s="32" t="str">
        <f t="shared" si="2"/>
        <v>Mila Reiser</v>
      </c>
    </row>
    <row r="91" spans="1:27" x14ac:dyDescent="0.2">
      <c r="A91" s="7">
        <v>90</v>
      </c>
      <c r="B91" s="21" t="s">
        <v>217</v>
      </c>
      <c r="C91" s="21" t="s">
        <v>218</v>
      </c>
      <c r="D91" s="21" t="s">
        <v>35</v>
      </c>
      <c r="E91" s="21" t="s">
        <v>66</v>
      </c>
      <c r="F91" s="21" t="s">
        <v>219</v>
      </c>
      <c r="G91" s="21" t="s">
        <v>45</v>
      </c>
      <c r="H91" s="20" t="s">
        <v>502</v>
      </c>
      <c r="I91" s="20" t="s">
        <v>512</v>
      </c>
      <c r="J91" s="20" t="s">
        <v>514</v>
      </c>
      <c r="K91" s="20" t="s">
        <v>523</v>
      </c>
      <c r="L91" s="67"/>
      <c r="M91" s="7"/>
      <c r="N91" s="7"/>
      <c r="O91" s="9"/>
      <c r="P91" s="18" t="s">
        <v>51</v>
      </c>
      <c r="Q91" s="9"/>
      <c r="R91" s="8"/>
      <c r="S91" s="7"/>
      <c r="T91" s="7"/>
      <c r="U91" s="9"/>
      <c r="V91" s="25"/>
      <c r="W91" s="48"/>
      <c r="X91" s="48"/>
      <c r="Y91" s="48"/>
      <c r="Z91" s="48"/>
      <c r="AA91" s="32" t="str">
        <f t="shared" si="2"/>
        <v>Kiana Rieder</v>
      </c>
    </row>
    <row r="92" spans="1:27" x14ac:dyDescent="0.2">
      <c r="A92" s="7">
        <v>91</v>
      </c>
      <c r="B92" s="21" t="s">
        <v>220</v>
      </c>
      <c r="C92" s="21" t="s">
        <v>221</v>
      </c>
      <c r="D92" s="21" t="s">
        <v>43</v>
      </c>
      <c r="E92" s="21" t="s">
        <v>66</v>
      </c>
      <c r="F92" s="21" t="s">
        <v>222</v>
      </c>
      <c r="G92" s="21" t="s">
        <v>30</v>
      </c>
      <c r="H92" s="20" t="s">
        <v>529</v>
      </c>
      <c r="I92" s="20" t="s">
        <v>512</v>
      </c>
      <c r="J92" s="20" t="s">
        <v>519</v>
      </c>
      <c r="K92" s="20" t="s">
        <v>522</v>
      </c>
      <c r="L92" s="67"/>
      <c r="M92" s="7"/>
      <c r="N92" s="7"/>
      <c r="O92" s="9"/>
      <c r="P92" s="18" t="s">
        <v>50</v>
      </c>
      <c r="Q92" s="9"/>
      <c r="R92" s="8"/>
      <c r="S92" s="7"/>
      <c r="T92" s="7"/>
      <c r="U92" s="9"/>
      <c r="V92" s="25"/>
      <c r="W92" s="48"/>
      <c r="X92" s="48"/>
      <c r="Y92" s="48"/>
      <c r="Z92" s="48"/>
      <c r="AA92" s="32" t="str">
        <f t="shared" si="2"/>
        <v>Leni Ruck</v>
      </c>
    </row>
    <row r="93" spans="1:27" x14ac:dyDescent="0.2">
      <c r="A93" s="7">
        <v>92</v>
      </c>
      <c r="B93" s="21" t="s">
        <v>428</v>
      </c>
      <c r="C93" s="21" t="s">
        <v>429</v>
      </c>
      <c r="D93" s="21" t="s">
        <v>36</v>
      </c>
      <c r="E93" s="21" t="s">
        <v>67</v>
      </c>
      <c r="F93" s="21" t="s">
        <v>430</v>
      </c>
      <c r="G93" s="21" t="s">
        <v>30</v>
      </c>
      <c r="H93" s="20" t="s">
        <v>507</v>
      </c>
      <c r="I93" s="20" t="s">
        <v>505</v>
      </c>
      <c r="J93" s="20" t="s">
        <v>514</v>
      </c>
      <c r="K93" s="20" t="s">
        <v>521</v>
      </c>
      <c r="L93" s="67"/>
      <c r="M93" s="7"/>
      <c r="N93" s="7"/>
      <c r="O93" s="9"/>
      <c r="P93" s="18" t="s">
        <v>48</v>
      </c>
      <c r="Q93" s="9"/>
      <c r="R93" s="8"/>
      <c r="S93" s="7"/>
      <c r="T93" s="7"/>
      <c r="U93" s="9"/>
      <c r="V93" s="25"/>
      <c r="W93" s="48"/>
      <c r="X93" s="48"/>
      <c r="Y93" s="48"/>
      <c r="Z93" s="48"/>
      <c r="AA93" s="32" t="str">
        <f t="shared" si="2"/>
        <v>Leo Scherrer</v>
      </c>
    </row>
    <row r="94" spans="1:27" x14ac:dyDescent="0.2">
      <c r="A94" s="7">
        <v>93</v>
      </c>
      <c r="B94" s="21" t="s">
        <v>223</v>
      </c>
      <c r="C94" s="21" t="s">
        <v>224</v>
      </c>
      <c r="D94" s="21" t="s">
        <v>35</v>
      </c>
      <c r="E94" s="21" t="s">
        <v>67</v>
      </c>
      <c r="F94" s="21" t="s">
        <v>225</v>
      </c>
      <c r="G94" s="21" t="s">
        <v>30</v>
      </c>
      <c r="H94" s="20" t="s">
        <v>502</v>
      </c>
      <c r="I94" s="20" t="s">
        <v>505</v>
      </c>
      <c r="J94" s="20" t="s">
        <v>514</v>
      </c>
      <c r="K94" s="20" t="s">
        <v>521</v>
      </c>
      <c r="L94" s="67"/>
      <c r="M94" s="7"/>
      <c r="N94" s="7"/>
      <c r="O94" s="9"/>
      <c r="P94" s="18" t="s">
        <v>51</v>
      </c>
      <c r="Q94" s="9"/>
      <c r="R94" s="8"/>
      <c r="S94" s="7"/>
      <c r="T94" s="7"/>
      <c r="U94" s="9"/>
      <c r="V94" s="25"/>
      <c r="W94" s="48"/>
      <c r="X94" s="48"/>
      <c r="Y94" s="48"/>
      <c r="Z94" s="48"/>
      <c r="AA94" s="32" t="str">
        <f t="shared" si="2"/>
        <v>Cornelius Gabriel Schlegel</v>
      </c>
    </row>
    <row r="95" spans="1:27" x14ac:dyDescent="0.2">
      <c r="A95" s="7">
        <v>94</v>
      </c>
      <c r="B95" s="21" t="s">
        <v>125</v>
      </c>
      <c r="C95" s="21" t="s">
        <v>126</v>
      </c>
      <c r="D95" s="21" t="s">
        <v>431</v>
      </c>
      <c r="E95" s="21" t="s">
        <v>67</v>
      </c>
      <c r="F95" s="21" t="s">
        <v>127</v>
      </c>
      <c r="G95" s="21" t="s">
        <v>128</v>
      </c>
      <c r="H95" s="20" t="s">
        <v>507</v>
      </c>
      <c r="I95" s="20" t="s">
        <v>529</v>
      </c>
      <c r="J95" s="20" t="s">
        <v>529</v>
      </c>
      <c r="K95" s="20" t="s">
        <v>521</v>
      </c>
      <c r="L95" s="67"/>
      <c r="M95" s="7"/>
      <c r="N95" s="7"/>
      <c r="O95" s="9"/>
      <c r="P95" s="18" t="s">
        <v>51</v>
      </c>
      <c r="Q95" s="9" t="s">
        <v>532</v>
      </c>
      <c r="R95" s="8"/>
      <c r="S95" s="7" t="s">
        <v>529</v>
      </c>
      <c r="T95" s="7"/>
      <c r="U95" s="9"/>
      <c r="V95" s="25"/>
      <c r="W95" s="48"/>
      <c r="X95" s="48"/>
      <c r="Y95" s="48"/>
      <c r="Z95" s="48"/>
      <c r="AA95" s="32" t="str">
        <f t="shared" si="2"/>
        <v>Connor Louis Schlier</v>
      </c>
    </row>
    <row r="96" spans="1:27" x14ac:dyDescent="0.2">
      <c r="A96" s="7">
        <v>95</v>
      </c>
      <c r="B96" s="21" t="s">
        <v>129</v>
      </c>
      <c r="C96" s="21" t="s">
        <v>432</v>
      </c>
      <c r="D96" s="21" t="s">
        <v>39</v>
      </c>
      <c r="E96" s="21" t="s">
        <v>66</v>
      </c>
      <c r="F96" s="21" t="s">
        <v>433</v>
      </c>
      <c r="G96" s="21" t="s">
        <v>434</v>
      </c>
      <c r="H96" s="20" t="s">
        <v>529</v>
      </c>
      <c r="I96" s="20" t="s">
        <v>529</v>
      </c>
      <c r="J96" s="20" t="s">
        <v>529</v>
      </c>
      <c r="K96" s="20" t="s">
        <v>529</v>
      </c>
      <c r="L96" s="67"/>
      <c r="M96" s="7"/>
      <c r="N96" s="7"/>
      <c r="O96" s="9"/>
      <c r="P96" s="18" t="s">
        <v>52</v>
      </c>
      <c r="Q96" s="9" t="s">
        <v>583</v>
      </c>
      <c r="R96" s="8"/>
      <c r="S96" s="7"/>
      <c r="T96" s="7"/>
      <c r="U96" s="9"/>
      <c r="V96" s="25"/>
      <c r="W96" s="48"/>
      <c r="X96" s="48"/>
      <c r="Y96" s="48"/>
      <c r="Z96" s="48"/>
      <c r="AA96" s="32" t="str">
        <f t="shared" si="2"/>
        <v>Maria Rebeca Schmidt</v>
      </c>
    </row>
    <row r="97" spans="1:27" x14ac:dyDescent="0.2">
      <c r="A97" s="7">
        <v>96</v>
      </c>
      <c r="B97" s="21" t="s">
        <v>129</v>
      </c>
      <c r="C97" s="21" t="s">
        <v>130</v>
      </c>
      <c r="D97" s="21" t="s">
        <v>435</v>
      </c>
      <c r="E97" s="21" t="s">
        <v>67</v>
      </c>
      <c r="F97" s="21" t="s">
        <v>131</v>
      </c>
      <c r="G97" s="21" t="s">
        <v>30</v>
      </c>
      <c r="H97" s="20" t="s">
        <v>500</v>
      </c>
      <c r="I97" s="20" t="s">
        <v>506</v>
      </c>
      <c r="J97" s="20" t="s">
        <v>508</v>
      </c>
      <c r="K97" s="20" t="s">
        <v>518</v>
      </c>
      <c r="L97" s="67"/>
      <c r="M97" s="7"/>
      <c r="N97" s="7"/>
      <c r="O97" s="9"/>
      <c r="P97" s="18" t="s">
        <v>53</v>
      </c>
      <c r="Q97" s="9"/>
      <c r="R97" s="8"/>
      <c r="S97" s="7"/>
      <c r="T97" s="7"/>
      <c r="U97" s="9"/>
      <c r="V97" s="25"/>
      <c r="W97" s="48"/>
      <c r="X97" s="48"/>
      <c r="Y97" s="48"/>
      <c r="Z97" s="48"/>
      <c r="AA97" s="32" t="str">
        <f t="shared" si="2"/>
        <v>Oskar Armin Schmidt</v>
      </c>
    </row>
    <row r="98" spans="1:27" x14ac:dyDescent="0.2">
      <c r="A98" s="7">
        <v>97</v>
      </c>
      <c r="B98" s="21" t="s">
        <v>436</v>
      </c>
      <c r="C98" s="21" t="s">
        <v>437</v>
      </c>
      <c r="D98" s="21" t="s">
        <v>40</v>
      </c>
      <c r="E98" s="21" t="s">
        <v>66</v>
      </c>
      <c r="F98" s="21" t="s">
        <v>438</v>
      </c>
      <c r="G98" s="21" t="s">
        <v>85</v>
      </c>
      <c r="H98" s="20" t="s">
        <v>503</v>
      </c>
      <c r="I98" s="20" t="s">
        <v>510</v>
      </c>
      <c r="J98" s="20" t="s">
        <v>519</v>
      </c>
      <c r="K98" s="20" t="s">
        <v>523</v>
      </c>
      <c r="L98" s="67"/>
      <c r="M98" s="7"/>
      <c r="N98" s="7"/>
      <c r="O98" s="9"/>
      <c r="P98" s="18" t="s">
        <v>49</v>
      </c>
      <c r="Q98" s="9"/>
      <c r="R98" s="8"/>
      <c r="S98" s="7"/>
      <c r="T98" s="7"/>
      <c r="U98" s="9"/>
      <c r="V98" s="25"/>
      <c r="W98" s="48"/>
      <c r="X98" s="48"/>
      <c r="Y98" s="48"/>
      <c r="Z98" s="48"/>
      <c r="AA98" s="32" t="str">
        <f t="shared" ref="AA98:AA124" si="3">CONCATENATE(C98," ",B98)</f>
        <v>Emma Aurelia Schmitt</v>
      </c>
    </row>
    <row r="99" spans="1:27" ht="13.5" customHeight="1" x14ac:dyDescent="0.2">
      <c r="A99" s="7">
        <v>98</v>
      </c>
      <c r="B99" s="21" t="s">
        <v>133</v>
      </c>
      <c r="C99" s="21" t="s">
        <v>439</v>
      </c>
      <c r="D99" s="21" t="s">
        <v>36</v>
      </c>
      <c r="E99" s="21" t="s">
        <v>67</v>
      </c>
      <c r="F99" s="21" t="s">
        <v>440</v>
      </c>
      <c r="G99" s="21" t="s">
        <v>34</v>
      </c>
      <c r="H99" s="20" t="s">
        <v>497</v>
      </c>
      <c r="I99" s="20" t="s">
        <v>505</v>
      </c>
      <c r="J99" s="20" t="s">
        <v>498</v>
      </c>
      <c r="K99" s="20" t="s">
        <v>521</v>
      </c>
      <c r="L99" s="67"/>
      <c r="M99" s="7"/>
      <c r="N99" s="7"/>
      <c r="O99" s="9"/>
      <c r="P99" s="18" t="s">
        <v>48</v>
      </c>
      <c r="Q99" s="9"/>
      <c r="R99" s="8"/>
      <c r="S99" s="7"/>
      <c r="T99" s="7"/>
      <c r="U99" s="9"/>
      <c r="V99" s="25"/>
      <c r="W99" s="48"/>
      <c r="X99" s="48"/>
      <c r="Y99" s="49"/>
      <c r="Z99" s="49"/>
      <c r="AA99" s="32" t="str">
        <f t="shared" si="3"/>
        <v>Amar Leonard Shala</v>
      </c>
    </row>
    <row r="100" spans="1:27" x14ac:dyDescent="0.2">
      <c r="A100" s="7">
        <v>99</v>
      </c>
      <c r="B100" s="21" t="s">
        <v>441</v>
      </c>
      <c r="C100" s="21" t="s">
        <v>376</v>
      </c>
      <c r="D100" s="21" t="s">
        <v>274</v>
      </c>
      <c r="E100" s="21" t="s">
        <v>66</v>
      </c>
      <c r="F100" s="21" t="s">
        <v>390</v>
      </c>
      <c r="G100" s="21" t="s">
        <v>30</v>
      </c>
      <c r="H100" s="20" t="s">
        <v>499</v>
      </c>
      <c r="I100" s="20" t="s">
        <v>513</v>
      </c>
      <c r="J100" s="20" t="s">
        <v>519</v>
      </c>
      <c r="K100" s="20" t="s">
        <v>520</v>
      </c>
      <c r="L100" s="67"/>
      <c r="M100" s="7"/>
      <c r="N100" s="7"/>
      <c r="O100" s="9"/>
      <c r="P100" s="18" t="s">
        <v>49</v>
      </c>
      <c r="Q100" s="9"/>
      <c r="R100" s="8"/>
      <c r="S100" s="7"/>
      <c r="T100" s="7"/>
      <c r="U100" s="9"/>
      <c r="V100" s="25"/>
      <c r="W100" s="48"/>
      <c r="X100" s="48"/>
      <c r="Y100" s="48"/>
      <c r="Z100" s="48"/>
      <c r="AA100" s="32" t="str">
        <f t="shared" si="3"/>
        <v>Emilia Sohler</v>
      </c>
    </row>
    <row r="101" spans="1:27" x14ac:dyDescent="0.2">
      <c r="A101" s="7">
        <v>100</v>
      </c>
      <c r="B101" s="21" t="s">
        <v>475</v>
      </c>
      <c r="C101" s="21" t="s">
        <v>476</v>
      </c>
      <c r="D101" s="21" t="s">
        <v>274</v>
      </c>
      <c r="E101" s="21" t="s">
        <v>67</v>
      </c>
      <c r="F101" s="75">
        <v>41514</v>
      </c>
      <c r="G101" s="21" t="s">
        <v>525</v>
      </c>
      <c r="H101" s="20" t="s">
        <v>503</v>
      </c>
      <c r="I101" s="20" t="s">
        <v>511</v>
      </c>
      <c r="J101" s="20" t="s">
        <v>498</v>
      </c>
      <c r="K101" s="20" t="s">
        <v>524</v>
      </c>
      <c r="L101" s="67"/>
      <c r="M101" s="7"/>
      <c r="N101" s="7"/>
      <c r="O101" s="9"/>
      <c r="P101" s="18" t="s">
        <v>49</v>
      </c>
      <c r="Q101" s="9"/>
      <c r="R101" s="8"/>
      <c r="S101" s="7"/>
      <c r="T101" s="7"/>
      <c r="U101" s="9"/>
      <c r="V101" s="25"/>
      <c r="W101" s="48"/>
      <c r="X101" s="48"/>
      <c r="Y101" s="48"/>
      <c r="Z101" s="48"/>
      <c r="AA101" s="32" t="str">
        <f t="shared" si="3"/>
        <v>Petr Sokolnikov</v>
      </c>
    </row>
    <row r="102" spans="1:27" x14ac:dyDescent="0.2">
      <c r="A102" s="7">
        <v>101</v>
      </c>
      <c r="B102" s="21" t="s">
        <v>251</v>
      </c>
      <c r="C102" s="21" t="s">
        <v>253</v>
      </c>
      <c r="D102" s="21" t="s">
        <v>35</v>
      </c>
      <c r="E102" s="21" t="s">
        <v>66</v>
      </c>
      <c r="F102" s="21" t="s">
        <v>442</v>
      </c>
      <c r="G102" s="21" t="s">
        <v>443</v>
      </c>
      <c r="H102" s="20" t="s">
        <v>502</v>
      </c>
      <c r="I102" s="20" t="s">
        <v>512</v>
      </c>
      <c r="J102" s="20" t="s">
        <v>508</v>
      </c>
      <c r="K102" s="20" t="s">
        <v>522</v>
      </c>
      <c r="L102" s="67"/>
      <c r="M102" s="7"/>
      <c r="N102" s="7"/>
      <c r="O102" s="9"/>
      <c r="P102" s="18" t="s">
        <v>51</v>
      </c>
      <c r="Q102" s="9"/>
      <c r="R102" s="8"/>
      <c r="S102" s="7"/>
      <c r="T102" s="7"/>
      <c r="U102" s="9"/>
      <c r="V102" s="25"/>
      <c r="W102" s="48"/>
      <c r="X102" s="48"/>
      <c r="Y102" s="48"/>
      <c r="Z102" s="48"/>
      <c r="AA102" s="32" t="str">
        <f t="shared" si="3"/>
        <v>Alexandra Spitzer</v>
      </c>
    </row>
    <row r="103" spans="1:27" x14ac:dyDescent="0.2">
      <c r="A103" s="7">
        <v>102</v>
      </c>
      <c r="B103" s="21" t="s">
        <v>251</v>
      </c>
      <c r="C103" s="21" t="s">
        <v>252</v>
      </c>
      <c r="D103" s="21" t="s">
        <v>35</v>
      </c>
      <c r="E103" s="21" t="s">
        <v>66</v>
      </c>
      <c r="F103" s="21" t="s">
        <v>442</v>
      </c>
      <c r="G103" s="21" t="s">
        <v>443</v>
      </c>
      <c r="H103" s="20" t="s">
        <v>502</v>
      </c>
      <c r="I103" s="20" t="s">
        <v>512</v>
      </c>
      <c r="J103" s="20" t="s">
        <v>508</v>
      </c>
      <c r="K103" s="20" t="s">
        <v>522</v>
      </c>
      <c r="L103" s="67"/>
      <c r="M103" s="7"/>
      <c r="N103" s="7"/>
      <c r="O103" s="9"/>
      <c r="P103" s="18" t="s">
        <v>51</v>
      </c>
      <c r="Q103" s="9"/>
      <c r="R103" s="8"/>
      <c r="S103" s="7"/>
      <c r="T103" s="7"/>
      <c r="U103" s="9"/>
      <c r="V103" s="25"/>
      <c r="W103" s="48"/>
      <c r="X103" s="48"/>
      <c r="Y103" s="48"/>
      <c r="Z103" s="48"/>
      <c r="AA103" s="32" t="str">
        <f t="shared" si="3"/>
        <v>Angelina Spitzer</v>
      </c>
    </row>
    <row r="104" spans="1:27" x14ac:dyDescent="0.2">
      <c r="A104" s="7">
        <v>103</v>
      </c>
      <c r="B104" s="21" t="s">
        <v>226</v>
      </c>
      <c r="C104" s="21" t="s">
        <v>227</v>
      </c>
      <c r="D104" s="21" t="s">
        <v>32</v>
      </c>
      <c r="E104" s="21" t="s">
        <v>66</v>
      </c>
      <c r="F104" s="21" t="s">
        <v>208</v>
      </c>
      <c r="G104" s="21" t="s">
        <v>228</v>
      </c>
      <c r="H104" s="20" t="s">
        <v>507</v>
      </c>
      <c r="I104" s="20" t="s">
        <v>506</v>
      </c>
      <c r="J104" s="20" t="s">
        <v>516</v>
      </c>
      <c r="K104" s="20" t="s">
        <v>520</v>
      </c>
      <c r="L104" s="67"/>
      <c r="M104" s="7"/>
      <c r="N104" s="7"/>
      <c r="O104" s="9"/>
      <c r="P104" s="18" t="s">
        <v>50</v>
      </c>
      <c r="Q104" s="9"/>
      <c r="R104" s="8"/>
      <c r="S104" s="7"/>
      <c r="T104" s="7"/>
      <c r="U104" s="9"/>
      <c r="V104" s="25"/>
      <c r="W104" s="48"/>
      <c r="X104" s="48"/>
      <c r="Y104" s="48"/>
      <c r="Z104" s="48"/>
      <c r="AA104" s="32" t="str">
        <f t="shared" si="3"/>
        <v>Luna Abla Starck</v>
      </c>
    </row>
    <row r="105" spans="1:27" x14ac:dyDescent="0.2">
      <c r="A105" s="7">
        <v>104</v>
      </c>
      <c r="B105" s="21" t="s">
        <v>444</v>
      </c>
      <c r="C105" s="21" t="s">
        <v>445</v>
      </c>
      <c r="D105" s="21" t="s">
        <v>274</v>
      </c>
      <c r="E105" s="21" t="s">
        <v>66</v>
      </c>
      <c r="F105" s="21" t="s">
        <v>446</v>
      </c>
      <c r="G105" s="21" t="s">
        <v>44</v>
      </c>
      <c r="H105" s="20" t="s">
        <v>501</v>
      </c>
      <c r="I105" s="20" t="s">
        <v>504</v>
      </c>
      <c r="J105" s="20" t="s">
        <v>498</v>
      </c>
      <c r="K105" s="20" t="s">
        <v>522</v>
      </c>
      <c r="L105" s="67"/>
      <c r="M105" s="7"/>
      <c r="N105" s="7"/>
      <c r="O105" s="9"/>
      <c r="P105" s="18" t="s">
        <v>49</v>
      </c>
      <c r="Q105" s="9"/>
      <c r="R105" s="8"/>
      <c r="S105" s="7"/>
      <c r="T105" s="7"/>
      <c r="U105" s="9"/>
      <c r="V105" s="25"/>
      <c r="W105" s="48"/>
      <c r="X105" s="48"/>
      <c r="Y105" s="48"/>
      <c r="Z105" s="48"/>
      <c r="AA105" s="32" t="str">
        <f t="shared" si="3"/>
        <v>Amelie Charlotte Steireif</v>
      </c>
    </row>
    <row r="106" spans="1:27" x14ac:dyDescent="0.2">
      <c r="A106" s="7">
        <v>105</v>
      </c>
      <c r="B106" s="21" t="s">
        <v>229</v>
      </c>
      <c r="C106" s="21" t="s">
        <v>230</v>
      </c>
      <c r="D106" s="21" t="s">
        <v>42</v>
      </c>
      <c r="E106" s="21" t="s">
        <v>67</v>
      </c>
      <c r="F106" s="21" t="s">
        <v>231</v>
      </c>
      <c r="G106" s="21" t="s">
        <v>30</v>
      </c>
      <c r="H106" s="20" t="s">
        <v>497</v>
      </c>
      <c r="I106" s="20" t="s">
        <v>510</v>
      </c>
      <c r="J106" s="20" t="s">
        <v>514</v>
      </c>
      <c r="K106" s="20" t="s">
        <v>523</v>
      </c>
      <c r="L106" s="67"/>
      <c r="M106" s="7"/>
      <c r="N106" s="7"/>
      <c r="O106" s="9"/>
      <c r="P106" s="18" t="s">
        <v>53</v>
      </c>
      <c r="Q106" s="9"/>
      <c r="R106" s="8"/>
      <c r="S106" s="7"/>
      <c r="T106" s="7"/>
      <c r="U106" s="9"/>
      <c r="V106" s="25"/>
      <c r="W106" s="48"/>
      <c r="X106" s="48"/>
      <c r="Y106" s="48"/>
      <c r="Z106" s="48"/>
      <c r="AA106" s="32" t="str">
        <f t="shared" si="3"/>
        <v>Maximilian Gero Stöffler</v>
      </c>
    </row>
    <row r="107" spans="1:27" x14ac:dyDescent="0.2">
      <c r="A107" s="7">
        <v>106</v>
      </c>
      <c r="B107" s="21" t="s">
        <v>447</v>
      </c>
      <c r="C107" s="21" t="s">
        <v>161</v>
      </c>
      <c r="D107" s="21" t="s">
        <v>40</v>
      </c>
      <c r="E107" s="21" t="s">
        <v>66</v>
      </c>
      <c r="F107" s="21" t="s">
        <v>448</v>
      </c>
      <c r="G107" s="21" t="s">
        <v>30</v>
      </c>
      <c r="H107" s="20" t="s">
        <v>501</v>
      </c>
      <c r="I107" s="20" t="s">
        <v>511</v>
      </c>
      <c r="J107" s="20" t="s">
        <v>514</v>
      </c>
      <c r="K107" s="20" t="s">
        <v>524</v>
      </c>
      <c r="L107" s="67"/>
      <c r="M107" s="7"/>
      <c r="N107" s="7"/>
      <c r="O107" s="9"/>
      <c r="P107" s="18" t="s">
        <v>49</v>
      </c>
      <c r="Q107" s="9"/>
      <c r="R107" s="8"/>
      <c r="S107" s="7"/>
      <c r="T107" s="7"/>
      <c r="U107" s="9"/>
      <c r="V107" s="25"/>
      <c r="W107" s="48"/>
      <c r="X107" s="48"/>
      <c r="Y107" s="49"/>
      <c r="Z107" s="49"/>
      <c r="AA107" s="32" t="str">
        <f t="shared" si="3"/>
        <v>Melis Sümer</v>
      </c>
    </row>
    <row r="108" spans="1:27" x14ac:dyDescent="0.2">
      <c r="A108" s="7">
        <v>107</v>
      </c>
      <c r="B108" s="21" t="s">
        <v>449</v>
      </c>
      <c r="C108" s="21" t="s">
        <v>450</v>
      </c>
      <c r="D108" s="76" t="s">
        <v>526</v>
      </c>
      <c r="E108" s="21" t="s">
        <v>67</v>
      </c>
      <c r="F108" s="21" t="s">
        <v>451</v>
      </c>
      <c r="G108" s="21" t="s">
        <v>452</v>
      </c>
      <c r="H108" s="20" t="s">
        <v>500</v>
      </c>
      <c r="I108" s="20" t="s">
        <v>510</v>
      </c>
      <c r="J108" s="20" t="s">
        <v>516</v>
      </c>
      <c r="K108" s="20" t="s">
        <v>518</v>
      </c>
      <c r="L108" s="67"/>
      <c r="M108" s="7"/>
      <c r="N108" s="7"/>
      <c r="O108" s="9"/>
      <c r="P108" s="18" t="s">
        <v>51</v>
      </c>
      <c r="Q108" s="9"/>
      <c r="R108" s="8"/>
      <c r="S108" s="7"/>
      <c r="T108" s="7"/>
      <c r="U108" s="9"/>
      <c r="V108" s="25"/>
      <c r="W108" s="48"/>
      <c r="X108" s="48"/>
      <c r="Y108" s="49"/>
      <c r="Z108" s="49"/>
      <c r="AA108" s="32" t="str">
        <f t="shared" si="3"/>
        <v>Mohamad Taha Tavasoli</v>
      </c>
    </row>
    <row r="109" spans="1:27" x14ac:dyDescent="0.2">
      <c r="A109" s="7">
        <v>108</v>
      </c>
      <c r="B109" s="21" t="s">
        <v>134</v>
      </c>
      <c r="C109" s="21" t="s">
        <v>135</v>
      </c>
      <c r="D109" s="21" t="s">
        <v>349</v>
      </c>
      <c r="E109" s="21" t="s">
        <v>67</v>
      </c>
      <c r="F109" s="21" t="s">
        <v>136</v>
      </c>
      <c r="G109" s="21" t="s">
        <v>97</v>
      </c>
      <c r="H109" s="20" t="s">
        <v>497</v>
      </c>
      <c r="I109" s="20" t="s">
        <v>512</v>
      </c>
      <c r="J109" s="20" t="s">
        <v>517</v>
      </c>
      <c r="K109" s="20" t="s">
        <v>518</v>
      </c>
      <c r="L109" s="67"/>
      <c r="M109" s="7"/>
      <c r="N109" s="7"/>
      <c r="O109" s="9"/>
      <c r="P109" s="18" t="s">
        <v>51</v>
      </c>
      <c r="Q109" s="9"/>
      <c r="R109" s="8"/>
      <c r="S109" s="7"/>
      <c r="T109" s="7"/>
      <c r="U109" s="9"/>
      <c r="V109" s="25"/>
      <c r="W109" s="48"/>
      <c r="X109" s="48"/>
      <c r="Y109" s="48"/>
      <c r="Z109" s="48"/>
      <c r="AA109" s="32" t="str">
        <f t="shared" si="3"/>
        <v>Aaron Ngongang Tcheudjeu</v>
      </c>
    </row>
    <row r="110" spans="1:27" x14ac:dyDescent="0.2">
      <c r="A110" s="7">
        <v>109</v>
      </c>
      <c r="B110" s="21" t="s">
        <v>453</v>
      </c>
      <c r="C110" s="21" t="s">
        <v>454</v>
      </c>
      <c r="D110" s="21" t="s">
        <v>37</v>
      </c>
      <c r="E110" s="21" t="s">
        <v>67</v>
      </c>
      <c r="F110" s="21" t="s">
        <v>455</v>
      </c>
      <c r="G110" s="21" t="s">
        <v>443</v>
      </c>
      <c r="H110" s="20" t="s">
        <v>502</v>
      </c>
      <c r="I110" s="20" t="s">
        <v>504</v>
      </c>
      <c r="J110" s="20" t="s">
        <v>519</v>
      </c>
      <c r="K110" s="20" t="s">
        <v>523</v>
      </c>
      <c r="L110" s="67"/>
      <c r="M110" s="7"/>
      <c r="N110" s="7"/>
      <c r="O110" s="9"/>
      <c r="P110" s="18" t="s">
        <v>48</v>
      </c>
      <c r="Q110" s="9"/>
      <c r="R110" s="8"/>
      <c r="S110" s="7"/>
      <c r="T110" s="7"/>
      <c r="U110" s="9"/>
      <c r="V110" s="25"/>
      <c r="W110" s="48"/>
      <c r="X110" s="48"/>
      <c r="Y110" s="48"/>
      <c r="Z110" s="48"/>
      <c r="AA110" s="32" t="str">
        <f t="shared" si="3"/>
        <v>John Thielicke</v>
      </c>
    </row>
    <row r="111" spans="1:27" x14ac:dyDescent="0.2">
      <c r="A111" s="7">
        <v>110</v>
      </c>
      <c r="B111" s="21" t="s">
        <v>456</v>
      </c>
      <c r="C111" s="21" t="s">
        <v>457</v>
      </c>
      <c r="D111" s="21" t="s">
        <v>38</v>
      </c>
      <c r="E111" s="21" t="s">
        <v>66</v>
      </c>
      <c r="F111" s="21" t="s">
        <v>458</v>
      </c>
      <c r="G111" s="21" t="s">
        <v>30</v>
      </c>
      <c r="H111" s="20" t="s">
        <v>499</v>
      </c>
      <c r="I111" s="20" t="s">
        <v>511</v>
      </c>
      <c r="J111" s="20" t="s">
        <v>529</v>
      </c>
      <c r="K111" s="20" t="s">
        <v>522</v>
      </c>
      <c r="L111" s="67"/>
      <c r="M111" s="7"/>
      <c r="N111" s="7"/>
      <c r="O111" s="9"/>
      <c r="P111" s="18" t="s">
        <v>52</v>
      </c>
      <c r="Q111" s="9" t="s">
        <v>532</v>
      </c>
      <c r="R111" s="8"/>
      <c r="S111" s="7"/>
      <c r="T111" s="7"/>
      <c r="U111" s="9"/>
      <c r="V111" s="25"/>
      <c r="W111" s="48"/>
      <c r="X111" s="48"/>
      <c r="Y111" s="48"/>
      <c r="Z111" s="48"/>
      <c r="AA111" s="32" t="str">
        <f t="shared" si="3"/>
        <v>Anna Clara Trumpfheller</v>
      </c>
    </row>
    <row r="112" spans="1:27" x14ac:dyDescent="0.2">
      <c r="A112" s="7">
        <v>111</v>
      </c>
      <c r="B112" s="21" t="s">
        <v>459</v>
      </c>
      <c r="C112" s="21" t="s">
        <v>460</v>
      </c>
      <c r="D112" s="21" t="s">
        <v>36</v>
      </c>
      <c r="E112" s="21" t="s">
        <v>67</v>
      </c>
      <c r="F112" s="21" t="s">
        <v>365</v>
      </c>
      <c r="G112" s="21" t="s">
        <v>461</v>
      </c>
      <c r="H112" s="20" t="s">
        <v>507</v>
      </c>
      <c r="I112" s="20" t="s">
        <v>505</v>
      </c>
      <c r="J112" s="20" t="s">
        <v>515</v>
      </c>
      <c r="K112" s="20" t="s">
        <v>521</v>
      </c>
      <c r="L112" s="67"/>
      <c r="M112" s="7"/>
      <c r="N112" s="7"/>
      <c r="O112" s="9"/>
      <c r="P112" s="18" t="s">
        <v>48</v>
      </c>
      <c r="Q112" s="9"/>
      <c r="R112" s="8"/>
      <c r="S112" s="7"/>
      <c r="T112" s="7"/>
      <c r="U112" s="9"/>
      <c r="V112" s="25"/>
      <c r="W112" s="48"/>
      <c r="X112" s="48"/>
      <c r="Y112" s="48"/>
      <c r="Z112" s="48"/>
      <c r="AA112" s="32" t="str">
        <f t="shared" si="3"/>
        <v>Albin Ukaj</v>
      </c>
    </row>
    <row r="113" spans="1:27" x14ac:dyDescent="0.2">
      <c r="A113" s="7">
        <v>112</v>
      </c>
      <c r="B113" s="21" t="s">
        <v>462</v>
      </c>
      <c r="C113" s="21" t="s">
        <v>463</v>
      </c>
      <c r="D113" s="21" t="s">
        <v>43</v>
      </c>
      <c r="E113" s="21" t="s">
        <v>67</v>
      </c>
      <c r="F113" s="21" t="s">
        <v>464</v>
      </c>
      <c r="G113" s="21" t="s">
        <v>34</v>
      </c>
      <c r="H113" s="20" t="s">
        <v>507</v>
      </c>
      <c r="I113" s="20" t="s">
        <v>504</v>
      </c>
      <c r="J113" s="20" t="s">
        <v>514</v>
      </c>
      <c r="K113" s="20" t="s">
        <v>521</v>
      </c>
      <c r="L113" s="67"/>
      <c r="M113" s="7"/>
      <c r="N113" s="7"/>
      <c r="O113" s="9"/>
      <c r="P113" s="18" t="s">
        <v>50</v>
      </c>
      <c r="Q113" s="9"/>
      <c r="R113" s="8"/>
      <c r="S113" s="7"/>
      <c r="T113" s="7"/>
      <c r="U113" s="9"/>
      <c r="V113" s="25"/>
      <c r="W113" s="48"/>
      <c r="X113" s="48"/>
      <c r="Y113" s="48"/>
      <c r="Z113" s="48"/>
      <c r="AA113" s="32" t="str">
        <f t="shared" si="3"/>
        <v>Maximilian Veth</v>
      </c>
    </row>
    <row r="114" spans="1:27" x14ac:dyDescent="0.2">
      <c r="A114" s="7">
        <v>113</v>
      </c>
      <c r="B114" s="21" t="s">
        <v>232</v>
      </c>
      <c r="C114" s="21" t="s">
        <v>233</v>
      </c>
      <c r="D114" s="21" t="s">
        <v>32</v>
      </c>
      <c r="E114" s="21" t="s">
        <v>66</v>
      </c>
      <c r="F114" s="21" t="s">
        <v>234</v>
      </c>
      <c r="G114" s="21" t="s">
        <v>30</v>
      </c>
      <c r="H114" s="20" t="s">
        <v>507</v>
      </c>
      <c r="I114" s="20" t="s">
        <v>506</v>
      </c>
      <c r="J114" s="20" t="s">
        <v>516</v>
      </c>
      <c r="K114" s="20" t="s">
        <v>529</v>
      </c>
      <c r="L114" s="67"/>
      <c r="M114" s="7"/>
      <c r="N114" s="7"/>
      <c r="O114" s="9"/>
      <c r="P114" s="18" t="s">
        <v>50</v>
      </c>
      <c r="Q114" s="9"/>
      <c r="R114" s="8"/>
      <c r="S114" s="7"/>
      <c r="T114" s="7"/>
      <c r="U114" s="9"/>
      <c r="V114" s="25"/>
      <c r="W114" s="48"/>
      <c r="X114" s="48"/>
      <c r="Y114" s="48"/>
      <c r="Z114" s="48"/>
      <c r="AA114" s="32" t="str">
        <f t="shared" si="3"/>
        <v>Nathalie-Sophie Wähner</v>
      </c>
    </row>
    <row r="115" spans="1:27" x14ac:dyDescent="0.2">
      <c r="A115" s="7">
        <v>114</v>
      </c>
      <c r="B115" s="21" t="s">
        <v>235</v>
      </c>
      <c r="C115" s="21" t="s">
        <v>236</v>
      </c>
      <c r="D115" s="21" t="s">
        <v>32</v>
      </c>
      <c r="E115" s="21" t="s">
        <v>66</v>
      </c>
      <c r="F115" s="21" t="s">
        <v>237</v>
      </c>
      <c r="G115" s="21" t="s">
        <v>44</v>
      </c>
      <c r="H115" s="20" t="s">
        <v>507</v>
      </c>
      <c r="I115" s="20" t="s">
        <v>506</v>
      </c>
      <c r="J115" s="20" t="s">
        <v>516</v>
      </c>
      <c r="K115" s="20" t="s">
        <v>520</v>
      </c>
      <c r="L115" s="67"/>
      <c r="M115" s="7"/>
      <c r="N115" s="7"/>
      <c r="O115" s="9"/>
      <c r="P115" s="18" t="s">
        <v>50</v>
      </c>
      <c r="Q115" s="9"/>
      <c r="R115" s="8"/>
      <c r="S115" s="7"/>
      <c r="T115" s="7"/>
      <c r="U115" s="9"/>
      <c r="V115" s="25"/>
      <c r="W115" s="48"/>
      <c r="X115" s="48"/>
      <c r="Y115" s="48"/>
      <c r="Z115" s="48"/>
      <c r="AA115" s="32" t="str">
        <f t="shared" si="3"/>
        <v>Stella Marie Walder</v>
      </c>
    </row>
    <row r="116" spans="1:27" x14ac:dyDescent="0.2">
      <c r="A116" s="7">
        <v>115</v>
      </c>
      <c r="B116" s="21" t="s">
        <v>70</v>
      </c>
      <c r="C116" s="21" t="s">
        <v>137</v>
      </c>
      <c r="D116" s="21" t="s">
        <v>46</v>
      </c>
      <c r="E116" s="21" t="s">
        <v>66</v>
      </c>
      <c r="F116" s="21" t="s">
        <v>138</v>
      </c>
      <c r="G116" s="21" t="s">
        <v>30</v>
      </c>
      <c r="H116" s="20" t="s">
        <v>500</v>
      </c>
      <c r="I116" s="20" t="s">
        <v>506</v>
      </c>
      <c r="J116" s="20" t="s">
        <v>514</v>
      </c>
      <c r="K116" s="20" t="s">
        <v>529</v>
      </c>
      <c r="L116" s="67"/>
      <c r="M116" s="7"/>
      <c r="N116" s="7"/>
      <c r="O116" s="9"/>
      <c r="P116" s="18" t="s">
        <v>53</v>
      </c>
      <c r="Q116" s="9" t="s">
        <v>585</v>
      </c>
      <c r="R116" s="8"/>
      <c r="S116" s="7"/>
      <c r="T116" s="7"/>
      <c r="U116" s="9" t="s">
        <v>529</v>
      </c>
      <c r="V116" s="25"/>
      <c r="W116" s="48"/>
      <c r="X116" s="48"/>
      <c r="Y116" s="48"/>
      <c r="Z116" s="48"/>
      <c r="AA116" s="32" t="str">
        <f t="shared" si="3"/>
        <v>Antonia Sahra Yvonne Walter</v>
      </c>
    </row>
    <row r="117" spans="1:27" x14ac:dyDescent="0.2">
      <c r="A117" s="7">
        <v>116</v>
      </c>
      <c r="B117" s="21" t="s">
        <v>238</v>
      </c>
      <c r="C117" s="21" t="s">
        <v>239</v>
      </c>
      <c r="D117" s="21" t="s">
        <v>43</v>
      </c>
      <c r="E117" s="21" t="s">
        <v>66</v>
      </c>
      <c r="F117" s="21" t="s">
        <v>240</v>
      </c>
      <c r="G117" s="21" t="s">
        <v>30</v>
      </c>
      <c r="H117" s="20" t="s">
        <v>503</v>
      </c>
      <c r="I117" s="20" t="s">
        <v>510</v>
      </c>
      <c r="J117" s="20" t="s">
        <v>508</v>
      </c>
      <c r="K117" s="20" t="s">
        <v>524</v>
      </c>
      <c r="L117" s="67"/>
      <c r="M117" s="7"/>
      <c r="N117" s="7"/>
      <c r="O117" s="9"/>
      <c r="P117" s="18" t="s">
        <v>50</v>
      </c>
      <c r="Q117" s="9"/>
      <c r="R117" s="8"/>
      <c r="S117" s="7"/>
      <c r="T117" s="7"/>
      <c r="U117" s="9"/>
      <c r="V117" s="25"/>
      <c r="W117" s="48"/>
      <c r="X117" s="48"/>
      <c r="Y117" s="48"/>
      <c r="Z117" s="48"/>
      <c r="AA117" s="32" t="str">
        <f t="shared" si="3"/>
        <v>Lilly Freya Wettstein</v>
      </c>
    </row>
    <row r="118" spans="1:27" x14ac:dyDescent="0.2">
      <c r="A118" s="7">
        <v>117</v>
      </c>
      <c r="B118" s="21" t="s">
        <v>465</v>
      </c>
      <c r="C118" s="21" t="s">
        <v>466</v>
      </c>
      <c r="D118" s="21" t="s">
        <v>36</v>
      </c>
      <c r="E118" s="21" t="s">
        <v>67</v>
      </c>
      <c r="F118" s="21" t="s">
        <v>467</v>
      </c>
      <c r="G118" s="21" t="s">
        <v>30</v>
      </c>
      <c r="H118" s="20" t="s">
        <v>502</v>
      </c>
      <c r="I118" s="20" t="s">
        <v>505</v>
      </c>
      <c r="J118" s="20" t="s">
        <v>508</v>
      </c>
      <c r="K118" s="20" t="s">
        <v>521</v>
      </c>
      <c r="L118" s="67"/>
      <c r="M118" s="7"/>
      <c r="N118" s="7"/>
      <c r="O118" s="9"/>
      <c r="P118" s="18" t="s">
        <v>48</v>
      </c>
      <c r="Q118" s="9"/>
      <c r="R118" s="8"/>
      <c r="S118" s="7"/>
      <c r="T118" s="7"/>
      <c r="U118" s="9"/>
      <c r="V118" s="25"/>
      <c r="W118" s="48"/>
      <c r="X118" s="48"/>
      <c r="Y118" s="48"/>
      <c r="Z118" s="48"/>
      <c r="AA118" s="32" t="str">
        <f t="shared" si="3"/>
        <v>Luka Paul Wieja</v>
      </c>
    </row>
    <row r="119" spans="1:27" x14ac:dyDescent="0.2">
      <c r="A119" s="7">
        <v>118</v>
      </c>
      <c r="B119" s="21" t="s">
        <v>241</v>
      </c>
      <c r="C119" s="21" t="s">
        <v>242</v>
      </c>
      <c r="D119" s="21" t="s">
        <v>41</v>
      </c>
      <c r="E119" s="21" t="s">
        <v>67</v>
      </c>
      <c r="F119" s="21" t="s">
        <v>243</v>
      </c>
      <c r="G119" s="21" t="s">
        <v>34</v>
      </c>
      <c r="H119" s="20" t="s">
        <v>529</v>
      </c>
      <c r="I119" s="20" t="s">
        <v>506</v>
      </c>
      <c r="J119" s="20" t="s">
        <v>515</v>
      </c>
      <c r="K119" s="20" t="s">
        <v>529</v>
      </c>
      <c r="L119" s="67"/>
      <c r="M119" s="7"/>
      <c r="N119" s="7"/>
      <c r="O119" s="9"/>
      <c r="P119" s="18" t="s">
        <v>68</v>
      </c>
      <c r="Q119" s="9" t="s">
        <v>534</v>
      </c>
      <c r="R119" s="8"/>
      <c r="S119" s="7"/>
      <c r="T119" s="7"/>
      <c r="U119" s="9"/>
      <c r="V119" s="25"/>
      <c r="W119" s="48"/>
      <c r="X119" s="48"/>
      <c r="Y119" s="48"/>
      <c r="Z119" s="48"/>
      <c r="AA119" s="32" t="str">
        <f t="shared" si="3"/>
        <v>Ennio Maximilian Woodtli</v>
      </c>
    </row>
    <row r="120" spans="1:27" x14ac:dyDescent="0.2">
      <c r="A120" s="7">
        <v>119</v>
      </c>
      <c r="B120" s="21" t="s">
        <v>468</v>
      </c>
      <c r="C120" s="21" t="s">
        <v>469</v>
      </c>
      <c r="D120" s="21" t="s">
        <v>274</v>
      </c>
      <c r="E120" s="21" t="s">
        <v>66</v>
      </c>
      <c r="F120" s="21" t="s">
        <v>470</v>
      </c>
      <c r="G120" s="21" t="s">
        <v>34</v>
      </c>
      <c r="H120" s="20" t="s">
        <v>497</v>
      </c>
      <c r="I120" s="20" t="s">
        <v>510</v>
      </c>
      <c r="J120" s="20" t="s">
        <v>519</v>
      </c>
      <c r="K120" s="20" t="s">
        <v>523</v>
      </c>
      <c r="L120" s="67"/>
      <c r="M120" s="7"/>
      <c r="N120" s="7"/>
      <c r="O120" s="9"/>
      <c r="P120" s="18" t="s">
        <v>49</v>
      </c>
      <c r="Q120" s="9"/>
      <c r="R120" s="8"/>
      <c r="S120" s="7"/>
      <c r="T120" s="7"/>
      <c r="U120" s="9"/>
      <c r="V120" s="25"/>
      <c r="W120" s="48"/>
      <c r="X120" s="48"/>
      <c r="Y120" s="48"/>
      <c r="Z120" s="48"/>
      <c r="AA120" s="32" t="str">
        <f t="shared" si="3"/>
        <v>Aurelia Mia Wünstel</v>
      </c>
    </row>
    <row r="121" spans="1:27" x14ac:dyDescent="0.2">
      <c r="A121" s="7">
        <v>120</v>
      </c>
      <c r="B121" s="21" t="s">
        <v>139</v>
      </c>
      <c r="C121" s="21" t="s">
        <v>140</v>
      </c>
      <c r="D121" s="21" t="s">
        <v>435</v>
      </c>
      <c r="E121" s="21" t="s">
        <v>66</v>
      </c>
      <c r="F121" s="21" t="s">
        <v>141</v>
      </c>
      <c r="G121" s="21" t="s">
        <v>142</v>
      </c>
      <c r="H121" s="20" t="s">
        <v>503</v>
      </c>
      <c r="I121" s="20" t="s">
        <v>511</v>
      </c>
      <c r="J121" s="20" t="s">
        <v>519</v>
      </c>
      <c r="K121" s="20" t="s">
        <v>522</v>
      </c>
      <c r="L121" s="67"/>
      <c r="M121" s="7"/>
      <c r="N121" s="7"/>
      <c r="O121" s="9"/>
      <c r="P121" s="18" t="s">
        <v>53</v>
      </c>
      <c r="Q121" s="9"/>
      <c r="R121" s="8"/>
      <c r="S121" s="7"/>
      <c r="T121" s="7"/>
      <c r="U121" s="9"/>
      <c r="V121" s="25"/>
      <c r="W121" s="48"/>
      <c r="X121" s="48"/>
      <c r="Y121" s="48"/>
      <c r="Z121" s="48"/>
      <c r="AA121" s="32" t="str">
        <f t="shared" si="3"/>
        <v>Elif Asya Yalcin</v>
      </c>
    </row>
    <row r="122" spans="1:27" x14ac:dyDescent="0.2">
      <c r="A122" s="7">
        <v>121</v>
      </c>
      <c r="B122" s="21" t="s">
        <v>258</v>
      </c>
      <c r="C122" s="21" t="s">
        <v>161</v>
      </c>
      <c r="D122" s="21" t="s">
        <v>38</v>
      </c>
      <c r="E122" s="21" t="s">
        <v>66</v>
      </c>
      <c r="F122" s="21" t="s">
        <v>470</v>
      </c>
      <c r="G122" s="21" t="s">
        <v>30</v>
      </c>
      <c r="H122" s="20" t="s">
        <v>499</v>
      </c>
      <c r="I122" s="20" t="s">
        <v>506</v>
      </c>
      <c r="J122" s="20" t="s">
        <v>515</v>
      </c>
      <c r="K122" s="20" t="s">
        <v>524</v>
      </c>
      <c r="L122" s="67"/>
      <c r="M122" s="7"/>
      <c r="N122" s="7"/>
      <c r="O122" s="9"/>
      <c r="P122" s="18" t="s">
        <v>52</v>
      </c>
      <c r="Q122" s="9"/>
      <c r="R122" s="8"/>
      <c r="S122" s="7"/>
      <c r="T122" s="7"/>
      <c r="U122" s="9"/>
      <c r="V122" s="25"/>
      <c r="W122" s="48"/>
      <c r="X122" s="48"/>
      <c r="Y122" s="48"/>
      <c r="Z122" s="48"/>
      <c r="AA122" s="32" t="str">
        <f t="shared" si="3"/>
        <v>Melis Yilmaz</v>
      </c>
    </row>
    <row r="123" spans="1:27" x14ac:dyDescent="0.2">
      <c r="A123" s="7">
        <v>122</v>
      </c>
      <c r="B123" s="21" t="s">
        <v>471</v>
      </c>
      <c r="C123" s="21" t="s">
        <v>472</v>
      </c>
      <c r="D123" s="21" t="s">
        <v>37</v>
      </c>
      <c r="E123" s="21" t="s">
        <v>66</v>
      </c>
      <c r="F123" s="21" t="s">
        <v>473</v>
      </c>
      <c r="G123" s="21" t="s">
        <v>474</v>
      </c>
      <c r="H123" s="20" t="s">
        <v>499</v>
      </c>
      <c r="I123" s="20" t="s">
        <v>512</v>
      </c>
      <c r="J123" s="20" t="s">
        <v>515</v>
      </c>
      <c r="K123" s="20" t="s">
        <v>524</v>
      </c>
      <c r="L123" s="67"/>
      <c r="M123" s="7"/>
      <c r="N123" s="7"/>
      <c r="O123" s="9"/>
      <c r="P123" s="18" t="s">
        <v>48</v>
      </c>
      <c r="Q123" s="9"/>
      <c r="R123" s="8"/>
      <c r="S123" s="7"/>
      <c r="T123" s="7"/>
      <c r="U123" s="9"/>
      <c r="V123" s="25"/>
      <c r="W123" s="48"/>
      <c r="X123" s="48"/>
      <c r="Y123" s="48"/>
      <c r="Z123" s="48"/>
      <c r="AA123" s="32" t="str">
        <f t="shared" si="3"/>
        <v>Hüdanur Yüksel</v>
      </c>
    </row>
    <row r="124" spans="1:27" x14ac:dyDescent="0.2">
      <c r="A124" s="7">
        <v>123</v>
      </c>
      <c r="B124" s="21" t="s">
        <v>244</v>
      </c>
      <c r="C124" s="21" t="s">
        <v>245</v>
      </c>
      <c r="D124" s="21" t="s">
        <v>35</v>
      </c>
      <c r="E124" s="21" t="s">
        <v>66</v>
      </c>
      <c r="F124" s="21" t="s">
        <v>246</v>
      </c>
      <c r="G124" s="21" t="s">
        <v>190</v>
      </c>
      <c r="H124" s="20" t="s">
        <v>502</v>
      </c>
      <c r="I124" s="20" t="s">
        <v>512</v>
      </c>
      <c r="J124" s="20" t="s">
        <v>508</v>
      </c>
      <c r="K124" s="20" t="s">
        <v>518</v>
      </c>
      <c r="L124" s="67"/>
      <c r="M124" s="7"/>
      <c r="N124" s="7"/>
      <c r="O124" s="9"/>
      <c r="P124" s="18" t="s">
        <v>51</v>
      </c>
      <c r="Q124" s="9"/>
      <c r="R124" s="8"/>
      <c r="S124" s="7"/>
      <c r="T124" s="7"/>
      <c r="U124" s="9"/>
      <c r="V124" s="25"/>
      <c r="W124" s="48"/>
      <c r="X124" s="48"/>
      <c r="Y124" s="48"/>
      <c r="Z124" s="48"/>
      <c r="AA124" s="32" t="str">
        <f t="shared" si="3"/>
        <v>Jasmine Madeleine Zelek</v>
      </c>
    </row>
    <row r="125" spans="1:27" x14ac:dyDescent="0.2">
      <c r="A125" s="7">
        <v>124</v>
      </c>
      <c r="B125" s="21"/>
      <c r="C125" s="21"/>
      <c r="D125" s="21"/>
      <c r="E125" s="21"/>
      <c r="F125" s="21"/>
      <c r="G125" s="21"/>
      <c r="H125" s="20"/>
      <c r="I125" s="20"/>
      <c r="J125" s="20"/>
      <c r="K125" s="20"/>
      <c r="L125" s="67"/>
      <c r="M125" s="7"/>
      <c r="N125" s="7"/>
      <c r="O125" s="9"/>
      <c r="P125" s="18"/>
      <c r="Q125" s="9"/>
      <c r="R125" s="8"/>
      <c r="S125" s="7"/>
      <c r="T125" s="7"/>
      <c r="U125" s="9"/>
      <c r="V125" s="25"/>
      <c r="W125" s="48"/>
      <c r="X125" s="48"/>
      <c r="Y125" s="48"/>
      <c r="Z125" s="48"/>
      <c r="AA125" s="32"/>
    </row>
    <row r="126" spans="1:27" x14ac:dyDescent="0.2">
      <c r="A126" s="7">
        <v>125</v>
      </c>
      <c r="B126" s="21"/>
      <c r="C126" s="21"/>
      <c r="D126" s="21"/>
      <c r="E126" s="21"/>
      <c r="F126" s="21"/>
      <c r="G126" s="21"/>
      <c r="H126" s="81"/>
      <c r="I126" s="81"/>
      <c r="J126" s="81"/>
      <c r="K126" s="81"/>
      <c r="L126" s="67"/>
      <c r="M126" s="7"/>
      <c r="N126" s="7"/>
      <c r="O126" s="9"/>
      <c r="P126" s="18"/>
      <c r="Q126" s="9"/>
      <c r="R126" s="8"/>
      <c r="S126" s="7"/>
      <c r="T126" s="7"/>
      <c r="U126" s="9"/>
      <c r="V126" s="25"/>
      <c r="W126" s="48"/>
      <c r="X126" s="48"/>
      <c r="Y126" s="48"/>
      <c r="Z126" s="48"/>
      <c r="AA126" s="32"/>
    </row>
    <row r="127" spans="1:27" x14ac:dyDescent="0.2">
      <c r="A127" s="7">
        <v>126</v>
      </c>
      <c r="B127" s="21"/>
      <c r="C127" s="21"/>
      <c r="D127" s="21"/>
      <c r="E127" s="21"/>
      <c r="F127" s="21"/>
      <c r="G127" s="21"/>
      <c r="H127" s="81"/>
      <c r="I127" s="81"/>
      <c r="J127" s="81"/>
      <c r="K127" s="81"/>
      <c r="L127" s="67"/>
      <c r="M127" s="7"/>
      <c r="N127" s="7"/>
      <c r="O127" s="9"/>
      <c r="P127" s="18"/>
      <c r="Q127" s="9"/>
      <c r="R127" s="8"/>
      <c r="S127" s="7"/>
      <c r="T127" s="7"/>
      <c r="U127" s="9"/>
      <c r="V127" s="25"/>
      <c r="W127" s="48"/>
      <c r="X127" s="48"/>
      <c r="Y127" s="48"/>
      <c r="Z127" s="48"/>
      <c r="AA127" s="32"/>
    </row>
    <row r="128" spans="1:27" x14ac:dyDescent="0.2">
      <c r="A128" s="7">
        <v>127</v>
      </c>
      <c r="B128" s="21"/>
      <c r="C128" s="21"/>
      <c r="D128" s="21"/>
      <c r="E128" s="21"/>
      <c r="F128" s="21"/>
      <c r="G128" s="21"/>
      <c r="H128" s="20"/>
      <c r="I128" s="20"/>
      <c r="J128" s="20"/>
      <c r="K128" s="20"/>
      <c r="L128" s="67"/>
      <c r="M128" s="7"/>
      <c r="N128" s="7"/>
      <c r="O128" s="9"/>
      <c r="P128" s="18"/>
      <c r="Q128" s="9"/>
      <c r="R128" s="8"/>
      <c r="S128" s="7"/>
      <c r="T128" s="7"/>
      <c r="U128" s="9"/>
      <c r="V128" s="25"/>
      <c r="W128" s="48"/>
      <c r="X128" s="48"/>
      <c r="Y128" s="48"/>
      <c r="Z128" s="48"/>
      <c r="AA128" s="32"/>
    </row>
    <row r="129" spans="1:27" x14ac:dyDescent="0.2">
      <c r="A129" s="7">
        <v>128</v>
      </c>
      <c r="B129" s="21"/>
      <c r="C129" s="21"/>
      <c r="D129" s="21"/>
      <c r="E129" s="21"/>
      <c r="F129" s="21"/>
      <c r="G129" s="21"/>
      <c r="H129" s="20"/>
      <c r="I129" s="20"/>
      <c r="J129" s="20"/>
      <c r="K129" s="20"/>
      <c r="L129" s="67"/>
      <c r="M129" s="7"/>
      <c r="N129" s="7"/>
      <c r="O129" s="9"/>
      <c r="P129" s="18"/>
      <c r="Q129" s="9"/>
      <c r="R129" s="8"/>
      <c r="S129" s="7"/>
      <c r="T129" s="7"/>
      <c r="U129" s="9"/>
      <c r="V129" s="25"/>
      <c r="W129" s="48"/>
      <c r="X129" s="48"/>
      <c r="Y129" s="48"/>
      <c r="Z129" s="48"/>
      <c r="AA129" s="32"/>
    </row>
    <row r="130" spans="1:27" x14ac:dyDescent="0.2">
      <c r="A130" s="7">
        <v>129</v>
      </c>
      <c r="B130" s="21"/>
      <c r="C130" s="21"/>
      <c r="D130" s="21"/>
      <c r="E130" s="21"/>
      <c r="F130" s="21"/>
      <c r="G130" s="21"/>
      <c r="H130" s="20"/>
      <c r="I130" s="20"/>
      <c r="J130" s="20"/>
      <c r="K130" s="20"/>
      <c r="L130" s="67"/>
      <c r="M130" s="7"/>
      <c r="N130" s="7"/>
      <c r="O130" s="9"/>
      <c r="P130" s="18"/>
      <c r="Q130" s="9"/>
      <c r="R130" s="8"/>
      <c r="S130" s="7"/>
      <c r="T130" s="7"/>
      <c r="U130" s="9"/>
      <c r="V130" s="25"/>
      <c r="W130" s="48"/>
      <c r="X130" s="48"/>
      <c r="Y130" s="48"/>
      <c r="Z130" s="48"/>
      <c r="AA130" s="32"/>
    </row>
    <row r="131" spans="1:27" x14ac:dyDescent="0.2">
      <c r="A131" s="7">
        <v>130</v>
      </c>
      <c r="B131" s="21"/>
      <c r="C131" s="21"/>
      <c r="D131" s="21"/>
      <c r="E131" s="21"/>
      <c r="F131" s="21"/>
      <c r="G131" s="21"/>
      <c r="H131" s="20"/>
      <c r="I131" s="20"/>
      <c r="J131" s="20"/>
      <c r="K131" s="20"/>
      <c r="L131" s="67"/>
      <c r="M131" s="7"/>
      <c r="N131" s="7"/>
      <c r="O131" s="9"/>
      <c r="P131" s="18"/>
      <c r="Q131" s="9"/>
      <c r="R131" s="8"/>
      <c r="S131" s="7"/>
      <c r="T131" s="7"/>
      <c r="U131" s="9"/>
      <c r="V131" s="25"/>
      <c r="W131" s="48"/>
      <c r="X131" s="48"/>
      <c r="Y131" s="48"/>
      <c r="Z131" s="48"/>
      <c r="AA131" s="32"/>
    </row>
    <row r="132" spans="1:27" x14ac:dyDescent="0.2">
      <c r="A132" s="7">
        <v>131</v>
      </c>
      <c r="B132" s="21"/>
      <c r="C132" s="21"/>
      <c r="D132" s="21"/>
      <c r="E132" s="21"/>
      <c r="F132" s="21"/>
      <c r="G132" s="21"/>
      <c r="H132" s="79"/>
      <c r="I132" s="71"/>
      <c r="J132" s="71"/>
      <c r="K132" s="80"/>
      <c r="L132" s="8"/>
      <c r="M132" s="7"/>
      <c r="N132" s="7"/>
      <c r="O132" s="9"/>
      <c r="P132" s="18"/>
      <c r="Q132" s="9"/>
      <c r="R132" s="8"/>
      <c r="S132" s="7"/>
      <c r="T132" s="7"/>
      <c r="U132" s="9"/>
      <c r="V132" s="25"/>
      <c r="W132" s="48"/>
      <c r="X132" s="48"/>
      <c r="Y132" s="49"/>
      <c r="Z132" s="49"/>
      <c r="AA132" s="32" t="str">
        <f t="shared" ref="AA132:AA133" si="4">CONCATENATE(C132," ",B132)</f>
        <v xml:space="preserve"> </v>
      </c>
    </row>
    <row r="133" spans="1:27" x14ac:dyDescent="0.2">
      <c r="A133" s="7">
        <v>132</v>
      </c>
      <c r="B133" s="21"/>
      <c r="C133" s="21"/>
      <c r="D133" s="21"/>
      <c r="E133" s="21"/>
      <c r="F133" s="21"/>
      <c r="G133" s="21"/>
      <c r="H133" s="66"/>
      <c r="I133" s="7"/>
      <c r="J133" s="7"/>
      <c r="K133" s="23"/>
      <c r="L133" s="8"/>
      <c r="M133" s="7"/>
      <c r="N133" s="25"/>
      <c r="O133" s="9"/>
      <c r="P133" s="18"/>
      <c r="Q133" s="9"/>
      <c r="R133" s="8"/>
      <c r="S133" s="7"/>
      <c r="T133" s="7"/>
      <c r="U133" s="9"/>
      <c r="V133" s="25"/>
      <c r="W133" s="48"/>
      <c r="X133" s="48"/>
      <c r="Y133" s="48"/>
      <c r="Z133" s="48"/>
      <c r="AA133" s="32" t="str">
        <f t="shared" si="4"/>
        <v xml:space="preserve"> </v>
      </c>
    </row>
    <row r="134" spans="1:27" x14ac:dyDescent="0.2">
      <c r="A134" s="7">
        <v>133</v>
      </c>
      <c r="B134" s="21"/>
      <c r="C134" s="21"/>
      <c r="D134" s="21"/>
      <c r="E134" s="21"/>
      <c r="F134" s="21"/>
      <c r="G134" s="21"/>
      <c r="H134" s="66"/>
      <c r="I134" s="7"/>
      <c r="J134" s="7"/>
      <c r="K134" s="23"/>
      <c r="L134" s="8"/>
      <c r="M134" s="7"/>
      <c r="N134" s="7"/>
      <c r="O134" s="9"/>
      <c r="P134" s="18"/>
      <c r="Q134" s="9"/>
      <c r="R134" s="8"/>
      <c r="S134" s="7"/>
      <c r="T134" s="7"/>
      <c r="U134" s="9"/>
      <c r="V134" s="25"/>
      <c r="W134" s="48"/>
      <c r="X134" s="48"/>
      <c r="Y134" s="48"/>
      <c r="Z134" s="48"/>
      <c r="AA134" s="32" t="str">
        <f t="shared" ref="AA134:AA137" si="5">CONCATENATE(C134," ",B134)</f>
        <v xml:space="preserve"> </v>
      </c>
    </row>
    <row r="135" spans="1:27" x14ac:dyDescent="0.2">
      <c r="A135" s="7">
        <v>134</v>
      </c>
      <c r="B135" s="21"/>
      <c r="C135" s="21"/>
      <c r="D135" s="21"/>
      <c r="E135" s="21"/>
      <c r="F135" s="21"/>
      <c r="G135" s="21"/>
      <c r="H135" s="66"/>
      <c r="I135" s="7"/>
      <c r="J135" s="7"/>
      <c r="K135" s="23"/>
      <c r="L135" s="8"/>
      <c r="M135" s="7"/>
      <c r="N135" s="7"/>
      <c r="O135" s="9"/>
      <c r="P135" s="18"/>
      <c r="Q135" s="9"/>
      <c r="R135" s="8"/>
      <c r="S135" s="7"/>
      <c r="T135" s="7"/>
      <c r="U135" s="9"/>
      <c r="V135" s="25"/>
      <c r="W135" s="48"/>
      <c r="X135" s="48"/>
      <c r="Y135" s="48"/>
      <c r="Z135" s="48"/>
      <c r="AA135" s="32" t="str">
        <f t="shared" si="5"/>
        <v xml:space="preserve"> </v>
      </c>
    </row>
    <row r="136" spans="1:27" x14ac:dyDescent="0.2">
      <c r="A136" s="7">
        <v>135</v>
      </c>
      <c r="B136" s="8"/>
      <c r="C136" s="7"/>
      <c r="D136" s="7"/>
      <c r="E136" s="71"/>
      <c r="F136" s="72"/>
      <c r="G136" s="73"/>
      <c r="H136" s="8"/>
      <c r="I136" s="7"/>
      <c r="J136" s="7"/>
      <c r="K136" s="9"/>
      <c r="L136" s="8"/>
      <c r="M136" s="7"/>
      <c r="N136" s="7"/>
      <c r="O136" s="9"/>
      <c r="P136" s="18"/>
      <c r="Q136" s="9"/>
      <c r="R136" s="8"/>
      <c r="S136" s="7"/>
      <c r="T136" s="7"/>
      <c r="U136" s="9"/>
      <c r="V136" s="25"/>
      <c r="W136" s="48"/>
      <c r="X136" s="48"/>
      <c r="Y136" s="48"/>
      <c r="Z136" s="48"/>
      <c r="AA136" s="32" t="str">
        <f t="shared" si="5"/>
        <v xml:space="preserve"> </v>
      </c>
    </row>
    <row r="137" spans="1:27" x14ac:dyDescent="0.2">
      <c r="A137" s="7">
        <v>136</v>
      </c>
      <c r="B137" s="8"/>
      <c r="C137" s="7"/>
      <c r="D137" s="7"/>
      <c r="E137" s="7"/>
      <c r="F137" s="45"/>
      <c r="G137" s="9"/>
      <c r="H137" s="8"/>
      <c r="I137" s="7"/>
      <c r="J137" s="7"/>
      <c r="K137" s="9"/>
      <c r="L137" s="8"/>
      <c r="M137" s="7"/>
      <c r="N137" s="7"/>
      <c r="O137" s="9"/>
      <c r="P137" s="18"/>
      <c r="Q137" s="9"/>
      <c r="R137" s="8"/>
      <c r="S137" s="7"/>
      <c r="T137" s="7"/>
      <c r="U137" s="9"/>
      <c r="V137" s="25"/>
      <c r="W137" s="48"/>
      <c r="X137" s="48"/>
      <c r="Y137" s="48"/>
      <c r="Z137" s="48"/>
      <c r="AA137" s="32" t="str">
        <f t="shared" si="5"/>
        <v xml:space="preserve"> </v>
      </c>
    </row>
    <row r="138" spans="1:27" x14ac:dyDescent="0.2">
      <c r="A138" s="7">
        <v>137</v>
      </c>
      <c r="B138" s="8"/>
      <c r="C138" s="7"/>
      <c r="D138" s="7"/>
      <c r="E138" s="7"/>
      <c r="F138" s="45"/>
      <c r="G138" s="9"/>
      <c r="H138" s="8"/>
      <c r="I138" s="7"/>
      <c r="J138" s="7"/>
      <c r="K138" s="9"/>
      <c r="L138" s="8"/>
      <c r="M138" s="7"/>
      <c r="N138" s="7"/>
      <c r="O138" s="9"/>
      <c r="P138" s="18"/>
      <c r="Q138" s="9"/>
      <c r="R138" s="8"/>
      <c r="S138" s="7"/>
      <c r="T138" s="7"/>
      <c r="U138" s="9"/>
      <c r="V138" s="25"/>
      <c r="W138" s="48"/>
      <c r="X138" s="48"/>
      <c r="Y138" s="48"/>
      <c r="Z138" s="48"/>
      <c r="AA138" s="32" t="str">
        <f t="shared" ref="AA138:AA166" si="6">CONCATENATE(C138," ",B138)</f>
        <v xml:space="preserve"> </v>
      </c>
    </row>
    <row r="139" spans="1:27" x14ac:dyDescent="0.2">
      <c r="A139" s="7">
        <v>138</v>
      </c>
      <c r="B139" s="8"/>
      <c r="C139" s="7"/>
      <c r="D139" s="7"/>
      <c r="E139" s="7"/>
      <c r="F139" s="45"/>
      <c r="G139" s="9"/>
      <c r="H139" s="8"/>
      <c r="I139" s="7"/>
      <c r="J139" s="7"/>
      <c r="K139" s="9"/>
      <c r="L139" s="8"/>
      <c r="M139" s="7"/>
      <c r="N139" s="7"/>
      <c r="O139" s="9"/>
      <c r="P139" s="18"/>
      <c r="Q139" s="9"/>
      <c r="R139" s="8"/>
      <c r="S139" s="7"/>
      <c r="T139" s="7"/>
      <c r="U139" s="9"/>
      <c r="V139" s="25"/>
      <c r="W139" s="48"/>
      <c r="X139" s="48"/>
      <c r="Y139" s="48"/>
      <c r="Z139" s="48"/>
      <c r="AA139" s="32" t="str">
        <f t="shared" si="6"/>
        <v xml:space="preserve"> </v>
      </c>
    </row>
    <row r="140" spans="1:27" x14ac:dyDescent="0.2">
      <c r="A140" s="7">
        <v>139</v>
      </c>
      <c r="B140" s="8"/>
      <c r="C140" s="7"/>
      <c r="D140" s="7"/>
      <c r="E140" s="7"/>
      <c r="F140" s="58"/>
      <c r="G140" s="9"/>
      <c r="H140" s="24"/>
      <c r="I140" s="7"/>
      <c r="J140" s="7"/>
      <c r="K140" s="23"/>
      <c r="L140" s="8"/>
      <c r="M140" s="7"/>
      <c r="N140" s="7"/>
      <c r="O140" s="9"/>
      <c r="P140" s="18"/>
      <c r="Q140" s="9"/>
      <c r="R140" s="8"/>
      <c r="S140" s="7"/>
      <c r="T140" s="7"/>
      <c r="U140" s="9"/>
      <c r="V140" s="25"/>
      <c r="W140" s="48"/>
      <c r="X140" s="48"/>
      <c r="Y140" s="48"/>
      <c r="Z140" s="48"/>
      <c r="AA140" s="32" t="str">
        <f t="shared" si="6"/>
        <v xml:space="preserve"> </v>
      </c>
    </row>
    <row r="141" spans="1:27" x14ac:dyDescent="0.2">
      <c r="A141" s="7">
        <v>140</v>
      </c>
      <c r="B141" s="8"/>
      <c r="C141" s="7"/>
      <c r="D141" s="7"/>
      <c r="E141" s="7"/>
      <c r="F141" s="58"/>
      <c r="G141" s="9"/>
      <c r="H141" s="22"/>
      <c r="I141" s="7"/>
      <c r="J141" s="7"/>
      <c r="K141" s="23"/>
      <c r="L141" s="8"/>
      <c r="M141" s="7"/>
      <c r="N141" s="7"/>
      <c r="O141" s="9"/>
      <c r="P141" s="18"/>
      <c r="Q141" s="9"/>
      <c r="R141" s="8"/>
      <c r="S141" s="7"/>
      <c r="T141" s="7"/>
      <c r="U141" s="9"/>
      <c r="V141" s="25"/>
      <c r="W141" s="48"/>
      <c r="X141" s="48"/>
      <c r="Y141" s="48"/>
      <c r="Z141" s="48"/>
      <c r="AA141" s="32" t="str">
        <f t="shared" si="6"/>
        <v xml:space="preserve"> </v>
      </c>
    </row>
    <row r="142" spans="1:27" x14ac:dyDescent="0.2">
      <c r="A142" s="7">
        <v>141</v>
      </c>
      <c r="B142" s="8"/>
      <c r="C142" s="7"/>
      <c r="D142" s="7"/>
      <c r="E142" s="7"/>
      <c r="F142" s="45"/>
      <c r="G142" s="9"/>
      <c r="H142" s="8"/>
      <c r="I142" s="7"/>
      <c r="J142" s="7"/>
      <c r="K142" s="9"/>
      <c r="L142" s="8"/>
      <c r="M142" s="7"/>
      <c r="N142" s="7"/>
      <c r="O142" s="9"/>
      <c r="P142" s="18"/>
      <c r="Q142" s="9"/>
      <c r="R142" s="8"/>
      <c r="S142" s="7"/>
      <c r="T142" s="7"/>
      <c r="U142" s="9"/>
      <c r="V142" s="25"/>
      <c r="W142" s="48"/>
      <c r="X142" s="48"/>
      <c r="Y142" s="48"/>
      <c r="Z142" s="48"/>
      <c r="AA142" s="32" t="str">
        <f t="shared" si="6"/>
        <v xml:space="preserve"> </v>
      </c>
    </row>
    <row r="143" spans="1:27" x14ac:dyDescent="0.2">
      <c r="A143" s="7">
        <v>142</v>
      </c>
      <c r="B143" s="8"/>
      <c r="C143" s="7"/>
      <c r="D143" s="7"/>
      <c r="E143" s="7"/>
      <c r="F143" s="45"/>
      <c r="G143" s="9"/>
      <c r="H143" s="8"/>
      <c r="I143" s="7"/>
      <c r="J143" s="7"/>
      <c r="K143" s="9"/>
      <c r="L143" s="8"/>
      <c r="M143" s="7"/>
      <c r="N143" s="7"/>
      <c r="O143" s="9"/>
      <c r="P143" s="18"/>
      <c r="Q143" s="9"/>
      <c r="R143" s="8"/>
      <c r="S143" s="7"/>
      <c r="T143" s="7"/>
      <c r="U143" s="9"/>
      <c r="V143" s="25"/>
      <c r="W143" s="48"/>
      <c r="X143" s="48"/>
      <c r="Y143" s="48"/>
      <c r="Z143" s="48"/>
      <c r="AA143" s="32" t="str">
        <f t="shared" si="6"/>
        <v xml:space="preserve"> </v>
      </c>
    </row>
    <row r="144" spans="1:27" x14ac:dyDescent="0.2">
      <c r="A144" s="7">
        <v>143</v>
      </c>
      <c r="B144" s="8"/>
      <c r="C144" s="7"/>
      <c r="D144" s="7"/>
      <c r="E144" s="7"/>
      <c r="F144" s="45"/>
      <c r="G144" s="9"/>
      <c r="H144" s="8"/>
      <c r="I144" s="7"/>
      <c r="J144" s="7"/>
      <c r="K144" s="9"/>
      <c r="L144" s="8"/>
      <c r="M144" s="7"/>
      <c r="N144" s="7"/>
      <c r="O144" s="9"/>
      <c r="P144" s="18"/>
      <c r="Q144" s="9"/>
      <c r="R144" s="8"/>
      <c r="S144" s="7"/>
      <c r="T144" s="7"/>
      <c r="U144" s="9"/>
      <c r="V144" s="25"/>
      <c r="W144" s="48"/>
      <c r="X144" s="48"/>
      <c r="Y144" s="48"/>
      <c r="Z144" s="48"/>
      <c r="AA144" s="32" t="str">
        <f t="shared" si="6"/>
        <v xml:space="preserve"> </v>
      </c>
    </row>
    <row r="145" spans="1:27" x14ac:dyDescent="0.2">
      <c r="A145" s="7">
        <v>144</v>
      </c>
      <c r="B145" s="8"/>
      <c r="C145" s="7"/>
      <c r="D145" s="7"/>
      <c r="E145" s="7"/>
      <c r="F145" s="45"/>
      <c r="G145" s="9"/>
      <c r="H145" s="8"/>
      <c r="I145" s="7"/>
      <c r="J145" s="7"/>
      <c r="K145" s="9"/>
      <c r="L145" s="8"/>
      <c r="M145" s="7"/>
      <c r="N145" s="7"/>
      <c r="O145" s="9"/>
      <c r="P145" s="18"/>
      <c r="Q145" s="9"/>
      <c r="R145" s="8"/>
      <c r="S145" s="7"/>
      <c r="T145" s="7"/>
      <c r="U145" s="9"/>
      <c r="V145" s="25"/>
      <c r="W145" s="48"/>
      <c r="X145" s="48"/>
      <c r="Y145" s="48"/>
      <c r="Z145" s="48"/>
      <c r="AA145" s="32" t="str">
        <f t="shared" si="6"/>
        <v xml:space="preserve"> </v>
      </c>
    </row>
    <row r="146" spans="1:27" x14ac:dyDescent="0.2">
      <c r="A146" s="7">
        <v>145</v>
      </c>
      <c r="B146" s="8"/>
      <c r="C146" s="7"/>
      <c r="D146" s="7"/>
      <c r="E146" s="7"/>
      <c r="F146" s="45"/>
      <c r="G146" s="9"/>
      <c r="H146" s="8"/>
      <c r="I146" s="7"/>
      <c r="J146" s="7"/>
      <c r="K146" s="9"/>
      <c r="L146" s="8"/>
      <c r="M146" s="7"/>
      <c r="N146" s="7"/>
      <c r="O146" s="9"/>
      <c r="P146" s="18"/>
      <c r="Q146" s="9"/>
      <c r="R146" s="8"/>
      <c r="S146" s="7"/>
      <c r="T146" s="7"/>
      <c r="U146" s="9"/>
      <c r="V146" s="25"/>
      <c r="W146" s="48"/>
      <c r="X146" s="48"/>
      <c r="Y146" s="48"/>
      <c r="Z146" s="48"/>
      <c r="AA146" s="32" t="str">
        <f t="shared" si="6"/>
        <v xml:space="preserve"> </v>
      </c>
    </row>
    <row r="147" spans="1:27" x14ac:dyDescent="0.2">
      <c r="A147" s="7">
        <v>146</v>
      </c>
      <c r="B147" s="8"/>
      <c r="C147" s="7"/>
      <c r="D147" s="7"/>
      <c r="E147" s="7"/>
      <c r="F147" s="45"/>
      <c r="G147" s="9"/>
      <c r="H147" s="8"/>
      <c r="I147" s="7"/>
      <c r="J147" s="7"/>
      <c r="K147" s="9"/>
      <c r="L147" s="8"/>
      <c r="M147" s="7"/>
      <c r="N147" s="7"/>
      <c r="O147" s="9"/>
      <c r="P147" s="18"/>
      <c r="Q147" s="9"/>
      <c r="R147" s="8"/>
      <c r="S147" s="7"/>
      <c r="T147" s="7"/>
      <c r="U147" s="9"/>
      <c r="V147" s="25"/>
      <c r="W147" s="48"/>
      <c r="X147" s="48"/>
      <c r="Y147" s="48"/>
      <c r="Z147" s="48"/>
      <c r="AA147" s="32" t="str">
        <f t="shared" si="6"/>
        <v xml:space="preserve"> </v>
      </c>
    </row>
    <row r="148" spans="1:27" x14ac:dyDescent="0.2">
      <c r="A148" s="7">
        <v>147</v>
      </c>
      <c r="B148" s="8"/>
      <c r="C148" s="7"/>
      <c r="D148" s="7"/>
      <c r="E148" s="7"/>
      <c r="F148" s="45"/>
      <c r="G148" s="9"/>
      <c r="H148" s="8"/>
      <c r="I148" s="7"/>
      <c r="J148" s="7"/>
      <c r="K148" s="9"/>
      <c r="L148" s="8"/>
      <c r="M148" s="7"/>
      <c r="N148" s="7"/>
      <c r="O148" s="9"/>
      <c r="P148" s="18"/>
      <c r="Q148" s="9"/>
      <c r="R148" s="8"/>
      <c r="S148" s="7"/>
      <c r="T148" s="7"/>
      <c r="U148" s="9"/>
      <c r="V148" s="25"/>
      <c r="W148" s="48"/>
      <c r="X148" s="48"/>
      <c r="Y148" s="48"/>
      <c r="Z148" s="48"/>
      <c r="AA148" s="32" t="str">
        <f t="shared" si="6"/>
        <v xml:space="preserve"> </v>
      </c>
    </row>
    <row r="149" spans="1:27" x14ac:dyDescent="0.2">
      <c r="A149" s="7">
        <v>148</v>
      </c>
      <c r="B149" s="8"/>
      <c r="C149" s="7"/>
      <c r="D149" s="7"/>
      <c r="E149" s="7"/>
      <c r="F149" s="45"/>
      <c r="G149" s="9"/>
      <c r="H149" s="8"/>
      <c r="I149" s="7"/>
      <c r="J149" s="7"/>
      <c r="K149" s="9"/>
      <c r="L149" s="8"/>
      <c r="M149" s="7"/>
      <c r="N149" s="7"/>
      <c r="O149" s="9"/>
      <c r="P149" s="18"/>
      <c r="Q149" s="9"/>
      <c r="R149" s="8"/>
      <c r="S149" s="7"/>
      <c r="T149" s="7"/>
      <c r="U149" s="9"/>
      <c r="V149" s="25"/>
      <c r="W149" s="48"/>
      <c r="X149" s="48"/>
      <c r="Y149" s="48"/>
      <c r="Z149" s="48"/>
      <c r="AA149" s="32" t="str">
        <f t="shared" si="6"/>
        <v xml:space="preserve"> </v>
      </c>
    </row>
    <row r="150" spans="1:27" x14ac:dyDescent="0.2">
      <c r="A150" s="7">
        <v>149</v>
      </c>
      <c r="B150" s="8"/>
      <c r="C150" s="7"/>
      <c r="D150" s="7"/>
      <c r="E150" s="7"/>
      <c r="F150" s="45"/>
      <c r="G150" s="9"/>
      <c r="H150" s="8"/>
      <c r="I150" s="7"/>
      <c r="J150" s="7"/>
      <c r="K150" s="9"/>
      <c r="L150" s="8"/>
      <c r="M150" s="7"/>
      <c r="N150" s="7"/>
      <c r="O150" s="9"/>
      <c r="P150" s="18"/>
      <c r="Q150" s="9"/>
      <c r="R150" s="8"/>
      <c r="S150" s="7"/>
      <c r="T150" s="7"/>
      <c r="U150" s="9"/>
      <c r="V150" s="25"/>
      <c r="W150" s="48"/>
      <c r="X150" s="48"/>
      <c r="Y150" s="48"/>
      <c r="Z150" s="48"/>
      <c r="AA150" s="32" t="str">
        <f t="shared" si="6"/>
        <v xml:space="preserve"> </v>
      </c>
    </row>
    <row r="151" spans="1:27" x14ac:dyDescent="0.2">
      <c r="A151" s="7">
        <v>150</v>
      </c>
      <c r="B151" s="8"/>
      <c r="C151" s="7"/>
      <c r="D151" s="7"/>
      <c r="E151" s="7"/>
      <c r="F151" s="45"/>
      <c r="G151" s="9"/>
      <c r="H151" s="8"/>
      <c r="I151" s="7"/>
      <c r="J151" s="7"/>
      <c r="K151" s="9"/>
      <c r="L151" s="8"/>
      <c r="M151" s="7"/>
      <c r="N151" s="7"/>
      <c r="O151" s="9"/>
      <c r="P151" s="18"/>
      <c r="Q151" s="9"/>
      <c r="R151" s="8"/>
      <c r="S151" s="7"/>
      <c r="T151" s="7"/>
      <c r="U151" s="9"/>
      <c r="V151" s="25"/>
      <c r="W151" s="48"/>
      <c r="X151" s="48"/>
      <c r="Y151" s="48"/>
      <c r="Z151" s="48"/>
      <c r="AA151" s="32" t="str">
        <f t="shared" si="6"/>
        <v xml:space="preserve"> </v>
      </c>
    </row>
    <row r="152" spans="1:27" x14ac:dyDescent="0.2">
      <c r="A152" s="7">
        <v>151</v>
      </c>
      <c r="B152" s="8"/>
      <c r="C152" s="7"/>
      <c r="D152" s="7"/>
      <c r="E152" s="7"/>
      <c r="F152" s="45"/>
      <c r="G152" s="9"/>
      <c r="H152" s="8"/>
      <c r="I152" s="7"/>
      <c r="J152" s="7"/>
      <c r="K152" s="9"/>
      <c r="L152" s="8"/>
      <c r="M152" s="7"/>
      <c r="N152" s="7"/>
      <c r="O152" s="9"/>
      <c r="P152" s="18"/>
      <c r="Q152" s="9"/>
      <c r="R152" s="8"/>
      <c r="S152" s="7"/>
      <c r="T152" s="7"/>
      <c r="U152" s="9"/>
      <c r="V152" s="25"/>
      <c r="W152" s="48"/>
      <c r="X152" s="48"/>
      <c r="Y152" s="48"/>
      <c r="Z152" s="48"/>
      <c r="AA152" s="32" t="str">
        <f t="shared" si="6"/>
        <v xml:space="preserve"> </v>
      </c>
    </row>
    <row r="153" spans="1:27" x14ac:dyDescent="0.2">
      <c r="A153" s="7">
        <v>152</v>
      </c>
      <c r="B153" s="8"/>
      <c r="C153" s="7"/>
      <c r="D153" s="7"/>
      <c r="E153" s="7"/>
      <c r="F153" s="45"/>
      <c r="G153" s="9"/>
      <c r="H153" s="8"/>
      <c r="I153" s="7"/>
      <c r="J153" s="7"/>
      <c r="K153" s="9"/>
      <c r="L153" s="8"/>
      <c r="M153" s="7"/>
      <c r="N153" s="7"/>
      <c r="O153" s="9"/>
      <c r="P153" s="18"/>
      <c r="Q153" s="9"/>
      <c r="R153" s="8"/>
      <c r="S153" s="7"/>
      <c r="T153" s="7"/>
      <c r="U153" s="9"/>
      <c r="V153" s="25"/>
      <c r="W153" s="48"/>
      <c r="X153" s="48"/>
      <c r="Y153" s="48"/>
      <c r="Z153" s="48"/>
      <c r="AA153" s="32" t="str">
        <f t="shared" si="6"/>
        <v xml:space="preserve"> </v>
      </c>
    </row>
    <row r="154" spans="1:27" x14ac:dyDescent="0.2">
      <c r="A154" s="7">
        <v>153</v>
      </c>
      <c r="B154" s="8"/>
      <c r="C154" s="7"/>
      <c r="D154" s="7"/>
      <c r="E154" s="7"/>
      <c r="F154" s="45"/>
      <c r="G154" s="9"/>
      <c r="H154" s="8"/>
      <c r="I154" s="7"/>
      <c r="J154" s="7"/>
      <c r="K154" s="9"/>
      <c r="L154" s="8"/>
      <c r="M154" s="7"/>
      <c r="N154" s="7"/>
      <c r="O154" s="9"/>
      <c r="P154" s="18"/>
      <c r="Q154" s="9"/>
      <c r="R154" s="8"/>
      <c r="S154" s="7"/>
      <c r="T154" s="7"/>
      <c r="U154" s="9"/>
      <c r="V154" s="25"/>
      <c r="W154" s="48"/>
      <c r="X154" s="48"/>
      <c r="Y154" s="48"/>
      <c r="Z154" s="48"/>
      <c r="AA154" s="32" t="str">
        <f t="shared" si="6"/>
        <v xml:space="preserve"> </v>
      </c>
    </row>
    <row r="155" spans="1:27" x14ac:dyDescent="0.2">
      <c r="A155" s="7">
        <v>154</v>
      </c>
      <c r="B155" s="8"/>
      <c r="C155" s="7"/>
      <c r="D155" s="7"/>
      <c r="E155" s="7"/>
      <c r="F155" s="45"/>
      <c r="G155" s="9"/>
      <c r="H155" s="8"/>
      <c r="I155" s="7"/>
      <c r="J155" s="7"/>
      <c r="K155" s="9"/>
      <c r="L155" s="8"/>
      <c r="M155" s="7"/>
      <c r="N155" s="7"/>
      <c r="O155" s="9"/>
      <c r="P155" s="18"/>
      <c r="Q155" s="9"/>
      <c r="R155" s="8"/>
      <c r="S155" s="7"/>
      <c r="T155" s="7"/>
      <c r="U155" s="9"/>
      <c r="V155" s="25"/>
      <c r="W155" s="48"/>
      <c r="X155" s="48"/>
      <c r="Y155" s="48"/>
      <c r="Z155" s="48"/>
      <c r="AA155" s="32" t="str">
        <f t="shared" si="6"/>
        <v xml:space="preserve"> </v>
      </c>
    </row>
    <row r="156" spans="1:27" x14ac:dyDescent="0.2">
      <c r="A156" s="7">
        <v>155</v>
      </c>
      <c r="B156" s="8"/>
      <c r="C156" s="7"/>
      <c r="D156" s="7"/>
      <c r="E156" s="7"/>
      <c r="F156" s="45"/>
      <c r="G156" s="9"/>
      <c r="H156" s="8"/>
      <c r="I156" s="7"/>
      <c r="J156" s="7"/>
      <c r="K156" s="9"/>
      <c r="L156" s="8"/>
      <c r="M156" s="7"/>
      <c r="N156" s="7"/>
      <c r="O156" s="9"/>
      <c r="P156" s="18"/>
      <c r="Q156" s="9"/>
      <c r="R156" s="8"/>
      <c r="S156" s="7"/>
      <c r="T156" s="7"/>
      <c r="U156" s="9"/>
      <c r="V156" s="25"/>
      <c r="W156" s="48"/>
      <c r="X156" s="48"/>
      <c r="Y156" s="48"/>
      <c r="Z156" s="48"/>
      <c r="AA156" s="32" t="str">
        <f t="shared" si="6"/>
        <v xml:space="preserve"> </v>
      </c>
    </row>
    <row r="157" spans="1:27" x14ac:dyDescent="0.2">
      <c r="A157" s="7">
        <v>156</v>
      </c>
      <c r="B157" s="8"/>
      <c r="C157" s="7"/>
      <c r="D157" s="7"/>
      <c r="E157" s="7"/>
      <c r="F157" s="45"/>
      <c r="G157" s="9"/>
      <c r="H157" s="8"/>
      <c r="I157" s="7"/>
      <c r="J157" s="7"/>
      <c r="K157" s="9"/>
      <c r="L157" s="8"/>
      <c r="M157" s="7"/>
      <c r="N157" s="7"/>
      <c r="O157" s="9"/>
      <c r="P157" s="18"/>
      <c r="Q157" s="9"/>
      <c r="R157" s="8"/>
      <c r="S157" s="7"/>
      <c r="T157" s="7"/>
      <c r="U157" s="9"/>
      <c r="V157" s="25"/>
      <c r="W157" s="48"/>
      <c r="X157" s="48"/>
      <c r="Y157" s="48"/>
      <c r="Z157" s="48"/>
      <c r="AA157" s="32" t="str">
        <f t="shared" si="6"/>
        <v xml:space="preserve"> </v>
      </c>
    </row>
    <row r="158" spans="1:27" x14ac:dyDescent="0.2">
      <c r="A158" s="7">
        <v>157</v>
      </c>
      <c r="B158" s="8"/>
      <c r="C158" s="7"/>
      <c r="D158" s="7"/>
      <c r="E158" s="7"/>
      <c r="F158" s="45"/>
      <c r="G158" s="9"/>
      <c r="H158" s="8"/>
      <c r="I158" s="7"/>
      <c r="J158" s="7"/>
      <c r="K158" s="9"/>
      <c r="L158" s="8"/>
      <c r="M158" s="7"/>
      <c r="N158" s="7"/>
      <c r="O158" s="9"/>
      <c r="P158" s="18"/>
      <c r="Q158" s="9"/>
      <c r="R158" s="8"/>
      <c r="S158" s="7"/>
      <c r="T158" s="7"/>
      <c r="U158" s="9"/>
      <c r="V158" s="25"/>
      <c r="W158" s="48"/>
      <c r="X158" s="48"/>
      <c r="Y158" s="48"/>
      <c r="Z158" s="48"/>
      <c r="AA158" s="32" t="str">
        <f t="shared" si="6"/>
        <v xml:space="preserve"> </v>
      </c>
    </row>
    <row r="159" spans="1:27" x14ac:dyDescent="0.2">
      <c r="A159" s="7">
        <v>158</v>
      </c>
      <c r="B159" s="8"/>
      <c r="C159" s="7"/>
      <c r="D159" s="7"/>
      <c r="E159" s="7"/>
      <c r="F159" s="45"/>
      <c r="G159" s="9"/>
      <c r="H159" s="8"/>
      <c r="I159" s="7"/>
      <c r="J159" s="7"/>
      <c r="K159" s="9"/>
      <c r="L159" s="8"/>
      <c r="M159" s="7"/>
      <c r="N159" s="7"/>
      <c r="O159" s="9"/>
      <c r="P159" s="18"/>
      <c r="Q159" s="9"/>
      <c r="R159" s="8"/>
      <c r="S159" s="7"/>
      <c r="T159" s="7"/>
      <c r="U159" s="9"/>
      <c r="V159" s="25"/>
      <c r="W159" s="48"/>
      <c r="X159" s="48"/>
      <c r="Y159" s="48"/>
      <c r="Z159" s="48"/>
      <c r="AA159" s="32" t="str">
        <f t="shared" si="6"/>
        <v xml:space="preserve"> </v>
      </c>
    </row>
    <row r="160" spans="1:27" x14ac:dyDescent="0.2">
      <c r="A160" s="7">
        <v>159</v>
      </c>
      <c r="B160" s="8"/>
      <c r="C160" s="7"/>
      <c r="D160" s="7"/>
      <c r="E160" s="7"/>
      <c r="F160" s="45"/>
      <c r="G160" s="9"/>
      <c r="H160" s="8"/>
      <c r="I160" s="7"/>
      <c r="J160" s="7"/>
      <c r="K160" s="9"/>
      <c r="L160" s="8"/>
      <c r="M160" s="7"/>
      <c r="N160" s="7"/>
      <c r="O160" s="9"/>
      <c r="P160" s="18"/>
      <c r="Q160" s="9"/>
      <c r="R160" s="8"/>
      <c r="S160" s="7"/>
      <c r="T160" s="7"/>
      <c r="U160" s="9"/>
      <c r="V160" s="25"/>
      <c r="W160" s="48"/>
      <c r="X160" s="48"/>
      <c r="Y160" s="48"/>
      <c r="Z160" s="48"/>
      <c r="AA160" s="32" t="str">
        <f t="shared" si="6"/>
        <v xml:space="preserve"> </v>
      </c>
    </row>
    <row r="161" spans="1:27" x14ac:dyDescent="0.2">
      <c r="A161" s="7">
        <v>160</v>
      </c>
      <c r="B161" s="8"/>
      <c r="C161" s="7"/>
      <c r="D161" s="7"/>
      <c r="E161" s="7"/>
      <c r="F161" s="45"/>
      <c r="G161" s="9"/>
      <c r="H161" s="8"/>
      <c r="I161" s="7"/>
      <c r="J161" s="7"/>
      <c r="K161" s="9"/>
      <c r="L161" s="8"/>
      <c r="M161" s="7"/>
      <c r="N161" s="7"/>
      <c r="O161" s="9"/>
      <c r="P161" s="18"/>
      <c r="Q161" s="9"/>
      <c r="R161" s="8"/>
      <c r="S161" s="7"/>
      <c r="T161" s="7"/>
      <c r="U161" s="9"/>
      <c r="V161" s="25"/>
      <c r="W161" s="48"/>
      <c r="X161" s="48"/>
      <c r="Y161" s="48"/>
      <c r="Z161" s="48"/>
      <c r="AA161" s="32" t="str">
        <f t="shared" si="6"/>
        <v xml:space="preserve"> </v>
      </c>
    </row>
    <row r="162" spans="1:27" x14ac:dyDescent="0.2">
      <c r="A162" s="7">
        <v>161</v>
      </c>
      <c r="B162" s="8"/>
      <c r="C162" s="7"/>
      <c r="D162" s="7"/>
      <c r="E162" s="7"/>
      <c r="F162" s="45"/>
      <c r="G162" s="9"/>
      <c r="H162" s="8"/>
      <c r="I162" s="7"/>
      <c r="J162" s="7"/>
      <c r="K162" s="9"/>
      <c r="L162" s="8"/>
      <c r="M162" s="7"/>
      <c r="N162" s="7"/>
      <c r="O162" s="9"/>
      <c r="P162" s="18"/>
      <c r="Q162" s="9"/>
      <c r="R162" s="8"/>
      <c r="S162" s="7"/>
      <c r="T162" s="7"/>
      <c r="U162" s="9"/>
      <c r="V162" s="25"/>
      <c r="W162" s="48"/>
      <c r="X162" s="48"/>
      <c r="Y162" s="48"/>
      <c r="Z162" s="48"/>
      <c r="AA162" s="32" t="str">
        <f t="shared" si="6"/>
        <v xml:space="preserve"> </v>
      </c>
    </row>
    <row r="163" spans="1:27" x14ac:dyDescent="0.2">
      <c r="A163" s="7">
        <v>162</v>
      </c>
      <c r="B163" s="8"/>
      <c r="C163" s="7"/>
      <c r="D163" s="7"/>
      <c r="E163" s="7"/>
      <c r="F163" s="45"/>
      <c r="G163" s="9"/>
      <c r="H163" s="8"/>
      <c r="I163" s="7"/>
      <c r="J163" s="7"/>
      <c r="K163" s="9"/>
      <c r="L163" s="8"/>
      <c r="M163" s="7"/>
      <c r="N163" s="7"/>
      <c r="O163" s="9"/>
      <c r="P163" s="18"/>
      <c r="Q163" s="9"/>
      <c r="R163" s="8"/>
      <c r="S163" s="7"/>
      <c r="T163" s="7"/>
      <c r="U163" s="9"/>
      <c r="V163" s="25"/>
      <c r="W163" s="48"/>
      <c r="X163" s="48"/>
      <c r="Y163" s="48"/>
      <c r="Z163" s="48"/>
      <c r="AA163" s="32" t="str">
        <f t="shared" si="6"/>
        <v xml:space="preserve"> </v>
      </c>
    </row>
    <row r="164" spans="1:27" x14ac:dyDescent="0.2">
      <c r="A164" s="7">
        <v>163</v>
      </c>
      <c r="B164" s="8"/>
      <c r="C164" s="7"/>
      <c r="D164" s="7"/>
      <c r="E164" s="7"/>
      <c r="F164" s="45"/>
      <c r="G164" s="9"/>
      <c r="H164" s="8"/>
      <c r="I164" s="7"/>
      <c r="J164" s="7"/>
      <c r="K164" s="9"/>
      <c r="L164" s="8"/>
      <c r="M164" s="7"/>
      <c r="N164" s="7"/>
      <c r="O164" s="9"/>
      <c r="P164" s="18"/>
      <c r="Q164" s="9"/>
      <c r="R164" s="8"/>
      <c r="S164" s="7"/>
      <c r="T164" s="7"/>
      <c r="U164" s="9"/>
      <c r="V164" s="25"/>
      <c r="W164" s="48"/>
      <c r="X164" s="48"/>
      <c r="Y164" s="48"/>
      <c r="Z164" s="48"/>
      <c r="AA164" s="32" t="str">
        <f t="shared" si="6"/>
        <v xml:space="preserve"> </v>
      </c>
    </row>
    <row r="165" spans="1:27" x14ac:dyDescent="0.2">
      <c r="A165" s="7">
        <v>164</v>
      </c>
      <c r="B165" s="8"/>
      <c r="C165" s="7"/>
      <c r="D165" s="7"/>
      <c r="E165" s="7"/>
      <c r="F165" s="45"/>
      <c r="G165" s="9"/>
      <c r="H165" s="8"/>
      <c r="I165" s="7"/>
      <c r="J165" s="7"/>
      <c r="K165" s="9"/>
      <c r="L165" s="8"/>
      <c r="M165" s="7"/>
      <c r="N165" s="7"/>
      <c r="O165" s="9"/>
      <c r="P165" s="18"/>
      <c r="Q165" s="9"/>
      <c r="R165" s="8"/>
      <c r="S165" s="7"/>
      <c r="T165" s="7"/>
      <c r="U165" s="9"/>
      <c r="V165" s="25"/>
      <c r="W165" s="48"/>
      <c r="X165" s="48"/>
      <c r="Y165" s="48"/>
      <c r="Z165" s="48"/>
      <c r="AA165" s="32" t="str">
        <f t="shared" si="6"/>
        <v xml:space="preserve"> </v>
      </c>
    </row>
    <row r="166" spans="1:27" x14ac:dyDescent="0.2">
      <c r="A166" s="7">
        <v>165</v>
      </c>
      <c r="B166" s="8"/>
      <c r="C166" s="7"/>
      <c r="D166" s="7"/>
      <c r="E166" s="7"/>
      <c r="F166" s="45"/>
      <c r="G166" s="9"/>
      <c r="H166" s="8"/>
      <c r="I166" s="7"/>
      <c r="J166" s="7"/>
      <c r="K166" s="9"/>
      <c r="L166" s="8"/>
      <c r="M166" s="7"/>
      <c r="N166" s="7"/>
      <c r="O166" s="9"/>
      <c r="P166" s="18"/>
      <c r="Q166" s="9"/>
      <c r="R166" s="8"/>
      <c r="S166" s="7"/>
      <c r="T166" s="7"/>
      <c r="U166" s="9"/>
      <c r="V166" s="25"/>
      <c r="W166" s="48"/>
      <c r="X166" s="48"/>
      <c r="Y166" s="48"/>
      <c r="Z166" s="48"/>
      <c r="AA166" s="32" t="str">
        <f t="shared" si="6"/>
        <v xml:space="preserve"> </v>
      </c>
    </row>
    <row r="167" spans="1:27" x14ac:dyDescent="0.2">
      <c r="A167" s="7">
        <v>166</v>
      </c>
      <c r="B167" s="8"/>
      <c r="C167" s="7"/>
      <c r="D167" s="7"/>
      <c r="E167" s="7"/>
      <c r="F167" s="45"/>
      <c r="G167" s="9"/>
      <c r="H167" s="8"/>
      <c r="I167" s="7"/>
      <c r="J167" s="7"/>
      <c r="K167" s="9"/>
      <c r="L167" s="8"/>
      <c r="M167" s="7"/>
      <c r="N167" s="7"/>
      <c r="O167" s="9"/>
      <c r="P167" s="18"/>
      <c r="Q167" s="9"/>
      <c r="R167" s="8"/>
      <c r="S167" s="7"/>
      <c r="T167" s="7"/>
      <c r="U167" s="9"/>
      <c r="V167" s="25"/>
      <c r="W167" s="48"/>
      <c r="X167" s="48"/>
      <c r="Y167" s="48"/>
      <c r="Z167" s="48"/>
      <c r="AA167" s="32" t="str">
        <f t="shared" ref="AA167:AA194" si="7">CONCATENATE(C167," ",B167)</f>
        <v xml:space="preserve"> </v>
      </c>
    </row>
    <row r="168" spans="1:27" x14ac:dyDescent="0.2">
      <c r="A168" s="7">
        <v>167</v>
      </c>
      <c r="B168" s="8"/>
      <c r="C168" s="7"/>
      <c r="D168" s="7"/>
      <c r="E168" s="7"/>
      <c r="F168" s="45"/>
      <c r="G168" s="9"/>
      <c r="H168" s="8"/>
      <c r="I168" s="7"/>
      <c r="J168" s="7"/>
      <c r="K168" s="9"/>
      <c r="L168" s="8"/>
      <c r="M168" s="7"/>
      <c r="N168" s="7"/>
      <c r="O168" s="9"/>
      <c r="P168" s="18"/>
      <c r="Q168" s="9"/>
      <c r="R168" s="8"/>
      <c r="S168" s="7"/>
      <c r="T168" s="7"/>
      <c r="U168" s="9"/>
      <c r="V168" s="25"/>
      <c r="W168" s="48"/>
      <c r="X168" s="48"/>
      <c r="Y168" s="48"/>
      <c r="Z168" s="48"/>
      <c r="AA168" s="32" t="str">
        <f t="shared" si="7"/>
        <v xml:space="preserve"> </v>
      </c>
    </row>
    <row r="169" spans="1:27" x14ac:dyDescent="0.2">
      <c r="A169" s="7">
        <v>168</v>
      </c>
      <c r="B169" s="8"/>
      <c r="C169" s="7"/>
      <c r="D169" s="7"/>
      <c r="E169" s="7"/>
      <c r="F169" s="45"/>
      <c r="G169" s="9"/>
      <c r="H169" s="8"/>
      <c r="I169" s="7"/>
      <c r="J169" s="7"/>
      <c r="K169" s="9"/>
      <c r="L169" s="8"/>
      <c r="M169" s="7"/>
      <c r="N169" s="7"/>
      <c r="O169" s="9"/>
      <c r="P169" s="18"/>
      <c r="Q169" s="9"/>
      <c r="R169" s="8"/>
      <c r="S169" s="7"/>
      <c r="T169" s="7"/>
      <c r="U169" s="9"/>
      <c r="V169" s="25"/>
      <c r="W169" s="48"/>
      <c r="X169" s="48"/>
      <c r="Y169" s="48"/>
      <c r="Z169" s="48"/>
      <c r="AA169" s="32" t="str">
        <f t="shared" si="7"/>
        <v xml:space="preserve"> </v>
      </c>
    </row>
    <row r="170" spans="1:27" x14ac:dyDescent="0.2">
      <c r="A170" s="7">
        <v>169</v>
      </c>
      <c r="B170" s="8"/>
      <c r="C170" s="7"/>
      <c r="D170" s="7"/>
      <c r="E170" s="7"/>
      <c r="F170" s="45"/>
      <c r="G170" s="9"/>
      <c r="H170" s="8"/>
      <c r="I170" s="7"/>
      <c r="J170" s="7"/>
      <c r="K170" s="9"/>
      <c r="L170" s="8"/>
      <c r="M170" s="7"/>
      <c r="N170" s="7"/>
      <c r="O170" s="9"/>
      <c r="P170" s="18"/>
      <c r="Q170" s="9"/>
      <c r="R170" s="8"/>
      <c r="S170" s="7"/>
      <c r="T170" s="7"/>
      <c r="U170" s="9"/>
      <c r="V170" s="25"/>
      <c r="W170" s="48"/>
      <c r="X170" s="48"/>
      <c r="Y170" s="48"/>
      <c r="Z170" s="48"/>
      <c r="AA170" s="32" t="str">
        <f t="shared" si="7"/>
        <v xml:space="preserve"> </v>
      </c>
    </row>
    <row r="171" spans="1:27" x14ac:dyDescent="0.2">
      <c r="A171" s="7">
        <v>170</v>
      </c>
      <c r="B171" s="8"/>
      <c r="C171" s="7"/>
      <c r="D171" s="7"/>
      <c r="E171" s="7"/>
      <c r="F171" s="45"/>
      <c r="G171" s="9"/>
      <c r="H171" s="8"/>
      <c r="I171" s="7"/>
      <c r="J171" s="7"/>
      <c r="K171" s="9"/>
      <c r="L171" s="8"/>
      <c r="M171" s="7"/>
      <c r="N171" s="7"/>
      <c r="O171" s="9"/>
      <c r="P171" s="18"/>
      <c r="Q171" s="9"/>
      <c r="R171" s="8"/>
      <c r="S171" s="7"/>
      <c r="T171" s="7"/>
      <c r="U171" s="9"/>
      <c r="V171" s="25"/>
      <c r="W171" s="48"/>
      <c r="X171" s="48"/>
      <c r="Y171" s="48"/>
      <c r="Z171" s="48"/>
      <c r="AA171" s="32" t="str">
        <f t="shared" si="7"/>
        <v xml:space="preserve"> </v>
      </c>
    </row>
    <row r="172" spans="1:27" x14ac:dyDescent="0.2">
      <c r="A172" s="7">
        <v>171</v>
      </c>
      <c r="B172" s="8"/>
      <c r="C172" s="7"/>
      <c r="D172" s="7"/>
      <c r="E172" s="7"/>
      <c r="F172" s="45"/>
      <c r="G172" s="9"/>
      <c r="H172" s="8"/>
      <c r="I172" s="7"/>
      <c r="J172" s="7"/>
      <c r="K172" s="9"/>
      <c r="L172" s="8"/>
      <c r="M172" s="7"/>
      <c r="N172" s="7"/>
      <c r="O172" s="9"/>
      <c r="P172" s="18"/>
      <c r="Q172" s="9"/>
      <c r="R172" s="8"/>
      <c r="S172" s="7"/>
      <c r="T172" s="7"/>
      <c r="U172" s="9"/>
      <c r="V172" s="25"/>
      <c r="W172" s="48"/>
      <c r="X172" s="48"/>
      <c r="Y172" s="48"/>
      <c r="Z172" s="48"/>
      <c r="AA172" s="32" t="str">
        <f t="shared" si="7"/>
        <v xml:space="preserve"> </v>
      </c>
    </row>
    <row r="173" spans="1:27" x14ac:dyDescent="0.2">
      <c r="A173" s="7">
        <v>172</v>
      </c>
      <c r="B173" s="8"/>
      <c r="C173" s="7"/>
      <c r="D173" s="7"/>
      <c r="E173" s="7"/>
      <c r="F173" s="45"/>
      <c r="G173" s="9"/>
      <c r="H173" s="8"/>
      <c r="I173" s="7"/>
      <c r="J173" s="7"/>
      <c r="K173" s="9"/>
      <c r="L173" s="8"/>
      <c r="M173" s="7"/>
      <c r="N173" s="7"/>
      <c r="O173" s="9"/>
      <c r="P173" s="18"/>
      <c r="Q173" s="9"/>
      <c r="R173" s="8"/>
      <c r="S173" s="7"/>
      <c r="T173" s="7"/>
      <c r="U173" s="9"/>
      <c r="V173" s="25"/>
      <c r="W173" s="48"/>
      <c r="X173" s="48"/>
      <c r="Y173" s="48"/>
      <c r="Z173" s="48"/>
      <c r="AA173" s="32" t="str">
        <f t="shared" si="7"/>
        <v xml:space="preserve"> </v>
      </c>
    </row>
    <row r="174" spans="1:27" x14ac:dyDescent="0.2">
      <c r="A174" s="7">
        <v>173</v>
      </c>
      <c r="B174" s="8"/>
      <c r="C174" s="7"/>
      <c r="D174" s="7"/>
      <c r="E174" s="7"/>
      <c r="F174" s="45"/>
      <c r="G174" s="9"/>
      <c r="H174" s="8"/>
      <c r="I174" s="7"/>
      <c r="J174" s="7"/>
      <c r="K174" s="9"/>
      <c r="L174" s="8"/>
      <c r="M174" s="7"/>
      <c r="N174" s="7"/>
      <c r="O174" s="9"/>
      <c r="P174" s="18"/>
      <c r="Q174" s="9"/>
      <c r="R174" s="8"/>
      <c r="S174" s="7"/>
      <c r="T174" s="7"/>
      <c r="U174" s="9"/>
      <c r="V174" s="25"/>
      <c r="W174" s="48"/>
      <c r="X174" s="48"/>
      <c r="Y174" s="48"/>
      <c r="Z174" s="48"/>
      <c r="AA174" s="32" t="str">
        <f t="shared" si="7"/>
        <v xml:space="preserve"> </v>
      </c>
    </row>
    <row r="175" spans="1:27" x14ac:dyDescent="0.2">
      <c r="A175" s="7">
        <v>174</v>
      </c>
      <c r="B175" s="8"/>
      <c r="C175" s="7"/>
      <c r="D175" s="7"/>
      <c r="E175" s="7"/>
      <c r="F175" s="45"/>
      <c r="G175" s="9"/>
      <c r="H175" s="8"/>
      <c r="I175" s="7"/>
      <c r="J175" s="7"/>
      <c r="K175" s="9"/>
      <c r="L175" s="8"/>
      <c r="M175" s="7"/>
      <c r="N175" s="7"/>
      <c r="O175" s="9"/>
      <c r="P175" s="18"/>
      <c r="Q175" s="9"/>
      <c r="R175" s="8"/>
      <c r="S175" s="7"/>
      <c r="T175" s="7"/>
      <c r="U175" s="9"/>
      <c r="V175" s="25"/>
      <c r="W175" s="48"/>
      <c r="X175" s="48"/>
      <c r="Y175" s="48"/>
      <c r="Z175" s="48"/>
      <c r="AA175" s="32" t="str">
        <f t="shared" si="7"/>
        <v xml:space="preserve"> </v>
      </c>
    </row>
    <row r="176" spans="1:27" x14ac:dyDescent="0.2">
      <c r="A176" s="7">
        <v>175</v>
      </c>
      <c r="B176" s="8"/>
      <c r="C176" s="7"/>
      <c r="D176" s="7"/>
      <c r="E176" s="7"/>
      <c r="F176" s="45"/>
      <c r="G176" s="9"/>
      <c r="H176" s="8"/>
      <c r="I176" s="7"/>
      <c r="J176" s="7"/>
      <c r="K176" s="9"/>
      <c r="L176" s="8"/>
      <c r="M176" s="7"/>
      <c r="N176" s="7"/>
      <c r="O176" s="9"/>
      <c r="P176" s="18"/>
      <c r="Q176" s="9"/>
      <c r="R176" s="8"/>
      <c r="S176" s="7"/>
      <c r="T176" s="7"/>
      <c r="U176" s="9"/>
      <c r="V176" s="25"/>
      <c r="W176" s="48"/>
      <c r="X176" s="48"/>
      <c r="Y176" s="48"/>
      <c r="Z176" s="48"/>
      <c r="AA176" s="32" t="str">
        <f t="shared" si="7"/>
        <v xml:space="preserve"> </v>
      </c>
    </row>
    <row r="177" spans="1:27" x14ac:dyDescent="0.2">
      <c r="A177" s="7">
        <v>176</v>
      </c>
      <c r="B177" s="8"/>
      <c r="C177" s="7"/>
      <c r="D177" s="7"/>
      <c r="E177" s="7"/>
      <c r="F177" s="45"/>
      <c r="G177" s="9"/>
      <c r="H177" s="8"/>
      <c r="I177" s="7"/>
      <c r="J177" s="7"/>
      <c r="K177" s="9"/>
      <c r="L177" s="8"/>
      <c r="M177" s="7"/>
      <c r="N177" s="7"/>
      <c r="O177" s="9"/>
      <c r="P177" s="18"/>
      <c r="Q177" s="9"/>
      <c r="R177" s="8"/>
      <c r="S177" s="7"/>
      <c r="T177" s="7"/>
      <c r="U177" s="9"/>
      <c r="V177" s="25"/>
      <c r="W177" s="48"/>
      <c r="X177" s="48"/>
      <c r="Y177" s="48"/>
      <c r="Z177" s="48"/>
      <c r="AA177" s="32" t="str">
        <f t="shared" si="7"/>
        <v xml:space="preserve"> </v>
      </c>
    </row>
    <row r="178" spans="1:27" x14ac:dyDescent="0.2">
      <c r="A178" s="7">
        <v>177</v>
      </c>
      <c r="B178" s="8"/>
      <c r="C178" s="7"/>
      <c r="D178" s="7"/>
      <c r="E178" s="7"/>
      <c r="F178" s="45"/>
      <c r="G178" s="9"/>
      <c r="H178" s="8"/>
      <c r="I178" s="7"/>
      <c r="J178" s="7"/>
      <c r="K178" s="9"/>
      <c r="L178" s="8"/>
      <c r="M178" s="7"/>
      <c r="N178" s="7"/>
      <c r="O178" s="9"/>
      <c r="P178" s="18"/>
      <c r="Q178" s="9"/>
      <c r="R178" s="8"/>
      <c r="S178" s="7"/>
      <c r="T178" s="7"/>
      <c r="U178" s="9"/>
      <c r="V178" s="25"/>
      <c r="W178" s="48"/>
      <c r="X178" s="48"/>
      <c r="Y178" s="48"/>
      <c r="Z178" s="48"/>
      <c r="AA178" s="32" t="str">
        <f t="shared" si="7"/>
        <v xml:space="preserve"> </v>
      </c>
    </row>
    <row r="179" spans="1:27" x14ac:dyDescent="0.2">
      <c r="A179" s="7">
        <v>178</v>
      </c>
      <c r="B179" s="8"/>
      <c r="C179" s="7"/>
      <c r="D179" s="7"/>
      <c r="E179" s="7"/>
      <c r="F179" s="45"/>
      <c r="G179" s="9"/>
      <c r="H179" s="8"/>
      <c r="I179" s="7"/>
      <c r="J179" s="7"/>
      <c r="K179" s="9"/>
      <c r="L179" s="8"/>
      <c r="M179" s="7"/>
      <c r="N179" s="7"/>
      <c r="O179" s="9"/>
      <c r="P179" s="18"/>
      <c r="Q179" s="9"/>
      <c r="R179" s="8"/>
      <c r="S179" s="7"/>
      <c r="T179" s="7"/>
      <c r="U179" s="9"/>
      <c r="V179" s="25"/>
      <c r="W179" s="48"/>
      <c r="X179" s="48"/>
      <c r="Y179" s="48"/>
      <c r="Z179" s="48"/>
      <c r="AA179" s="32" t="str">
        <f t="shared" si="7"/>
        <v xml:space="preserve"> </v>
      </c>
    </row>
    <row r="180" spans="1:27" x14ac:dyDescent="0.2">
      <c r="A180" s="7">
        <v>179</v>
      </c>
      <c r="B180" s="8"/>
      <c r="C180" s="7"/>
      <c r="D180" s="7"/>
      <c r="E180" s="7"/>
      <c r="F180" s="45"/>
      <c r="G180" s="9"/>
      <c r="H180" s="8"/>
      <c r="I180" s="7"/>
      <c r="J180" s="7"/>
      <c r="K180" s="9"/>
      <c r="L180" s="8"/>
      <c r="M180" s="7"/>
      <c r="N180" s="7"/>
      <c r="O180" s="9"/>
      <c r="P180" s="18"/>
      <c r="Q180" s="9"/>
      <c r="R180" s="8"/>
      <c r="S180" s="7"/>
      <c r="T180" s="7"/>
      <c r="U180" s="9"/>
      <c r="V180" s="25"/>
      <c r="W180" s="48"/>
      <c r="X180" s="48"/>
      <c r="Y180" s="48"/>
      <c r="Z180" s="48"/>
      <c r="AA180" s="32" t="str">
        <f t="shared" si="7"/>
        <v xml:space="preserve"> </v>
      </c>
    </row>
    <row r="181" spans="1:27" x14ac:dyDescent="0.2">
      <c r="A181" s="7">
        <v>180</v>
      </c>
      <c r="B181" s="8"/>
      <c r="C181" s="7"/>
      <c r="D181" s="7"/>
      <c r="E181" s="7"/>
      <c r="F181" s="45"/>
      <c r="G181" s="9"/>
      <c r="H181" s="8"/>
      <c r="I181" s="7"/>
      <c r="J181" s="7"/>
      <c r="K181" s="9"/>
      <c r="L181" s="8"/>
      <c r="M181" s="7"/>
      <c r="N181" s="7"/>
      <c r="O181" s="9"/>
      <c r="P181" s="18"/>
      <c r="Q181" s="9"/>
      <c r="R181" s="8"/>
      <c r="S181" s="7"/>
      <c r="T181" s="7"/>
      <c r="U181" s="9"/>
      <c r="V181" s="25"/>
      <c r="W181" s="48"/>
      <c r="X181" s="48"/>
      <c r="Y181" s="48"/>
      <c r="Z181" s="48"/>
      <c r="AA181" s="32" t="str">
        <f t="shared" si="7"/>
        <v xml:space="preserve"> </v>
      </c>
    </row>
    <row r="182" spans="1:27" x14ac:dyDescent="0.2">
      <c r="A182" s="7">
        <v>181</v>
      </c>
      <c r="B182" s="8"/>
      <c r="C182" s="7"/>
      <c r="D182" s="7"/>
      <c r="E182" s="7"/>
      <c r="F182" s="45"/>
      <c r="G182" s="9"/>
      <c r="H182" s="8"/>
      <c r="I182" s="7"/>
      <c r="J182" s="7"/>
      <c r="K182" s="9"/>
      <c r="L182" s="8"/>
      <c r="M182" s="7"/>
      <c r="N182" s="7"/>
      <c r="O182" s="9"/>
      <c r="P182" s="18"/>
      <c r="Q182" s="9"/>
      <c r="R182" s="8"/>
      <c r="S182" s="7"/>
      <c r="T182" s="7"/>
      <c r="U182" s="9"/>
      <c r="V182" s="25"/>
      <c r="W182" s="48"/>
      <c r="X182" s="48"/>
      <c r="Y182" s="48"/>
      <c r="Z182" s="48"/>
      <c r="AA182" s="32" t="str">
        <f t="shared" si="7"/>
        <v xml:space="preserve"> </v>
      </c>
    </row>
    <row r="183" spans="1:27" x14ac:dyDescent="0.2">
      <c r="A183" s="7">
        <v>182</v>
      </c>
      <c r="B183" s="8"/>
      <c r="C183" s="7"/>
      <c r="D183" s="7"/>
      <c r="E183" s="7"/>
      <c r="F183" s="45"/>
      <c r="G183" s="9"/>
      <c r="H183" s="8"/>
      <c r="I183" s="7"/>
      <c r="J183" s="7"/>
      <c r="K183" s="9"/>
      <c r="L183" s="8"/>
      <c r="M183" s="7"/>
      <c r="N183" s="7"/>
      <c r="O183" s="9"/>
      <c r="P183" s="18"/>
      <c r="Q183" s="9"/>
      <c r="R183" s="8"/>
      <c r="S183" s="7"/>
      <c r="T183" s="7"/>
      <c r="U183" s="9"/>
      <c r="V183" s="25"/>
      <c r="W183" s="48"/>
      <c r="X183" s="48"/>
      <c r="Y183" s="48"/>
      <c r="Z183" s="48"/>
      <c r="AA183" s="32" t="str">
        <f t="shared" si="7"/>
        <v xml:space="preserve"> </v>
      </c>
    </row>
    <row r="184" spans="1:27" x14ac:dyDescent="0.2">
      <c r="A184" s="7">
        <v>183</v>
      </c>
      <c r="B184" s="8"/>
      <c r="C184" s="7"/>
      <c r="D184" s="7"/>
      <c r="E184" s="7"/>
      <c r="F184" s="45"/>
      <c r="G184" s="9"/>
      <c r="H184" s="8"/>
      <c r="I184" s="7"/>
      <c r="J184" s="7"/>
      <c r="K184" s="9"/>
      <c r="L184" s="8"/>
      <c r="M184" s="7"/>
      <c r="N184" s="7"/>
      <c r="O184" s="9"/>
      <c r="P184" s="18"/>
      <c r="Q184" s="9"/>
      <c r="R184" s="8"/>
      <c r="S184" s="7"/>
      <c r="T184" s="7"/>
      <c r="U184" s="9"/>
      <c r="V184" s="25"/>
      <c r="W184" s="48"/>
      <c r="X184" s="48"/>
      <c r="Y184" s="48"/>
      <c r="Z184" s="48"/>
      <c r="AA184" s="32" t="str">
        <f t="shared" si="7"/>
        <v xml:space="preserve"> </v>
      </c>
    </row>
    <row r="185" spans="1:27" x14ac:dyDescent="0.2">
      <c r="A185" s="7">
        <v>184</v>
      </c>
      <c r="B185" s="8"/>
      <c r="C185" s="7"/>
      <c r="D185" s="7"/>
      <c r="E185" s="7"/>
      <c r="F185" s="45"/>
      <c r="G185" s="9"/>
      <c r="H185" s="8"/>
      <c r="I185" s="7"/>
      <c r="J185" s="7"/>
      <c r="K185" s="9"/>
      <c r="L185" s="8"/>
      <c r="M185" s="7"/>
      <c r="N185" s="7"/>
      <c r="O185" s="9"/>
      <c r="P185" s="18"/>
      <c r="Q185" s="9"/>
      <c r="R185" s="8"/>
      <c r="S185" s="7"/>
      <c r="T185" s="7"/>
      <c r="U185" s="9"/>
      <c r="V185" s="25"/>
      <c r="W185" s="48"/>
      <c r="X185" s="48"/>
      <c r="Y185" s="48"/>
      <c r="Z185" s="48"/>
      <c r="AA185" s="32" t="str">
        <f t="shared" si="7"/>
        <v xml:space="preserve"> </v>
      </c>
    </row>
    <row r="186" spans="1:27" x14ac:dyDescent="0.2">
      <c r="A186" s="7">
        <v>185</v>
      </c>
      <c r="B186" s="8"/>
      <c r="C186" s="7"/>
      <c r="D186" s="7"/>
      <c r="E186" s="7"/>
      <c r="F186" s="45"/>
      <c r="G186" s="9"/>
      <c r="H186" s="8"/>
      <c r="I186" s="7"/>
      <c r="J186" s="7"/>
      <c r="K186" s="9"/>
      <c r="L186" s="8"/>
      <c r="M186" s="7"/>
      <c r="N186" s="7"/>
      <c r="O186" s="9"/>
      <c r="P186" s="18"/>
      <c r="Q186" s="9"/>
      <c r="R186" s="8"/>
      <c r="S186" s="7"/>
      <c r="T186" s="7"/>
      <c r="U186" s="9"/>
      <c r="V186" s="25"/>
      <c r="W186" s="48"/>
      <c r="X186" s="48"/>
      <c r="Y186" s="48"/>
      <c r="Z186" s="48"/>
      <c r="AA186" s="32" t="str">
        <f t="shared" si="7"/>
        <v xml:space="preserve"> </v>
      </c>
    </row>
    <row r="187" spans="1:27" x14ac:dyDescent="0.2">
      <c r="A187" s="7">
        <v>186</v>
      </c>
      <c r="B187" s="8"/>
      <c r="C187" s="7"/>
      <c r="D187" s="7"/>
      <c r="E187" s="7"/>
      <c r="F187" s="45"/>
      <c r="G187" s="9"/>
      <c r="H187" s="8"/>
      <c r="I187" s="7"/>
      <c r="J187" s="7"/>
      <c r="K187" s="9"/>
      <c r="L187" s="8"/>
      <c r="M187" s="7"/>
      <c r="N187" s="7"/>
      <c r="O187" s="9"/>
      <c r="P187" s="18"/>
      <c r="Q187" s="9"/>
      <c r="R187" s="8"/>
      <c r="S187" s="7"/>
      <c r="T187" s="7"/>
      <c r="U187" s="9"/>
      <c r="V187" s="25"/>
      <c r="W187" s="48"/>
      <c r="X187" s="48"/>
      <c r="Y187" s="48"/>
      <c r="Z187" s="48"/>
      <c r="AA187" s="32" t="str">
        <f t="shared" si="7"/>
        <v xml:space="preserve"> </v>
      </c>
    </row>
    <row r="188" spans="1:27" x14ac:dyDescent="0.2">
      <c r="A188" s="7">
        <v>187</v>
      </c>
      <c r="B188" s="8"/>
      <c r="C188" s="7"/>
      <c r="D188" s="7"/>
      <c r="E188" s="7"/>
      <c r="F188" s="45"/>
      <c r="G188" s="9"/>
      <c r="H188" s="8"/>
      <c r="I188" s="7"/>
      <c r="J188" s="7"/>
      <c r="K188" s="9"/>
      <c r="L188" s="8"/>
      <c r="M188" s="7"/>
      <c r="N188" s="7"/>
      <c r="O188" s="9"/>
      <c r="P188" s="18"/>
      <c r="Q188" s="9"/>
      <c r="R188" s="8"/>
      <c r="S188" s="7"/>
      <c r="T188" s="7"/>
      <c r="U188" s="9"/>
      <c r="V188" s="25"/>
      <c r="W188" s="48"/>
      <c r="X188" s="48"/>
      <c r="Y188" s="48"/>
      <c r="Z188" s="48"/>
      <c r="AA188" s="32" t="str">
        <f t="shared" si="7"/>
        <v xml:space="preserve"> </v>
      </c>
    </row>
    <row r="189" spans="1:27" x14ac:dyDescent="0.2">
      <c r="A189" s="7">
        <v>188</v>
      </c>
      <c r="B189" s="8"/>
      <c r="C189" s="7"/>
      <c r="D189" s="7"/>
      <c r="E189" s="7"/>
      <c r="F189" s="45"/>
      <c r="G189" s="9"/>
      <c r="H189" s="8"/>
      <c r="I189" s="7"/>
      <c r="J189" s="7"/>
      <c r="K189" s="9"/>
      <c r="L189" s="8"/>
      <c r="M189" s="7"/>
      <c r="N189" s="7"/>
      <c r="O189" s="9"/>
      <c r="P189" s="18"/>
      <c r="Q189" s="9"/>
      <c r="R189" s="8"/>
      <c r="S189" s="7"/>
      <c r="T189" s="7"/>
      <c r="U189" s="9"/>
      <c r="V189" s="25"/>
      <c r="W189" s="48"/>
      <c r="X189" s="48"/>
      <c r="Y189" s="48"/>
      <c r="Z189" s="48"/>
      <c r="AA189" s="32" t="str">
        <f t="shared" si="7"/>
        <v xml:space="preserve"> </v>
      </c>
    </row>
    <row r="190" spans="1:27" x14ac:dyDescent="0.2">
      <c r="A190" s="7">
        <v>189</v>
      </c>
      <c r="B190" s="8"/>
      <c r="C190" s="7"/>
      <c r="D190" s="7"/>
      <c r="E190" s="7"/>
      <c r="F190" s="45"/>
      <c r="G190" s="9"/>
      <c r="H190" s="8"/>
      <c r="I190" s="7"/>
      <c r="J190" s="7"/>
      <c r="K190" s="9"/>
      <c r="L190" s="8"/>
      <c r="M190" s="7"/>
      <c r="N190" s="7"/>
      <c r="O190" s="9"/>
      <c r="P190" s="18"/>
      <c r="Q190" s="9"/>
      <c r="R190" s="8"/>
      <c r="S190" s="7"/>
      <c r="T190" s="7"/>
      <c r="U190" s="9"/>
      <c r="V190" s="25"/>
      <c r="W190" s="48"/>
      <c r="X190" s="48"/>
      <c r="Y190" s="48"/>
      <c r="Z190" s="48"/>
      <c r="AA190" s="32" t="str">
        <f t="shared" si="7"/>
        <v xml:space="preserve"> </v>
      </c>
    </row>
    <row r="191" spans="1:27" x14ac:dyDescent="0.2">
      <c r="A191" s="7">
        <v>190</v>
      </c>
      <c r="B191" s="8"/>
      <c r="C191" s="7"/>
      <c r="D191" s="7"/>
      <c r="E191" s="7"/>
      <c r="F191" s="45"/>
      <c r="G191" s="9"/>
      <c r="H191" s="8"/>
      <c r="I191" s="7"/>
      <c r="J191" s="7"/>
      <c r="K191" s="9"/>
      <c r="L191" s="8"/>
      <c r="M191" s="7"/>
      <c r="N191" s="7"/>
      <c r="O191" s="9"/>
      <c r="P191" s="18"/>
      <c r="Q191" s="9"/>
      <c r="R191" s="8"/>
      <c r="S191" s="7"/>
      <c r="T191" s="7"/>
      <c r="U191" s="9"/>
      <c r="V191" s="25"/>
      <c r="W191" s="48"/>
      <c r="X191" s="48"/>
      <c r="Y191" s="48"/>
      <c r="Z191" s="48"/>
      <c r="AA191" s="32" t="str">
        <f t="shared" si="7"/>
        <v xml:space="preserve"> </v>
      </c>
    </row>
    <row r="192" spans="1:27" x14ac:dyDescent="0.2">
      <c r="A192" s="7">
        <v>191</v>
      </c>
      <c r="B192" s="8"/>
      <c r="C192" s="7"/>
      <c r="D192" s="7"/>
      <c r="E192" s="7"/>
      <c r="F192" s="45"/>
      <c r="G192" s="9"/>
      <c r="H192" s="8"/>
      <c r="I192" s="7"/>
      <c r="J192" s="7"/>
      <c r="K192" s="9"/>
      <c r="L192" s="8"/>
      <c r="M192" s="7"/>
      <c r="N192" s="7"/>
      <c r="O192" s="9"/>
      <c r="P192" s="18"/>
      <c r="Q192" s="9"/>
      <c r="R192" s="8"/>
      <c r="S192" s="7"/>
      <c r="T192" s="7"/>
      <c r="U192" s="9"/>
      <c r="V192" s="25"/>
      <c r="W192" s="48"/>
      <c r="X192" s="48"/>
      <c r="Y192" s="48"/>
      <c r="Z192" s="48"/>
      <c r="AA192" s="32" t="str">
        <f t="shared" si="7"/>
        <v xml:space="preserve"> </v>
      </c>
    </row>
    <row r="193" spans="1:27" x14ac:dyDescent="0.2">
      <c r="A193" s="7">
        <v>192</v>
      </c>
      <c r="B193" s="8"/>
      <c r="C193" s="7"/>
      <c r="D193" s="7"/>
      <c r="E193" s="7"/>
      <c r="F193" s="45"/>
      <c r="G193" s="9"/>
      <c r="H193" s="8"/>
      <c r="I193" s="7"/>
      <c r="J193" s="7"/>
      <c r="K193" s="9"/>
      <c r="L193" s="8"/>
      <c r="M193" s="7"/>
      <c r="N193" s="7"/>
      <c r="O193" s="9"/>
      <c r="P193" s="18"/>
      <c r="Q193" s="9"/>
      <c r="R193" s="8"/>
      <c r="S193" s="7"/>
      <c r="T193" s="7"/>
      <c r="U193" s="9"/>
      <c r="V193" s="25"/>
      <c r="W193" s="48"/>
      <c r="X193" s="48"/>
      <c r="Y193" s="48"/>
      <c r="Z193" s="48"/>
      <c r="AA193" s="32" t="str">
        <f t="shared" si="7"/>
        <v xml:space="preserve"> </v>
      </c>
    </row>
    <row r="194" spans="1:27" x14ac:dyDescent="0.2">
      <c r="A194" s="7">
        <v>193</v>
      </c>
      <c r="B194" s="8"/>
      <c r="C194" s="7"/>
      <c r="D194" s="7"/>
      <c r="E194" s="7"/>
      <c r="F194" s="45"/>
      <c r="G194" s="9"/>
      <c r="H194" s="8"/>
      <c r="I194" s="7"/>
      <c r="J194" s="7"/>
      <c r="K194" s="9"/>
      <c r="L194" s="8"/>
      <c r="M194" s="7"/>
      <c r="N194" s="7"/>
      <c r="O194" s="9"/>
      <c r="P194" s="18"/>
      <c r="Q194" s="9"/>
      <c r="R194" s="8"/>
      <c r="S194" s="7"/>
      <c r="T194" s="7"/>
      <c r="U194" s="9"/>
      <c r="V194" s="25"/>
      <c r="W194" s="48"/>
      <c r="X194" s="48"/>
      <c r="Y194" s="48"/>
      <c r="Z194" s="48"/>
      <c r="AA194" s="32" t="str">
        <f t="shared" si="7"/>
        <v xml:space="preserve"> </v>
      </c>
    </row>
    <row r="195" spans="1:27" x14ac:dyDescent="0.2">
      <c r="A195" s="7">
        <v>194</v>
      </c>
      <c r="B195" s="8"/>
      <c r="C195" s="7"/>
      <c r="D195" s="7"/>
      <c r="E195" s="7"/>
      <c r="F195" s="45"/>
      <c r="G195" s="9"/>
      <c r="H195" s="8"/>
      <c r="I195" s="7"/>
      <c r="J195" s="7"/>
      <c r="K195" s="9"/>
      <c r="L195" s="8"/>
      <c r="M195" s="7"/>
      <c r="N195" s="7"/>
      <c r="O195" s="9"/>
      <c r="P195" s="18"/>
      <c r="Q195" s="9"/>
      <c r="R195" s="8"/>
      <c r="S195" s="7"/>
      <c r="T195" s="7"/>
      <c r="U195" s="9"/>
      <c r="V195" s="25"/>
      <c r="W195" s="48"/>
      <c r="X195" s="48"/>
      <c r="Y195" s="48"/>
      <c r="Z195" s="48"/>
      <c r="AA195" s="32" t="str">
        <f t="shared" ref="AA195:AA208" si="8">CONCATENATE(C195," ",B195)</f>
        <v xml:space="preserve"> </v>
      </c>
    </row>
    <row r="196" spans="1:27" x14ac:dyDescent="0.2">
      <c r="A196" s="7">
        <v>195</v>
      </c>
      <c r="B196" s="8"/>
      <c r="C196" s="7"/>
      <c r="D196" s="7"/>
      <c r="E196" s="7"/>
      <c r="F196" s="45"/>
      <c r="G196" s="9"/>
      <c r="H196" s="8"/>
      <c r="I196" s="7"/>
      <c r="J196" s="7"/>
      <c r="K196" s="9"/>
      <c r="L196" s="8"/>
      <c r="M196" s="7"/>
      <c r="N196" s="7"/>
      <c r="O196" s="9"/>
      <c r="P196" s="18"/>
      <c r="Q196" s="9"/>
      <c r="R196" s="8"/>
      <c r="S196" s="7"/>
      <c r="T196" s="7"/>
      <c r="U196" s="9"/>
      <c r="V196" s="25"/>
      <c r="W196" s="48"/>
      <c r="X196" s="48"/>
      <c r="Y196" s="48"/>
      <c r="Z196" s="48"/>
      <c r="AA196" s="32" t="str">
        <f t="shared" si="8"/>
        <v xml:space="preserve"> </v>
      </c>
    </row>
    <row r="197" spans="1:27" x14ac:dyDescent="0.2">
      <c r="A197" s="7">
        <v>196</v>
      </c>
      <c r="B197" s="8"/>
      <c r="C197" s="7"/>
      <c r="D197" s="7"/>
      <c r="E197" s="7"/>
      <c r="F197" s="45"/>
      <c r="G197" s="9"/>
      <c r="H197" s="8"/>
      <c r="I197" s="7"/>
      <c r="J197" s="7"/>
      <c r="K197" s="9"/>
      <c r="L197" s="8"/>
      <c r="M197" s="7"/>
      <c r="N197" s="7"/>
      <c r="O197" s="9"/>
      <c r="P197" s="18"/>
      <c r="Q197" s="9"/>
      <c r="R197" s="8"/>
      <c r="S197" s="7"/>
      <c r="T197" s="7"/>
      <c r="U197" s="9"/>
      <c r="V197" s="25"/>
      <c r="W197" s="48"/>
      <c r="X197" s="48"/>
      <c r="Y197" s="48"/>
      <c r="Z197" s="48"/>
      <c r="AA197" s="32" t="str">
        <f t="shared" si="8"/>
        <v xml:space="preserve"> </v>
      </c>
    </row>
    <row r="198" spans="1:27" x14ac:dyDescent="0.2">
      <c r="A198" s="7">
        <v>197</v>
      </c>
      <c r="B198" s="8"/>
      <c r="C198" s="7"/>
      <c r="D198" s="7"/>
      <c r="E198" s="7"/>
      <c r="F198" s="45"/>
      <c r="G198" s="9"/>
      <c r="H198" s="8"/>
      <c r="I198" s="7"/>
      <c r="J198" s="7"/>
      <c r="K198" s="9"/>
      <c r="L198" s="8"/>
      <c r="M198" s="7"/>
      <c r="N198" s="7"/>
      <c r="O198" s="9"/>
      <c r="P198" s="18"/>
      <c r="Q198" s="9"/>
      <c r="R198" s="8"/>
      <c r="S198" s="7"/>
      <c r="T198" s="7"/>
      <c r="U198" s="9"/>
      <c r="V198" s="25"/>
      <c r="W198" s="48"/>
      <c r="X198" s="48"/>
      <c r="Y198" s="48"/>
      <c r="Z198" s="48"/>
      <c r="AA198" s="32" t="str">
        <f t="shared" si="8"/>
        <v xml:space="preserve"> </v>
      </c>
    </row>
    <row r="199" spans="1:27" x14ac:dyDescent="0.2">
      <c r="A199" s="7">
        <v>198</v>
      </c>
      <c r="B199" s="8"/>
      <c r="C199" s="7"/>
      <c r="D199" s="7"/>
      <c r="E199" s="7"/>
      <c r="F199" s="45"/>
      <c r="G199" s="9"/>
      <c r="H199" s="8"/>
      <c r="I199" s="7"/>
      <c r="J199" s="7"/>
      <c r="K199" s="9"/>
      <c r="L199" s="8"/>
      <c r="M199" s="7"/>
      <c r="N199" s="7"/>
      <c r="O199" s="9"/>
      <c r="P199" s="18"/>
      <c r="Q199" s="9"/>
      <c r="R199" s="8"/>
      <c r="S199" s="7"/>
      <c r="T199" s="7"/>
      <c r="U199" s="9"/>
      <c r="V199" s="25"/>
      <c r="W199" s="48"/>
      <c r="X199" s="48"/>
      <c r="Y199" s="48"/>
      <c r="Z199" s="48"/>
      <c r="AA199" s="32" t="str">
        <f t="shared" si="8"/>
        <v xml:space="preserve"> </v>
      </c>
    </row>
    <row r="200" spans="1:27" x14ac:dyDescent="0.2">
      <c r="A200" s="7">
        <v>199</v>
      </c>
      <c r="B200" s="8"/>
      <c r="C200" s="7"/>
      <c r="D200" s="7"/>
      <c r="E200" s="7"/>
      <c r="F200" s="45"/>
      <c r="G200" s="9"/>
      <c r="H200" s="8"/>
      <c r="I200" s="7"/>
      <c r="J200" s="7"/>
      <c r="K200" s="9"/>
      <c r="L200" s="8"/>
      <c r="M200" s="7"/>
      <c r="N200" s="7"/>
      <c r="O200" s="9"/>
      <c r="P200" s="18"/>
      <c r="Q200" s="9"/>
      <c r="R200" s="8"/>
      <c r="S200" s="7"/>
      <c r="T200" s="7"/>
      <c r="U200" s="9"/>
      <c r="V200" s="25"/>
      <c r="W200" s="48"/>
      <c r="X200" s="48"/>
      <c r="Y200" s="48"/>
      <c r="Z200" s="48"/>
      <c r="AA200" s="32" t="str">
        <f t="shared" si="8"/>
        <v xml:space="preserve"> </v>
      </c>
    </row>
    <row r="201" spans="1:27" x14ac:dyDescent="0.2">
      <c r="A201" s="7">
        <v>200</v>
      </c>
      <c r="B201" s="8"/>
      <c r="C201" s="7"/>
      <c r="D201" s="7"/>
      <c r="E201" s="7"/>
      <c r="F201" s="45"/>
      <c r="G201" s="9"/>
      <c r="H201" s="8"/>
      <c r="I201" s="7"/>
      <c r="J201" s="7"/>
      <c r="K201" s="9"/>
      <c r="L201" s="8"/>
      <c r="M201" s="7"/>
      <c r="N201" s="7"/>
      <c r="O201" s="9"/>
      <c r="P201" s="18"/>
      <c r="Q201" s="9"/>
      <c r="R201" s="8"/>
      <c r="S201" s="7"/>
      <c r="T201" s="7"/>
      <c r="U201" s="9"/>
      <c r="V201" s="25"/>
      <c r="W201" s="48"/>
      <c r="X201" s="48"/>
      <c r="Y201" s="48"/>
      <c r="Z201" s="48"/>
      <c r="AA201" s="32" t="str">
        <f t="shared" si="8"/>
        <v xml:space="preserve"> </v>
      </c>
    </row>
    <row r="202" spans="1:27" x14ac:dyDescent="0.2">
      <c r="A202" s="7">
        <v>201</v>
      </c>
      <c r="B202" s="8"/>
      <c r="C202" s="7"/>
      <c r="D202" s="7"/>
      <c r="E202" s="7"/>
      <c r="F202" s="45"/>
      <c r="G202" s="9"/>
      <c r="H202" s="8"/>
      <c r="I202" s="7"/>
      <c r="J202" s="7"/>
      <c r="K202" s="9"/>
      <c r="L202" s="8"/>
      <c r="M202" s="7"/>
      <c r="N202" s="7"/>
      <c r="O202" s="9"/>
      <c r="P202" s="18"/>
      <c r="Q202" s="9"/>
      <c r="R202" s="8"/>
      <c r="S202" s="7"/>
      <c r="T202" s="7"/>
      <c r="U202" s="9"/>
      <c r="V202" s="25"/>
      <c r="W202" s="48"/>
      <c r="X202" s="48"/>
      <c r="Y202" s="48"/>
      <c r="Z202" s="48"/>
      <c r="AA202" s="32" t="str">
        <f t="shared" si="8"/>
        <v xml:space="preserve"> </v>
      </c>
    </row>
    <row r="203" spans="1:27" x14ac:dyDescent="0.2">
      <c r="A203" s="7">
        <v>202</v>
      </c>
      <c r="B203" s="8"/>
      <c r="C203" s="7"/>
      <c r="D203" s="7"/>
      <c r="E203" s="7"/>
      <c r="F203" s="45"/>
      <c r="G203" s="9"/>
      <c r="H203" s="8"/>
      <c r="I203" s="7"/>
      <c r="J203" s="7"/>
      <c r="K203" s="9"/>
      <c r="L203" s="8"/>
      <c r="M203" s="7"/>
      <c r="N203" s="7"/>
      <c r="O203" s="9"/>
      <c r="P203" s="18"/>
      <c r="Q203" s="9"/>
      <c r="R203" s="8"/>
      <c r="S203" s="7"/>
      <c r="T203" s="7"/>
      <c r="U203" s="9"/>
      <c r="V203" s="25"/>
      <c r="W203" s="48"/>
      <c r="X203" s="48"/>
      <c r="Y203" s="48"/>
      <c r="Z203" s="48"/>
      <c r="AA203" s="32" t="str">
        <f t="shared" si="8"/>
        <v xml:space="preserve"> </v>
      </c>
    </row>
    <row r="204" spans="1:27" x14ac:dyDescent="0.2">
      <c r="A204" s="7">
        <v>203</v>
      </c>
      <c r="B204" s="8"/>
      <c r="C204" s="7"/>
      <c r="D204" s="7"/>
      <c r="E204" s="7"/>
      <c r="F204" s="45"/>
      <c r="G204" s="9"/>
      <c r="H204" s="8"/>
      <c r="I204" s="7"/>
      <c r="J204" s="7"/>
      <c r="K204" s="9"/>
      <c r="L204" s="8"/>
      <c r="M204" s="7"/>
      <c r="N204" s="7"/>
      <c r="O204" s="9"/>
      <c r="P204" s="18"/>
      <c r="Q204" s="9"/>
      <c r="R204" s="8"/>
      <c r="S204" s="7"/>
      <c r="T204" s="7"/>
      <c r="U204" s="9"/>
      <c r="V204" s="25"/>
      <c r="W204" s="48"/>
      <c r="X204" s="48"/>
      <c r="Y204" s="48"/>
      <c r="Z204" s="48"/>
      <c r="AA204" s="32" t="str">
        <f t="shared" si="8"/>
        <v xml:space="preserve"> </v>
      </c>
    </row>
    <row r="205" spans="1:27" x14ac:dyDescent="0.2">
      <c r="A205" s="7">
        <v>204</v>
      </c>
      <c r="B205" s="8"/>
      <c r="C205" s="7"/>
      <c r="D205" s="7"/>
      <c r="E205" s="7"/>
      <c r="F205" s="45"/>
      <c r="G205" s="9"/>
      <c r="H205" s="8"/>
      <c r="I205" s="7"/>
      <c r="J205" s="7"/>
      <c r="K205" s="9"/>
      <c r="L205" s="8"/>
      <c r="M205" s="7"/>
      <c r="N205" s="7"/>
      <c r="O205" s="9"/>
      <c r="P205" s="18"/>
      <c r="Q205" s="9"/>
      <c r="R205" s="8"/>
      <c r="S205" s="7"/>
      <c r="T205" s="7"/>
      <c r="U205" s="9"/>
      <c r="V205" s="25"/>
      <c r="W205" s="48"/>
      <c r="X205" s="48"/>
      <c r="Y205" s="48"/>
      <c r="Z205" s="48"/>
      <c r="AA205" s="32" t="str">
        <f t="shared" si="8"/>
        <v xml:space="preserve"> </v>
      </c>
    </row>
    <row r="206" spans="1:27" x14ac:dyDescent="0.2">
      <c r="A206" s="7">
        <v>205</v>
      </c>
      <c r="B206" s="8"/>
      <c r="C206" s="7"/>
      <c r="D206" s="7"/>
      <c r="E206" s="7"/>
      <c r="F206" s="45"/>
      <c r="G206" s="9"/>
      <c r="H206" s="8"/>
      <c r="I206" s="7"/>
      <c r="J206" s="7"/>
      <c r="K206" s="9"/>
      <c r="L206" s="8"/>
      <c r="M206" s="7"/>
      <c r="N206" s="7"/>
      <c r="O206" s="9"/>
      <c r="P206" s="18"/>
      <c r="Q206" s="9"/>
      <c r="R206" s="8"/>
      <c r="S206" s="7"/>
      <c r="T206" s="7"/>
      <c r="U206" s="9"/>
      <c r="V206" s="25"/>
      <c r="W206" s="48"/>
      <c r="X206" s="48"/>
      <c r="Y206" s="48"/>
      <c r="Z206" s="48"/>
      <c r="AA206" s="32" t="str">
        <f t="shared" si="8"/>
        <v xml:space="preserve"> </v>
      </c>
    </row>
    <row r="207" spans="1:27" x14ac:dyDescent="0.2">
      <c r="A207" s="7">
        <v>206</v>
      </c>
      <c r="B207" s="8"/>
      <c r="C207" s="7"/>
      <c r="D207" s="7"/>
      <c r="E207" s="7"/>
      <c r="F207" s="45"/>
      <c r="G207" s="9"/>
      <c r="H207" s="8"/>
      <c r="I207" s="7"/>
      <c r="J207" s="7"/>
      <c r="K207" s="9"/>
      <c r="L207" s="8"/>
      <c r="M207" s="7"/>
      <c r="N207" s="7"/>
      <c r="O207" s="9"/>
      <c r="P207" s="18"/>
      <c r="Q207" s="9"/>
      <c r="R207" s="8"/>
      <c r="S207" s="7"/>
      <c r="T207" s="7"/>
      <c r="U207" s="9"/>
      <c r="V207" s="25"/>
      <c r="W207" s="48"/>
      <c r="X207" s="48"/>
      <c r="Y207" s="48"/>
      <c r="Z207" s="48"/>
      <c r="AA207" s="32" t="str">
        <f t="shared" si="8"/>
        <v xml:space="preserve"> </v>
      </c>
    </row>
    <row r="208" spans="1:27" ht="13.5" thickBot="1" x14ac:dyDescent="0.25">
      <c r="A208" s="7">
        <v>207</v>
      </c>
      <c r="B208" s="10"/>
      <c r="C208" s="11"/>
      <c r="D208" s="11"/>
      <c r="E208" s="11"/>
      <c r="F208" s="59"/>
      <c r="G208" s="12"/>
      <c r="H208" s="10"/>
      <c r="I208" s="11"/>
      <c r="J208" s="11"/>
      <c r="K208" s="12"/>
      <c r="L208" s="10"/>
      <c r="M208" s="11"/>
      <c r="N208" s="11"/>
      <c r="O208" s="12"/>
      <c r="P208" s="19"/>
      <c r="Q208" s="12"/>
      <c r="R208" s="8"/>
      <c r="S208" s="7"/>
      <c r="T208" s="7"/>
      <c r="U208" s="9"/>
      <c r="V208" s="25"/>
      <c r="W208" s="48"/>
      <c r="X208" s="48"/>
      <c r="Y208" s="48"/>
      <c r="Z208" s="48"/>
      <c r="AA208" s="32" t="str">
        <f t="shared" si="8"/>
        <v xml:space="preserve"> </v>
      </c>
    </row>
    <row r="209" spans="2:3" x14ac:dyDescent="0.2">
      <c r="B209" s="62"/>
      <c r="C209" s="63"/>
    </row>
  </sheetData>
  <sheetProtection selectLockedCells="1" selectUnlockedCells="1"/>
  <autoFilter ref="A1:V208"/>
  <sortState ref="B2:AA125">
    <sortCondition ref="B2"/>
  </sortState>
  <conditionalFormatting sqref="A2:G3 L116:O116 L112:O114 L121:O121 L123:O126 B209:C209 Q74:Q75 L73:P75 P111:P127 L2:Q50 L51:P52 L53:Q72 B127:Q134 B136:Q208 Q135 B4:G110 L90:Q110 L88:P89 L76:Q87 A4:A208">
    <cfRule type="expression" dxfId="11" priority="14" stopIfTrue="1">
      <formula>MOD(ROW(),2)=0</formula>
    </cfRule>
  </conditionalFormatting>
  <conditionalFormatting sqref="H2:K28 H32:K110">
    <cfRule type="expression" dxfId="10" priority="12" stopIfTrue="1">
      <formula>MOD(ROW(),2)=0</formula>
    </cfRule>
  </conditionalFormatting>
  <conditionalFormatting sqref="H29:K31">
    <cfRule type="expression" dxfId="9" priority="11" stopIfTrue="1">
      <formula>MOD(ROW(),2)=0</formula>
    </cfRule>
  </conditionalFormatting>
  <conditionalFormatting sqref="B111:G126 L111:O111 L122:O122 L115:O115 L102 L113 L106 L108:L111 L117:O120 Q111:Q126">
    <cfRule type="expression" dxfId="8" priority="9" stopIfTrue="1">
      <formula>MOD(ROW(),2)=0</formula>
    </cfRule>
  </conditionalFormatting>
  <conditionalFormatting sqref="H111:K126">
    <cfRule type="expression" dxfId="7" priority="8" stopIfTrue="1">
      <formula>MOD(ROW(),2)=0</formula>
    </cfRule>
  </conditionalFormatting>
  <conditionalFormatting sqref="R2:U208">
    <cfRule type="expression" dxfId="6" priority="7" stopIfTrue="1">
      <formula>MOD(ROW(),2)=0</formula>
    </cfRule>
  </conditionalFormatting>
  <conditionalFormatting sqref="V2:V208">
    <cfRule type="expression" dxfId="5" priority="6" stopIfTrue="1">
      <formula>MOD(ROW(),2)=0</formula>
    </cfRule>
  </conditionalFormatting>
  <conditionalFormatting sqref="Q52">
    <cfRule type="expression" dxfId="4" priority="5" stopIfTrue="1">
      <formula>MOD(ROW(),2)=0</formula>
    </cfRule>
  </conditionalFormatting>
  <conditionalFormatting sqref="Q73">
    <cfRule type="expression" dxfId="3" priority="4" stopIfTrue="1">
      <formula>MOD(ROW(),2)=0</formula>
    </cfRule>
  </conditionalFormatting>
  <conditionalFormatting sqref="B135:G135 L135:P135">
    <cfRule type="expression" dxfId="2" priority="3" stopIfTrue="1">
      <formula>MOD(ROW(),2)=0</formula>
    </cfRule>
  </conditionalFormatting>
  <conditionalFormatting sqref="H135:K135">
    <cfRule type="expression" dxfId="1" priority="2" stopIfTrue="1">
      <formula>MOD(ROW(),2)=0</formula>
    </cfRule>
  </conditionalFormatting>
  <conditionalFormatting sqref="L135">
    <cfRule type="expression" dxfId="0" priority="1" stopIfTrue="1">
      <formula>MOD(ROW(),2)=0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'HJ-Daten'!$F$10:$F$21</xm:f>
          </x14:formula1>
          <xm:sqref>P2:P1048576</xm:sqref>
        </x14:dataValidation>
        <x14:dataValidation type="list" allowBlank="1" showInputMessage="1" showErrorMessage="1">
          <x14:formula1>
            <xm:f>#REF!</xm:f>
          </x14:formula1>
          <xm:sqref>L2:O1048576</xm:sqref>
        </x14:dataValidation>
        <x14:dataValidation type="list" allowBlank="1" showInputMessage="1" showErrorMessage="1">
          <x14:formula1>
            <xm:f>'HJ-Daten'!$A$10:$A$44</xm:f>
          </x14:formula1>
          <xm:sqref>H2:K1048576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4"/>
  <sheetViews>
    <sheetView tabSelected="1" workbookViewId="0">
      <selection activeCell="B8" sqref="B8"/>
    </sheetView>
  </sheetViews>
  <sheetFormatPr baseColWidth="10" defaultRowHeight="12.75" x14ac:dyDescent="0.2"/>
  <cols>
    <col min="1" max="1" width="6.28515625" customWidth="1"/>
    <col min="2" max="2" width="30.140625" customWidth="1"/>
    <col min="3" max="3" width="13.85546875" customWidth="1"/>
    <col min="4" max="4" width="10" customWidth="1"/>
  </cols>
  <sheetData>
    <row r="1" spans="1:16" ht="13.5" thickBot="1" x14ac:dyDescent="0.25"/>
    <row r="2" spans="1:16" x14ac:dyDescent="0.2">
      <c r="B2" s="39" t="s">
        <v>19</v>
      </c>
      <c r="C2" s="42" t="s">
        <v>263</v>
      </c>
    </row>
    <row r="3" spans="1:16" x14ac:dyDescent="0.2">
      <c r="B3" s="40" t="s">
        <v>20</v>
      </c>
      <c r="C3" s="46">
        <v>1</v>
      </c>
    </row>
    <row r="4" spans="1:16" ht="13.5" thickBot="1" x14ac:dyDescent="0.25">
      <c r="B4" s="41" t="s">
        <v>21</v>
      </c>
      <c r="C4" s="43" t="s">
        <v>264</v>
      </c>
    </row>
    <row r="7" spans="1:16" ht="15.75" x14ac:dyDescent="0.25">
      <c r="A7" s="13" t="s">
        <v>25</v>
      </c>
      <c r="F7" s="13" t="s">
        <v>55</v>
      </c>
    </row>
    <row r="8" spans="1:16" ht="15" x14ac:dyDescent="0.2">
      <c r="A8" s="17" t="s">
        <v>56</v>
      </c>
      <c r="F8" s="17" t="s">
        <v>57</v>
      </c>
    </row>
    <row r="9" spans="1:16" x14ac:dyDescent="0.2">
      <c r="A9" s="14" t="s">
        <v>26</v>
      </c>
      <c r="B9" s="14" t="s">
        <v>27</v>
      </c>
      <c r="C9" s="14" t="s">
        <v>28</v>
      </c>
      <c r="D9" s="14" t="s">
        <v>24</v>
      </c>
      <c r="F9" s="14" t="s">
        <v>24</v>
      </c>
      <c r="G9" s="14" t="s">
        <v>575</v>
      </c>
      <c r="I9" s="14" t="s">
        <v>24</v>
      </c>
      <c r="J9" s="14" t="s">
        <v>576</v>
      </c>
      <c r="L9" s="14" t="s">
        <v>24</v>
      </c>
      <c r="M9" s="14" t="s">
        <v>577</v>
      </c>
      <c r="O9" s="14" t="s">
        <v>24</v>
      </c>
      <c r="P9" s="14" t="s">
        <v>578</v>
      </c>
    </row>
    <row r="10" spans="1:16" x14ac:dyDescent="0.2">
      <c r="A10" s="16" t="s">
        <v>497</v>
      </c>
      <c r="B10" s="16" t="s">
        <v>259</v>
      </c>
      <c r="C10" s="27" t="s">
        <v>535</v>
      </c>
      <c r="D10" s="15" t="s">
        <v>536</v>
      </c>
      <c r="F10" s="29"/>
      <c r="G10" s="15"/>
      <c r="I10" s="29"/>
      <c r="J10" s="15"/>
      <c r="L10" s="29"/>
      <c r="M10" s="15"/>
      <c r="O10" s="29"/>
      <c r="P10" s="15"/>
    </row>
    <row r="11" spans="1:16" x14ac:dyDescent="0.2">
      <c r="A11" s="16" t="s">
        <v>499</v>
      </c>
      <c r="B11" s="16" t="s">
        <v>477</v>
      </c>
      <c r="C11" s="27" t="s">
        <v>537</v>
      </c>
      <c r="D11" s="27" t="s">
        <v>538</v>
      </c>
      <c r="F11" s="29" t="s">
        <v>49</v>
      </c>
      <c r="G11" s="15" t="s">
        <v>566</v>
      </c>
      <c r="I11" s="29" t="s">
        <v>49</v>
      </c>
      <c r="J11" s="15" t="s">
        <v>570</v>
      </c>
      <c r="L11" s="29" t="s">
        <v>49</v>
      </c>
      <c r="M11" s="15" t="s">
        <v>555</v>
      </c>
      <c r="O11" s="29" t="s">
        <v>49</v>
      </c>
      <c r="P11" s="15" t="s">
        <v>580</v>
      </c>
    </row>
    <row r="12" spans="1:16" x14ac:dyDescent="0.2">
      <c r="A12" s="15" t="s">
        <v>500</v>
      </c>
      <c r="B12" s="15" t="s">
        <v>478</v>
      </c>
      <c r="C12" s="15" t="s">
        <v>540</v>
      </c>
      <c r="D12" s="27">
        <v>139</v>
      </c>
      <c r="F12" s="29" t="s">
        <v>50</v>
      </c>
      <c r="G12" s="15" t="s">
        <v>541</v>
      </c>
      <c r="I12" s="29" t="s">
        <v>50</v>
      </c>
      <c r="J12" s="15" t="s">
        <v>571</v>
      </c>
      <c r="L12" s="29" t="s">
        <v>50</v>
      </c>
      <c r="M12" s="15" t="s">
        <v>554</v>
      </c>
      <c r="O12" s="29" t="s">
        <v>50</v>
      </c>
      <c r="P12" s="15" t="s">
        <v>562</v>
      </c>
    </row>
    <row r="13" spans="1:16" x14ac:dyDescent="0.2">
      <c r="A13" s="15" t="s">
        <v>507</v>
      </c>
      <c r="B13" s="15" t="s">
        <v>487</v>
      </c>
      <c r="C13" s="15" t="s">
        <v>539</v>
      </c>
      <c r="D13" s="15">
        <v>36</v>
      </c>
      <c r="F13" s="30" t="s">
        <v>48</v>
      </c>
      <c r="G13" s="27" t="s">
        <v>567</v>
      </c>
      <c r="I13" s="30" t="s">
        <v>48</v>
      </c>
      <c r="J13" s="27" t="s">
        <v>572</v>
      </c>
      <c r="L13" s="30" t="s">
        <v>48</v>
      </c>
      <c r="M13" s="27" t="s">
        <v>552</v>
      </c>
      <c r="O13" s="30" t="s">
        <v>48</v>
      </c>
      <c r="P13" s="27" t="s">
        <v>539</v>
      </c>
    </row>
    <row r="14" spans="1:16" x14ac:dyDescent="0.2">
      <c r="A14" s="15" t="s">
        <v>501</v>
      </c>
      <c r="B14" s="15" t="s">
        <v>256</v>
      </c>
      <c r="C14" s="15" t="s">
        <v>541</v>
      </c>
      <c r="D14" s="15">
        <v>131</v>
      </c>
      <c r="F14" s="30" t="s">
        <v>51</v>
      </c>
      <c r="G14" s="27" t="s">
        <v>568</v>
      </c>
      <c r="I14" s="30" t="s">
        <v>51</v>
      </c>
      <c r="J14" s="27" t="s">
        <v>573</v>
      </c>
      <c r="L14" s="30" t="s">
        <v>51</v>
      </c>
      <c r="M14" s="27" t="s">
        <v>547</v>
      </c>
      <c r="O14" s="30" t="s">
        <v>51</v>
      </c>
      <c r="P14" s="27" t="s">
        <v>563</v>
      </c>
    </row>
    <row r="15" spans="1:16" x14ac:dyDescent="0.2">
      <c r="A15" s="15" t="s">
        <v>502</v>
      </c>
      <c r="B15" s="15" t="s">
        <v>71</v>
      </c>
      <c r="C15" s="15" t="s">
        <v>542</v>
      </c>
      <c r="D15" s="15">
        <v>101</v>
      </c>
      <c r="F15" s="30" t="s">
        <v>52</v>
      </c>
      <c r="G15" s="27" t="s">
        <v>542</v>
      </c>
      <c r="I15" s="30" t="s">
        <v>52</v>
      </c>
      <c r="J15" s="27" t="s">
        <v>551</v>
      </c>
      <c r="L15" s="30" t="s">
        <v>52</v>
      </c>
      <c r="M15" s="27" t="s">
        <v>557</v>
      </c>
      <c r="O15" s="30" t="s">
        <v>52</v>
      </c>
      <c r="P15" s="27" t="s">
        <v>565</v>
      </c>
    </row>
    <row r="16" spans="1:16" x14ac:dyDescent="0.2">
      <c r="A16" s="16" t="s">
        <v>503</v>
      </c>
      <c r="B16" s="16" t="s">
        <v>255</v>
      </c>
      <c r="C16" s="27" t="s">
        <v>543</v>
      </c>
      <c r="D16" s="15">
        <v>132</v>
      </c>
      <c r="F16" s="29" t="s">
        <v>53</v>
      </c>
      <c r="G16" s="15" t="s">
        <v>569</v>
      </c>
      <c r="I16" s="29" t="s">
        <v>53</v>
      </c>
      <c r="J16" s="15" t="s">
        <v>548</v>
      </c>
      <c r="L16" s="29" t="s">
        <v>53</v>
      </c>
      <c r="M16" s="15" t="s">
        <v>579</v>
      </c>
      <c r="O16" s="29" t="s">
        <v>53</v>
      </c>
      <c r="P16" s="15" t="s">
        <v>560</v>
      </c>
    </row>
    <row r="17" spans="1:16" x14ac:dyDescent="0.2">
      <c r="A17" s="15" t="s">
        <v>505</v>
      </c>
      <c r="B17" s="15" t="s">
        <v>479</v>
      </c>
      <c r="C17" s="15" t="s">
        <v>544</v>
      </c>
      <c r="D17" s="15" t="s">
        <v>545</v>
      </c>
      <c r="F17" s="29" t="s">
        <v>68</v>
      </c>
      <c r="G17" s="15" t="s">
        <v>540</v>
      </c>
      <c r="I17" s="29" t="s">
        <v>68</v>
      </c>
      <c r="J17" s="15" t="s">
        <v>574</v>
      </c>
      <c r="L17" s="29" t="s">
        <v>68</v>
      </c>
      <c r="M17" s="15" t="s">
        <v>553</v>
      </c>
      <c r="O17" s="29" t="s">
        <v>68</v>
      </c>
      <c r="P17" s="15" t="s">
        <v>549</v>
      </c>
    </row>
    <row r="18" spans="1:16" x14ac:dyDescent="0.2">
      <c r="A18" s="16" t="s">
        <v>504</v>
      </c>
      <c r="B18" s="16" t="s">
        <v>261</v>
      </c>
      <c r="C18" s="27" t="s">
        <v>546</v>
      </c>
      <c r="D18" s="27" t="s">
        <v>538</v>
      </c>
      <c r="F18" s="29"/>
      <c r="G18" s="15"/>
      <c r="I18" s="29"/>
      <c r="J18" s="15"/>
      <c r="L18" s="29"/>
      <c r="M18" s="15"/>
      <c r="O18" s="29"/>
      <c r="P18" s="15"/>
    </row>
    <row r="19" spans="1:16" x14ac:dyDescent="0.2">
      <c r="A19" s="16" t="s">
        <v>506</v>
      </c>
      <c r="B19" s="16" t="s">
        <v>494</v>
      </c>
      <c r="C19" s="27" t="s">
        <v>547</v>
      </c>
      <c r="D19" s="27" t="s">
        <v>536</v>
      </c>
      <c r="F19" s="30"/>
      <c r="G19" s="27"/>
      <c r="I19" s="30"/>
      <c r="J19" s="27"/>
      <c r="L19" s="30"/>
      <c r="M19" s="27"/>
      <c r="O19" s="30"/>
      <c r="P19" s="27"/>
    </row>
    <row r="20" spans="1:16" x14ac:dyDescent="0.2">
      <c r="A20" s="15" t="s">
        <v>510</v>
      </c>
      <c r="B20" s="15" t="s">
        <v>480</v>
      </c>
      <c r="C20" s="15" t="s">
        <v>548</v>
      </c>
      <c r="D20" s="15">
        <v>138</v>
      </c>
      <c r="F20" s="30"/>
      <c r="G20" s="27"/>
      <c r="I20" s="30"/>
      <c r="J20" s="27"/>
      <c r="L20" s="30"/>
      <c r="M20" s="27"/>
      <c r="O20" s="30"/>
      <c r="P20" s="27"/>
    </row>
    <row r="21" spans="1:16" x14ac:dyDescent="0.2">
      <c r="A21" s="16" t="s">
        <v>511</v>
      </c>
      <c r="B21" s="16" t="s">
        <v>29</v>
      </c>
      <c r="C21" s="27" t="s">
        <v>549</v>
      </c>
      <c r="D21" s="27">
        <v>133</v>
      </c>
      <c r="F21" s="30"/>
      <c r="G21" s="27"/>
      <c r="I21" s="30"/>
      <c r="J21" s="27"/>
      <c r="L21" s="30"/>
      <c r="M21" s="27"/>
      <c r="O21" s="30"/>
      <c r="P21" s="27"/>
    </row>
    <row r="22" spans="1:16" x14ac:dyDescent="0.2">
      <c r="A22" s="15" t="s">
        <v>512</v>
      </c>
      <c r="B22" s="15" t="s">
        <v>481</v>
      </c>
      <c r="C22" s="15" t="s">
        <v>550</v>
      </c>
      <c r="D22" s="15">
        <v>132</v>
      </c>
    </row>
    <row r="23" spans="1:16" x14ac:dyDescent="0.2">
      <c r="A23" s="16" t="s">
        <v>513</v>
      </c>
      <c r="B23" s="16" t="s">
        <v>496</v>
      </c>
      <c r="C23" s="27" t="s">
        <v>551</v>
      </c>
      <c r="D23" s="15">
        <v>137</v>
      </c>
    </row>
    <row r="24" spans="1:16" x14ac:dyDescent="0.2">
      <c r="A24" s="16" t="s">
        <v>498</v>
      </c>
      <c r="B24" s="16" t="s">
        <v>482</v>
      </c>
      <c r="C24" s="27" t="s">
        <v>552</v>
      </c>
      <c r="D24" s="27" t="s">
        <v>545</v>
      </c>
    </row>
    <row r="25" spans="1:16" x14ac:dyDescent="0.2">
      <c r="A25" s="16" t="s">
        <v>514</v>
      </c>
      <c r="B25" s="16" t="s">
        <v>483</v>
      </c>
      <c r="C25" s="27" t="s">
        <v>553</v>
      </c>
      <c r="D25" s="27" t="s">
        <v>536</v>
      </c>
    </row>
    <row r="26" spans="1:16" x14ac:dyDescent="0.2">
      <c r="A26" s="15" t="s">
        <v>515</v>
      </c>
      <c r="B26" s="15" t="s">
        <v>484</v>
      </c>
      <c r="C26" s="15" t="s">
        <v>554</v>
      </c>
      <c r="D26" s="27" t="s">
        <v>538</v>
      </c>
    </row>
    <row r="27" spans="1:16" x14ac:dyDescent="0.2">
      <c r="A27" s="15" t="s">
        <v>516</v>
      </c>
      <c r="B27" s="15" t="s">
        <v>485</v>
      </c>
      <c r="C27" s="15" t="s">
        <v>555</v>
      </c>
      <c r="D27" s="15">
        <v>130</v>
      </c>
    </row>
    <row r="28" spans="1:16" x14ac:dyDescent="0.2">
      <c r="A28" s="15" t="s">
        <v>517</v>
      </c>
      <c r="B28" s="15" t="s">
        <v>486</v>
      </c>
      <c r="C28" s="15" t="s">
        <v>556</v>
      </c>
      <c r="D28" s="15">
        <v>139</v>
      </c>
    </row>
    <row r="29" spans="1:16" x14ac:dyDescent="0.2">
      <c r="A29" s="16" t="s">
        <v>508</v>
      </c>
      <c r="B29" s="16" t="s">
        <v>488</v>
      </c>
      <c r="C29" s="27" t="s">
        <v>557</v>
      </c>
      <c r="D29" s="27">
        <v>36</v>
      </c>
    </row>
    <row r="30" spans="1:16" x14ac:dyDescent="0.2">
      <c r="A30" s="16" t="s">
        <v>519</v>
      </c>
      <c r="B30" s="16" t="s">
        <v>489</v>
      </c>
      <c r="C30" s="27" t="s">
        <v>558</v>
      </c>
      <c r="D30" s="15">
        <v>132</v>
      </c>
    </row>
    <row r="31" spans="1:16" x14ac:dyDescent="0.2">
      <c r="A31" s="15" t="s">
        <v>520</v>
      </c>
      <c r="B31" s="15" t="s">
        <v>490</v>
      </c>
      <c r="C31" s="15" t="s">
        <v>559</v>
      </c>
      <c r="D31" s="15" t="s">
        <v>538</v>
      </c>
    </row>
    <row r="32" spans="1:16" x14ac:dyDescent="0.2">
      <c r="A32" s="16" t="s">
        <v>521</v>
      </c>
      <c r="B32" s="16" t="s">
        <v>260</v>
      </c>
      <c r="C32" s="27" t="s">
        <v>560</v>
      </c>
      <c r="D32" s="15" t="s">
        <v>545</v>
      </c>
    </row>
    <row r="33" spans="1:4" x14ac:dyDescent="0.2">
      <c r="A33" s="15" t="s">
        <v>518</v>
      </c>
      <c r="B33" s="74" t="s">
        <v>495</v>
      </c>
      <c r="C33" s="15" t="s">
        <v>561</v>
      </c>
      <c r="D33" s="27">
        <v>130</v>
      </c>
    </row>
    <row r="34" spans="1:4" x14ac:dyDescent="0.2">
      <c r="A34" s="20" t="s">
        <v>509</v>
      </c>
      <c r="B34" s="15" t="s">
        <v>491</v>
      </c>
      <c r="C34" s="20" t="s">
        <v>562</v>
      </c>
      <c r="D34" s="20">
        <v>36</v>
      </c>
    </row>
    <row r="35" spans="1:4" x14ac:dyDescent="0.2">
      <c r="A35" s="28" t="s">
        <v>522</v>
      </c>
      <c r="B35" s="20" t="s">
        <v>492</v>
      </c>
      <c r="C35" s="21" t="s">
        <v>563</v>
      </c>
      <c r="D35" s="20">
        <v>133</v>
      </c>
    </row>
    <row r="36" spans="1:4" x14ac:dyDescent="0.2">
      <c r="A36" s="15" t="s">
        <v>523</v>
      </c>
      <c r="B36" s="28" t="s">
        <v>254</v>
      </c>
      <c r="C36" s="15" t="s">
        <v>564</v>
      </c>
      <c r="D36" s="15">
        <v>101</v>
      </c>
    </row>
    <row r="37" spans="1:4" x14ac:dyDescent="0.2">
      <c r="A37" s="15" t="s">
        <v>524</v>
      </c>
      <c r="B37" s="15" t="s">
        <v>493</v>
      </c>
      <c r="C37" s="15" t="s">
        <v>565</v>
      </c>
      <c r="D37" s="15">
        <v>322</v>
      </c>
    </row>
    <row r="38" spans="1:4" x14ac:dyDescent="0.2">
      <c r="A38" s="15"/>
      <c r="B38" s="15"/>
      <c r="C38" s="15"/>
      <c r="D38" s="27"/>
    </row>
    <row r="39" spans="1:4" x14ac:dyDescent="0.2">
      <c r="A39" s="28" t="s">
        <v>529</v>
      </c>
      <c r="B39" s="28" t="s">
        <v>530</v>
      </c>
      <c r="C39" s="21"/>
      <c r="D39" s="20"/>
    </row>
    <row r="40" spans="1:4" x14ac:dyDescent="0.2">
      <c r="A40" s="20" t="s">
        <v>581</v>
      </c>
      <c r="B40" s="20" t="s">
        <v>582</v>
      </c>
      <c r="C40" s="20"/>
      <c r="D40" s="21"/>
    </row>
    <row r="41" spans="1:4" x14ac:dyDescent="0.2">
      <c r="A41" s="16"/>
      <c r="B41" s="16"/>
      <c r="C41" s="27"/>
      <c r="D41" s="27"/>
    </row>
    <row r="42" spans="1:4" x14ac:dyDescent="0.2">
      <c r="A42" s="20"/>
      <c r="B42" s="20"/>
      <c r="C42" s="20"/>
      <c r="D42" s="21"/>
    </row>
    <row r="43" spans="1:4" x14ac:dyDescent="0.2">
      <c r="A43" s="15"/>
      <c r="B43" s="15"/>
      <c r="C43" s="15"/>
      <c r="D43" s="27"/>
    </row>
    <row r="44" spans="1:4" x14ac:dyDescent="0.2">
      <c r="A44" s="28"/>
      <c r="B44" s="28"/>
      <c r="C44" s="21"/>
      <c r="D44" s="21"/>
    </row>
  </sheetData>
  <sheetProtection selectLockedCells="1" selectUnlockedCells="1"/>
  <sortState ref="A10:C39">
    <sortCondition ref="A10"/>
  </sortState>
  <pageMargins left="0.74791666666666667" right="0.74791666666666667" top="0.98402777777777772" bottom="0.98402777777777772" header="0.51180555555555551" footer="0.51180555555555551"/>
  <pageSetup paperSize="9" firstPageNumber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Daten Serienbrief</vt:lpstr>
      <vt:lpstr>Übersicht</vt:lpstr>
      <vt:lpstr>HJ-Daten</vt:lpstr>
      <vt:lpstr>__Anonymous_Sheet_DB__1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Rutz-Lewandowski</dc:creator>
  <cp:lastModifiedBy>Constanze Krausewitz</cp:lastModifiedBy>
  <cp:lastPrinted>2024-09-04T09:57:32Z</cp:lastPrinted>
  <dcterms:created xsi:type="dcterms:W3CDTF">2017-01-19T16:07:38Z</dcterms:created>
  <dcterms:modified xsi:type="dcterms:W3CDTF">2024-09-06T10:01:59Z</dcterms:modified>
</cp:coreProperties>
</file>