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Bordando Ideas\"/>
    </mc:Choice>
  </mc:AlternateContent>
  <xr:revisionPtr revIDLastSave="0" documentId="8_{67F1C4DF-6D82-4397-A222-485F288C14DB}" xr6:coauthVersionLast="36" xr6:coauthVersionMax="36" xr10:uidLastSave="{00000000-0000-0000-0000-000000000000}"/>
  <bookViews>
    <workbookView xWindow="0" yWindow="0" windowWidth="17160" windowHeight="6600" xr2:uid="{612C7C1E-4411-44E7-ACC2-678C7BA10242}"/>
  </bookViews>
  <sheets>
    <sheet name="Factura" sheetId="3" r:id="rId1"/>
    <sheet name="Clientes" sheetId="6" r:id="rId2"/>
    <sheet name="Costos" sheetId="7" r:id="rId3"/>
    <sheet name="Productos" sheetId="5" r:id="rId4"/>
    <sheet name="Ignorar" sheetId="2" r:id="rId5"/>
  </sheets>
  <definedNames>
    <definedName name="aa">Ignorar!$A$4:$A$5</definedName>
    <definedName name="ARTICULOS">PRODUCTOS[Artículo]</definedName>
    <definedName name="Artículos">PRODUCTOS[Artículo]</definedName>
    <definedName name="CIUDAD">CLIENTES[CIUDAD]</definedName>
    <definedName name="Colores">Ignorar!$A$8:$A$23</definedName>
    <definedName name="DIRECCIÓN">CLIENTES[DIRECCIÓN]</definedName>
    <definedName name="DIRECCION_CLIENTES">CLIENTES[DIRECCIÓN]</definedName>
    <definedName name="NOMBRE_CLIENTES">CLIENTES[NOMBRE]</definedName>
    <definedName name="Opciones">Ignorar!$A$1:$A$2</definedName>
    <definedName name="TELÉFONO">CLIENTES[TELÉFONO]</definedName>
    <definedName name="Tipo">Ignorar!$A$4:$A$5</definedName>
    <definedName name="Tipos">Ignorar!$A$4:$A$6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A17" i="3"/>
  <c r="A18" i="3"/>
  <c r="A19" i="3"/>
  <c r="A20" i="3"/>
  <c r="A21" i="3"/>
  <c r="A22" i="3"/>
  <c r="A23" i="3"/>
  <c r="A24" i="3"/>
  <c r="C3" i="7"/>
  <c r="E3" i="7" s="1"/>
  <c r="C4" i="7"/>
  <c r="E4" i="7" s="1"/>
  <c r="C5" i="7"/>
  <c r="E5" i="7" s="1"/>
  <c r="C6" i="7"/>
  <c r="E6" i="7" s="1"/>
  <c r="C7" i="7"/>
  <c r="C8" i="7"/>
  <c r="C9" i="7"/>
  <c r="C10" i="7"/>
  <c r="C11" i="7"/>
  <c r="E11" i="7" s="1"/>
  <c r="C12" i="7"/>
  <c r="C13" i="7"/>
  <c r="C14" i="7"/>
  <c r="E14" i="7" s="1"/>
  <c r="C15" i="7"/>
  <c r="E15" i="7" s="1"/>
  <c r="C16" i="7"/>
  <c r="C17" i="7"/>
  <c r="C18" i="7"/>
  <c r="C19" i="7"/>
  <c r="E19" i="7" s="1"/>
  <c r="C20" i="7"/>
  <c r="C2" i="7"/>
  <c r="E2" i="7" s="1"/>
  <c r="C18" i="3"/>
  <c r="E18" i="3" s="1"/>
  <c r="C17" i="3"/>
  <c r="E17" i="3" s="1"/>
  <c r="E19" i="3"/>
  <c r="E20" i="3"/>
  <c r="E21" i="3"/>
  <c r="E22" i="3"/>
  <c r="E23" i="3"/>
  <c r="E24" i="3"/>
  <c r="E9" i="7"/>
  <c r="E13" i="7"/>
  <c r="F20" i="7"/>
  <c r="F19" i="7"/>
  <c r="F18" i="7"/>
  <c r="F17" i="7"/>
  <c r="F16" i="7"/>
  <c r="F15" i="7"/>
  <c r="F14" i="7"/>
  <c r="F13" i="7"/>
  <c r="G13" i="7" s="1"/>
  <c r="F12" i="7"/>
  <c r="F10" i="7"/>
  <c r="F9" i="7"/>
  <c r="G9" i="7" s="1"/>
  <c r="F8" i="7"/>
  <c r="G8" i="7" s="1"/>
  <c r="F7" i="7"/>
  <c r="F6" i="7"/>
  <c r="F5" i="7"/>
  <c r="G5" i="7" s="1"/>
  <c r="F4" i="7"/>
  <c r="G4" i="7" s="1"/>
  <c r="F3" i="7"/>
  <c r="G3" i="7" s="1"/>
  <c r="F2" i="7"/>
  <c r="G2" i="7" s="1"/>
  <c r="G10" i="7"/>
  <c r="F11" i="7"/>
  <c r="G11" i="7" s="1"/>
  <c r="G6" i="7"/>
  <c r="G14" i="7"/>
  <c r="G18" i="7"/>
  <c r="G7" i="7"/>
  <c r="G12" i="7"/>
  <c r="G15" i="7"/>
  <c r="G16" i="7"/>
  <c r="G17" i="7"/>
  <c r="G19" i="7"/>
  <c r="G20" i="7"/>
  <c r="E7" i="7"/>
  <c r="E12" i="7"/>
  <c r="E16" i="7"/>
  <c r="E17" i="7"/>
  <c r="E18" i="7"/>
  <c r="E20" i="7"/>
  <c r="E8" i="7"/>
  <c r="E10" i="7"/>
  <c r="D13" i="3"/>
  <c r="D12" i="3"/>
  <c r="D11" i="3"/>
  <c r="C16" i="3"/>
  <c r="E16" i="3" s="1"/>
  <c r="A16" i="3"/>
  <c r="H2" i="7" l="1"/>
  <c r="H4" i="7"/>
  <c r="H3" i="7"/>
  <c r="H5" i="7"/>
  <c r="E25" i="3"/>
  <c r="E27" i="3" s="1"/>
</calcChain>
</file>

<file path=xl/sharedStrings.xml><?xml version="1.0" encoding="utf-8"?>
<sst xmlns="http://schemas.openxmlformats.org/spreadsheetml/2006/main" count="108" uniqueCount="79">
  <si>
    <t>Fecha</t>
  </si>
  <si>
    <t>Artículo</t>
  </si>
  <si>
    <t>Rojo</t>
  </si>
  <si>
    <t>Blanco</t>
  </si>
  <si>
    <t>Beige</t>
  </si>
  <si>
    <t>Rosado</t>
  </si>
  <si>
    <t>Negro</t>
  </si>
  <si>
    <t>Naranja</t>
  </si>
  <si>
    <t xml:space="preserve">Café </t>
  </si>
  <si>
    <t>Gris</t>
  </si>
  <si>
    <t>Amarillo</t>
  </si>
  <si>
    <t>Azul pastel</t>
  </si>
  <si>
    <t>Azul Rey</t>
  </si>
  <si>
    <t>Verde militar</t>
  </si>
  <si>
    <t>Verde manzana</t>
  </si>
  <si>
    <t>Verde navidad</t>
  </si>
  <si>
    <t>Lila</t>
  </si>
  <si>
    <t>Azul feo</t>
  </si>
  <si>
    <t>1.20x60</t>
  </si>
  <si>
    <t>alquería</t>
  </si>
  <si>
    <t>1.30x70</t>
  </si>
  <si>
    <t>PriceSmart</t>
  </si>
  <si>
    <t>Diseño</t>
  </si>
  <si>
    <t>Bordado</t>
  </si>
  <si>
    <t>Código</t>
  </si>
  <si>
    <t>Precio</t>
  </si>
  <si>
    <t>Cantidad</t>
  </si>
  <si>
    <t>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</si>
  <si>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</si>
  <si>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</si>
  <si>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</si>
  <si>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</si>
  <si>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</si>
  <si>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</si>
  <si>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</si>
  <si>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</si>
  <si>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</si>
  <si>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</si>
  <si>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</si>
  <si>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</si>
  <si>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</si>
  <si>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</si>
  <si>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</si>
  <si>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</si>
  <si>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NOMBRE</t>
  </si>
  <si>
    <t>DIRECCIÓN</t>
  </si>
  <si>
    <t>TELÉFONO</t>
  </si>
  <si>
    <t>CIUDAD</t>
  </si>
  <si>
    <t>FACTURA</t>
  </si>
  <si>
    <t>N° Factura</t>
  </si>
  <si>
    <t>CLIENTE</t>
  </si>
  <si>
    <t>Andrea Tirado</t>
  </si>
  <si>
    <t>Bogotá</t>
  </si>
  <si>
    <t>SVS</t>
  </si>
  <si>
    <t>Chía</t>
  </si>
  <si>
    <t>Toalla 1.20x60</t>
  </si>
  <si>
    <t>Toalla 1.30x70</t>
  </si>
  <si>
    <t>Subtotal</t>
  </si>
  <si>
    <t>Envío</t>
  </si>
  <si>
    <t>TOTAL</t>
  </si>
  <si>
    <t>Hacienda Fontanar</t>
  </si>
  <si>
    <t>###</t>
  </si>
  <si>
    <t>Variante, Ofichia</t>
  </si>
  <si>
    <t>Color</t>
  </si>
  <si>
    <t>Descuento</t>
  </si>
  <si>
    <t>Cantidad ordenada</t>
  </si>
  <si>
    <t>Valor unitario con descuento</t>
  </si>
  <si>
    <t>Costo unitario (metro)</t>
  </si>
  <si>
    <t>Sí</t>
  </si>
  <si>
    <t>No</t>
  </si>
  <si>
    <t>Cobija</t>
  </si>
  <si>
    <t>Sandra Arias</t>
  </si>
  <si>
    <t>Escoge el artículo y el color de la lista desplegable, y escribe la cantidad ordenada</t>
  </si>
  <si>
    <t>Llena los campos con la información necesaria</t>
  </si>
  <si>
    <t>Llena el número de factura y la fecha</t>
  </si>
  <si>
    <t>Escoge el artículo vendido de la lista desplegable</t>
  </si>
  <si>
    <t>Escribe la cantidad pedida</t>
  </si>
  <si>
    <t>Si existe costo de envío llena ese campo</t>
  </si>
  <si>
    <t>Escoge el cliente que ha solicitado el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</si>
</sst>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2" formatCode="_-&quot;$&quot;* #,##0_-;\-&quot;$&quot;* #,##0_-;_-&quot;$&quot;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30"/>
      <color theme="1"/>
      <name val="Abadi"/>
      <family val="2"/>
    </font>
    <font>
      <sz val="12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00CC66"/>
      </left>
      <right/>
      <top style="double">
        <color rgb="FF00CC66"/>
      </top>
      <bottom/>
      <diagonal/>
    </border>
    <border>
      <left/>
      <right/>
      <top style="double">
        <color rgb="FF00CC66"/>
      </top>
      <bottom/>
      <diagonal/>
    </border>
    <border>
      <left/>
      <right style="double">
        <color rgb="FF00CC66"/>
      </right>
      <top style="double">
        <color rgb="FF00CC66"/>
      </top>
      <bottom/>
      <diagonal/>
    </border>
    <border>
      <left style="double">
        <color rgb="FF00CC66"/>
      </left>
      <right/>
      <top/>
      <bottom/>
      <diagonal/>
    </border>
    <border>
      <left/>
      <right style="double">
        <color rgb="FF00CC66"/>
      </right>
      <top/>
      <bottom/>
      <diagonal/>
    </border>
    <border>
      <left style="double">
        <color rgb="FF00CC66"/>
      </left>
      <right/>
      <top/>
      <bottom style="double">
        <color rgb="FF00CC66"/>
      </bottom>
      <diagonal/>
    </border>
    <border>
      <left/>
      <right/>
      <top/>
      <bottom style="double">
        <color rgb="FF00CC66"/>
      </bottom>
      <diagonal/>
    </border>
    <border>
      <left/>
      <right style="double">
        <color rgb="FF00CC66"/>
      </right>
      <top/>
      <bottom style="double">
        <color rgb="FF00CC66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42" fontId="3" fillId="0" borderId="4" xfId="1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42" fontId="3" fillId="0" borderId="9" xfId="1" applyFont="1" applyBorder="1"/>
    <xf numFmtId="3" fontId="3" fillId="0" borderId="4" xfId="0" applyNumberFormat="1" applyFont="1" applyBorder="1"/>
    <xf numFmtId="3" fontId="3" fillId="0" borderId="9" xfId="0" applyNumberFormat="1" applyFont="1" applyBorder="1"/>
    <xf numFmtId="0" fontId="3" fillId="0" borderId="11" xfId="0" applyFont="1" applyBorder="1"/>
    <xf numFmtId="0" fontId="5" fillId="0" borderId="0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49" fontId="3" fillId="0" borderId="1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6" fontId="3" fillId="0" borderId="17" xfId="0" applyNumberFormat="1" applyFont="1" applyBorder="1"/>
    <xf numFmtId="6" fontId="3" fillId="0" borderId="18" xfId="0" applyNumberFormat="1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2" borderId="11" xfId="0" applyFont="1" applyFill="1" applyBorder="1"/>
    <xf numFmtId="0" fontId="3" fillId="3" borderId="11" xfId="0" applyFont="1" applyFill="1" applyBorder="1"/>
    <xf numFmtId="0" fontId="3" fillId="3" borderId="20" xfId="0" applyFont="1" applyFill="1" applyBorder="1"/>
    <xf numFmtId="42" fontId="3" fillId="0" borderId="0" xfId="0" applyNumberFormat="1" applyFont="1"/>
    <xf numFmtId="0" fontId="4" fillId="0" borderId="0" xfId="0" applyFont="1"/>
    <xf numFmtId="0" fontId="3" fillId="0" borderId="15" xfId="0" applyFont="1" applyBorder="1"/>
    <xf numFmtId="0" fontId="3" fillId="0" borderId="19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/>
    <xf numFmtId="0" fontId="4" fillId="0" borderId="1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3" fillId="0" borderId="29" xfId="0" applyFont="1" applyBorder="1"/>
    <xf numFmtId="42" fontId="3" fillId="0" borderId="29" xfId="1" applyFont="1" applyBorder="1"/>
    <xf numFmtId="0" fontId="3" fillId="0" borderId="29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4" xfId="0" applyFont="1" applyBorder="1" applyAlignment="1">
      <alignment horizontal="center"/>
    </xf>
    <xf numFmtId="0" fontId="4" fillId="0" borderId="3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3" fillId="0" borderId="36" xfId="0" applyFont="1" applyBorder="1"/>
    <xf numFmtId="0" fontId="3" fillId="0" borderId="31" xfId="0" applyFont="1" applyBorder="1"/>
    <xf numFmtId="0" fontId="3" fillId="0" borderId="31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/>
    <xf numFmtId="0" fontId="6" fillId="0" borderId="5" xfId="0" applyFont="1" applyBorder="1"/>
  </cellXfs>
  <cellStyles count="2">
    <cellStyle name="Moneda [0]" xfId="1" builtinId="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10" formatCode="&quot;$&quot;#,##0;[Red]\-&quot;$&quot;#,##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104775</xdr:rowOff>
    </xdr:to>
    <xdr:sp macro="" textlink="">
      <xdr:nvSpPr>
        <xdr:cNvPr id="3075" name="AutoShape 3" descr="blob:https://web.whatsapp.com/c45207c7-a503-481f-aa1c-b21bd6ba2208">
          <a:extLst>
            <a:ext uri="{FF2B5EF4-FFF2-40B4-BE49-F238E27FC236}">
              <a16:creationId xmlns:a16="http://schemas.microsoft.com/office/drawing/2014/main" id="{524AD37E-3AE0-4372-B2EC-215437BC0E2D}"/>
            </a:ext>
          </a:extLst>
        </xdr:cNvPr>
        <xdr:cNvSpPr>
          <a:spLocks noChangeAspect="1" noChangeArrowheads="1"/>
        </xdr:cNvSpPr>
      </xdr:nvSpPr>
      <xdr:spPr bwMode="auto">
        <a:xfrm>
          <a:off x="76200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102394</xdr:rowOff>
    </xdr:to>
    <xdr:sp macro="" textlink="">
      <xdr:nvSpPr>
        <xdr:cNvPr id="3077" name="AutoShape 5" descr="blob:https://web.whatsapp.com/c45207c7-a503-481f-aa1c-b21bd6ba2208">
          <a:extLst>
            <a:ext uri="{FF2B5EF4-FFF2-40B4-BE49-F238E27FC236}">
              <a16:creationId xmlns:a16="http://schemas.microsoft.com/office/drawing/2014/main" id="{989DFA63-5CA5-45E9-B40B-F2096F76AFC5}"/>
            </a:ext>
          </a:extLst>
        </xdr:cNvPr>
        <xdr:cNvSpPr>
          <a:spLocks noChangeAspect="1" noChangeArrowheads="1"/>
        </xdr:cNvSpPr>
      </xdr:nvSpPr>
      <xdr:spPr bwMode="auto">
        <a:xfrm>
          <a:off x="762000" y="9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sp macro="" textlink="">
      <xdr:nvSpPr>
        <xdr:cNvPr id="3080" name="AutoShape 8" descr="blob:https://web.whatsapp.com/c45207c7-a503-481f-aa1c-b21bd6ba2208">
          <a:extLst>
            <a:ext uri="{FF2B5EF4-FFF2-40B4-BE49-F238E27FC236}">
              <a16:creationId xmlns:a16="http://schemas.microsoft.com/office/drawing/2014/main" id="{D4B5A317-BDE7-4C3B-8CEE-30B6E72873EE}"/>
            </a:ext>
          </a:extLst>
        </xdr:cNvPr>
        <xdr:cNvSpPr>
          <a:spLocks noChangeAspect="1" noChangeArrowheads="1"/>
        </xdr:cNvSpPr>
      </xdr:nvSpPr>
      <xdr:spPr bwMode="auto">
        <a:xfrm>
          <a:off x="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161925</xdr:colOff>
      <xdr:row>4</xdr:row>
      <xdr:rowOff>133350</xdr:rowOff>
    </xdr:from>
    <xdr:to>
      <xdr:col>1</xdr:col>
      <xdr:colOff>1352344</xdr:colOff>
      <xdr:row>13</xdr:row>
      <xdr:rowOff>16669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92AB95-C208-4D4B-AF4F-3E8DC0D8B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14400"/>
          <a:ext cx="2742994" cy="1666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0C2DED-D72F-43BB-A388-DC0B49668410}" name="CLIENTES" displayName="CLIENTES" ref="A1:D4" totalsRowShown="0" headerRowDxfId="3">
  <autoFilter ref="A1:D4" xr:uid="{595899E5-6666-45D2-8BCF-389E415C35D6}"/>
  <tableColumns count="4">
    <tableColumn id="1" xr3:uid="{63C0E14E-75DD-46E7-ACF1-3CE5528E11E4}" name="NOMBRE"/>
    <tableColumn id="2" xr3:uid="{0A895330-860B-4861-B363-E21C297302DD}" name="DIRECCIÓN"/>
    <tableColumn id="3" xr3:uid="{67136636-4D34-4B74-AE5B-43E8676D0C85}" name="CIUDAD"/>
    <tableColumn id="4" xr3:uid="{0123759E-16B6-4D41-BCE3-2DE674DFFC75}" name="TELÉ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99A13-10CF-4D74-BF3D-B4D986180D41}" name="PRODUCTOS" displayName="PRODUCTOS" ref="A1:C19" totalsRowShown="0" headerRowDxfId="10" headerRowBorderDxfId="8" tableBorderDxfId="9" totalsRowBorderDxfId="7">
  <autoFilter ref="A1:C19" xr:uid="{9109ED02-2CA3-4D00-A071-F91E1E3E09F5}"/>
  <tableColumns count="3">
    <tableColumn id="1" xr3:uid="{957189E0-ACEF-42AC-AAAE-DD4E8DF60211}" name="Artículo" dataDxfId="6"/>
    <tableColumn id="2" xr3:uid="{EAB2D6EC-3178-4E4D-BC2D-CD17F4798729}" name="Código" dataDxfId="5"/>
    <tableColumn id="3" xr3:uid="{1D6EB4DA-6EA8-4F20-AC96-AA94E259792F}" name="Precio" dataDxfId="4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F8B6-15F5-48F0-8CCB-AE40FF8F8196}">
  <sheetPr>
    <tabColor rgb="FF00CC66"/>
  </sheetPr>
  <dimension ref="A1:M27"/>
  <sheetViews>
    <sheetView showGridLines="0" tabSelected="1" zoomScale="80" zoomScaleNormal="80" workbookViewId="0">
      <selection activeCell="G24" sqref="G24"/>
    </sheetView>
  </sheetViews>
  <sheetFormatPr baseColWidth="10" defaultRowHeight="15" x14ac:dyDescent="0.25"/>
  <cols>
    <col min="1" max="5" width="23.28515625" style="1" customWidth="1"/>
    <col min="6" max="11" width="11.42578125" style="1"/>
    <col min="12" max="12" width="5.7109375" style="1" customWidth="1"/>
    <col min="13" max="16384" width="11.42578125" style="1"/>
  </cols>
  <sheetData>
    <row r="1" spans="1:13" ht="15" customHeight="1" thickTop="1" x14ac:dyDescent="0.25">
      <c r="A1" s="41" t="s">
        <v>48</v>
      </c>
      <c r="B1" s="42"/>
      <c r="C1" s="42"/>
      <c r="D1" s="42"/>
      <c r="E1" s="43"/>
      <c r="I1" s="7"/>
      <c r="J1" s="7"/>
      <c r="K1" s="9"/>
    </row>
    <row r="2" spans="1:13" ht="15" customHeight="1" thickBot="1" x14ac:dyDescent="0.3">
      <c r="A2" s="44"/>
      <c r="B2" s="18"/>
      <c r="C2" s="18"/>
      <c r="D2" s="18"/>
      <c r="E2" s="45"/>
      <c r="I2" s="9"/>
      <c r="J2" s="9"/>
      <c r="K2" s="9"/>
    </row>
    <row r="3" spans="1:13" ht="15.75" customHeight="1" x14ac:dyDescent="0.25">
      <c r="A3" s="44"/>
      <c r="B3" s="18"/>
      <c r="C3" s="18"/>
      <c r="D3" s="18"/>
      <c r="E3" s="45"/>
      <c r="H3" s="6"/>
      <c r="I3" s="7"/>
      <c r="J3" s="7"/>
      <c r="K3" s="7"/>
      <c r="L3" s="84"/>
      <c r="M3" s="9"/>
    </row>
    <row r="4" spans="1:13" ht="15.75" customHeight="1" thickBot="1" x14ac:dyDescent="0.3">
      <c r="A4" s="46"/>
      <c r="B4" s="47"/>
      <c r="C4" s="47"/>
      <c r="D4" s="47"/>
      <c r="E4" s="48"/>
      <c r="H4" s="85" t="s">
        <v>74</v>
      </c>
      <c r="I4" s="9"/>
      <c r="J4" s="9"/>
      <c r="K4" s="9"/>
      <c r="L4" s="10"/>
      <c r="M4" s="9"/>
    </row>
    <row r="5" spans="1:13" ht="16.5" thickTop="1" x14ac:dyDescent="0.25">
      <c r="H5" s="85" t="s">
        <v>78</v>
      </c>
      <c r="I5" s="9"/>
      <c r="J5" s="9"/>
      <c r="K5" s="9"/>
      <c r="L5" s="10"/>
      <c r="M5" s="9"/>
    </row>
    <row r="6" spans="1:13" ht="15.75" x14ac:dyDescent="0.25">
      <c r="B6"/>
      <c r="C6" s="27" t="s">
        <v>49</v>
      </c>
      <c r="D6" s="34"/>
      <c r="H6" s="85" t="s">
        <v>75</v>
      </c>
      <c r="I6" s="9"/>
      <c r="J6" s="9"/>
      <c r="K6" s="9"/>
      <c r="L6" s="10"/>
      <c r="M6" s="9"/>
    </row>
    <row r="7" spans="1:13" ht="15.75" x14ac:dyDescent="0.25">
      <c r="C7" s="38" t="s">
        <v>0</v>
      </c>
      <c r="D7" s="35"/>
      <c r="H7" s="85" t="s">
        <v>76</v>
      </c>
      <c r="I7" s="9"/>
      <c r="J7" s="9"/>
      <c r="K7" s="9"/>
      <c r="L7" s="10"/>
      <c r="M7" s="9"/>
    </row>
    <row r="8" spans="1:13" ht="15.75" x14ac:dyDescent="0.25">
      <c r="H8" s="85" t="s">
        <v>77</v>
      </c>
      <c r="I8" s="9"/>
      <c r="J8" s="9"/>
      <c r="K8" s="9"/>
      <c r="L8" s="10"/>
      <c r="M8" s="9"/>
    </row>
    <row r="9" spans="1:13" ht="15.75" thickBot="1" x14ac:dyDescent="0.3">
      <c r="C9" s="39" t="s">
        <v>50</v>
      </c>
      <c r="D9" s="40"/>
      <c r="H9" s="11"/>
      <c r="I9" s="12"/>
      <c r="J9" s="12"/>
      <c r="K9" s="12"/>
      <c r="L9" s="13"/>
      <c r="M9" s="9"/>
    </row>
    <row r="10" spans="1:13" x14ac:dyDescent="0.25">
      <c r="C10" s="28" t="s">
        <v>44</v>
      </c>
      <c r="D10" s="20"/>
    </row>
    <row r="11" spans="1:13" x14ac:dyDescent="0.25">
      <c r="C11" s="36" t="s">
        <v>45</v>
      </c>
      <c r="D11" s="20" t="e">
        <f>+VLOOKUP(D10,CLIENTES[],2,0)</f>
        <v>#N/A</v>
      </c>
    </row>
    <row r="12" spans="1:13" x14ac:dyDescent="0.25">
      <c r="C12" s="36" t="s">
        <v>47</v>
      </c>
      <c r="D12" s="20" t="e">
        <f>+VLOOKUP(D10,CLIENTES[],3,0)</f>
        <v>#N/A</v>
      </c>
    </row>
    <row r="13" spans="1:13" x14ac:dyDescent="0.25">
      <c r="C13" s="37" t="s">
        <v>46</v>
      </c>
      <c r="D13" s="20" t="e">
        <f>+VLOOKUP(D10,CLIENTES[],4,0)</f>
        <v>#N/A</v>
      </c>
    </row>
    <row r="14" spans="1:13" ht="15.75" thickBot="1" x14ac:dyDescent="0.3">
      <c r="A14" s="49"/>
      <c r="B14" s="49"/>
      <c r="C14" s="49"/>
      <c r="D14" s="49"/>
      <c r="E14" s="49"/>
    </row>
    <row r="15" spans="1:13" ht="15.75" thickTop="1" x14ac:dyDescent="0.25">
      <c r="A15" s="2" t="s">
        <v>24</v>
      </c>
      <c r="B15" s="2" t="s">
        <v>1</v>
      </c>
      <c r="C15" s="2" t="s">
        <v>25</v>
      </c>
      <c r="D15" s="2" t="s">
        <v>26</v>
      </c>
      <c r="E15" s="2" t="s">
        <v>27</v>
      </c>
    </row>
    <row r="16" spans="1:13" x14ac:dyDescent="0.25">
      <c r="A16" s="2" t="str">
        <f>+IF(B16="","",VLOOKUP(B16,PRODUCTOS[],2,0))</f>
        <v/>
      </c>
      <c r="B16" s="2"/>
      <c r="C16" s="2" t="str">
        <f>+IF(B16="","",VLOOKUP(B16,PRODUCTOS[],3,0))</f>
        <v/>
      </c>
      <c r="D16" s="2"/>
      <c r="E16" s="2" t="e">
        <f t="shared" ref="E16:E24" si="0">+C16*D16</f>
        <v>#VALUE!</v>
      </c>
    </row>
    <row r="17" spans="1:5" x14ac:dyDescent="0.25">
      <c r="A17" s="2" t="str">
        <f>+IF(B17="","",VLOOKUP(B17,PRODUCTOS[],2,0))</f>
        <v/>
      </c>
      <c r="B17" s="2"/>
      <c r="C17" s="2" t="str">
        <f>+IF(B17="","",VLOOKUP(B17,PRODUCTOS[],3,0))</f>
        <v/>
      </c>
      <c r="D17" s="2"/>
      <c r="E17" s="2" t="e">
        <f t="shared" si="0"/>
        <v>#VALUE!</v>
      </c>
    </row>
    <row r="18" spans="1:5" x14ac:dyDescent="0.25">
      <c r="A18" s="2" t="str">
        <f>+IF(B18="","",VLOOKUP(B18,PRODUCTOS[],2,0))</f>
        <v/>
      </c>
      <c r="B18" s="2"/>
      <c r="C18" s="2" t="str">
        <f>+IF(B18="","",VLOOKUP(B18,PRODUCTOS[],3,0))</f>
        <v/>
      </c>
      <c r="D18" s="2"/>
      <c r="E18" s="2" t="e">
        <f t="shared" si="0"/>
        <v>#VALUE!</v>
      </c>
    </row>
    <row r="19" spans="1:5" x14ac:dyDescent="0.25">
      <c r="A19" s="2" t="str">
        <f>+IF(B19="","",VLOOKUP(B19,PRODUCTOS[],2,0))</f>
        <v/>
      </c>
      <c r="B19" s="2"/>
      <c r="C19" s="2"/>
      <c r="D19" s="2"/>
      <c r="E19" s="2">
        <f t="shared" si="0"/>
        <v>0</v>
      </c>
    </row>
    <row r="20" spans="1:5" x14ac:dyDescent="0.25">
      <c r="A20" s="2" t="str">
        <f>+IF(B20="","",VLOOKUP(B20,PRODUCTOS[],2,0))</f>
        <v/>
      </c>
      <c r="B20" s="2"/>
      <c r="C20" s="2"/>
      <c r="D20" s="2"/>
      <c r="E20" s="2">
        <f t="shared" si="0"/>
        <v>0</v>
      </c>
    </row>
    <row r="21" spans="1:5" x14ac:dyDescent="0.25">
      <c r="A21" s="2" t="str">
        <f>+IF(B21="","",VLOOKUP(B21,PRODUCTOS[],2,0))</f>
        <v/>
      </c>
      <c r="B21" s="2"/>
      <c r="C21" s="2"/>
      <c r="D21" s="2"/>
      <c r="E21" s="2">
        <f t="shared" si="0"/>
        <v>0</v>
      </c>
    </row>
    <row r="22" spans="1:5" x14ac:dyDescent="0.25">
      <c r="A22" s="2" t="str">
        <f>+IF(B22="","",VLOOKUP(B22,PRODUCTOS[],2,0))</f>
        <v/>
      </c>
      <c r="B22" s="2"/>
      <c r="C22" s="2"/>
      <c r="D22" s="2"/>
      <c r="E22" s="2">
        <f t="shared" si="0"/>
        <v>0</v>
      </c>
    </row>
    <row r="23" spans="1:5" x14ac:dyDescent="0.25">
      <c r="A23" s="2" t="str">
        <f>+IF(B23="","",VLOOKUP(B23,PRODUCTOS[],2,0))</f>
        <v/>
      </c>
      <c r="B23" s="2"/>
      <c r="C23" s="2"/>
      <c r="D23" s="2"/>
      <c r="E23" s="2">
        <f t="shared" si="0"/>
        <v>0</v>
      </c>
    </row>
    <row r="24" spans="1:5" ht="15.75" thickBot="1" x14ac:dyDescent="0.3">
      <c r="A24" s="2" t="str">
        <f>+IF(B24="","",VLOOKUP(B24,PRODUCTOS[],2,0))</f>
        <v/>
      </c>
      <c r="B24" s="51"/>
      <c r="C24" s="51"/>
      <c r="D24" s="51"/>
      <c r="E24" s="51">
        <f t="shared" si="0"/>
        <v>0</v>
      </c>
    </row>
    <row r="25" spans="1:5" ht="15.75" thickTop="1" x14ac:dyDescent="0.25">
      <c r="D25" s="1" t="s">
        <v>57</v>
      </c>
      <c r="E25" s="1" t="e">
        <f>+SUM(E16:E24)</f>
        <v>#VALUE!</v>
      </c>
    </row>
    <row r="26" spans="1:5" ht="15.75" thickBot="1" x14ac:dyDescent="0.3">
      <c r="D26" s="49" t="s">
        <v>58</v>
      </c>
      <c r="E26" s="50"/>
    </row>
    <row r="27" spans="1:5" ht="15.75" thickTop="1" x14ac:dyDescent="0.25">
      <c r="D27" s="33" t="s">
        <v>59</v>
      </c>
      <c r="E27" s="32" t="e">
        <f>+E25+E26</f>
        <v>#VALUE!</v>
      </c>
    </row>
  </sheetData>
  <mergeCells count="2">
    <mergeCell ref="C9:D9"/>
    <mergeCell ref="A1:E4"/>
  </mergeCells>
  <dataValidations count="2">
    <dataValidation type="list" allowBlank="1" showInputMessage="1" showErrorMessage="1" sqref="B16:B24" xr:uid="{5631111E-3367-4D99-8140-EBBCD65160BA}">
      <formula1>ARTICULOS</formula1>
    </dataValidation>
    <dataValidation type="list" allowBlank="1" showInputMessage="1" showErrorMessage="1" sqref="D10" xr:uid="{448D7EE1-5A9D-4379-A4D9-939B276D656F}">
      <formula1>NOMBRE_CLIENTES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05CC-6F81-4914-BB7A-5FAE35962C5B}">
  <sheetPr>
    <tabColor rgb="FF0070C0"/>
  </sheetPr>
  <dimension ref="A1:J4"/>
  <sheetViews>
    <sheetView workbookViewId="0">
      <selection activeCell="I19" sqref="I19"/>
    </sheetView>
  </sheetViews>
  <sheetFormatPr baseColWidth="10" defaultRowHeight="15" x14ac:dyDescent="0.25"/>
  <cols>
    <col min="1" max="1" width="13.42578125" bestFit="1" customWidth="1"/>
    <col min="2" max="2" width="17.5703125" bestFit="1" customWidth="1"/>
    <col min="4" max="4" width="12.28515625" customWidth="1"/>
  </cols>
  <sheetData>
    <row r="1" spans="1:10" x14ac:dyDescent="0.25">
      <c r="A1" s="52" t="s">
        <v>44</v>
      </c>
      <c r="B1" s="52" t="s">
        <v>45</v>
      </c>
      <c r="C1" s="52" t="s">
        <v>47</v>
      </c>
      <c r="D1" s="52" t="s">
        <v>46</v>
      </c>
      <c r="G1" s="75" t="s">
        <v>73</v>
      </c>
      <c r="H1" s="76"/>
      <c r="I1" s="76"/>
      <c r="J1" s="77"/>
    </row>
    <row r="2" spans="1:10" x14ac:dyDescent="0.25">
      <c r="A2" t="s">
        <v>51</v>
      </c>
      <c r="B2" t="s">
        <v>61</v>
      </c>
      <c r="C2" t="s">
        <v>52</v>
      </c>
      <c r="D2">
        <v>30099999</v>
      </c>
      <c r="G2" s="78"/>
      <c r="H2" s="79"/>
      <c r="I2" s="79"/>
      <c r="J2" s="80"/>
    </row>
    <row r="3" spans="1:10" x14ac:dyDescent="0.25">
      <c r="A3" t="s">
        <v>71</v>
      </c>
      <c r="B3" t="s">
        <v>60</v>
      </c>
      <c r="C3" t="s">
        <v>54</v>
      </c>
      <c r="D3">
        <v>237365739</v>
      </c>
      <c r="G3" s="78"/>
      <c r="H3" s="79"/>
      <c r="I3" s="79"/>
      <c r="J3" s="80"/>
    </row>
    <row r="4" spans="1:10" ht="15.75" thickBot="1" x14ac:dyDescent="0.3">
      <c r="A4" t="s">
        <v>53</v>
      </c>
      <c r="B4" t="s">
        <v>62</v>
      </c>
      <c r="C4" t="s">
        <v>54</v>
      </c>
      <c r="D4">
        <v>847339494</v>
      </c>
      <c r="G4" s="81"/>
      <c r="H4" s="82"/>
      <c r="I4" s="82"/>
      <c r="J4" s="83"/>
    </row>
  </sheetData>
  <mergeCells count="1">
    <mergeCell ref="G1:J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7255-58FF-4A78-89BD-B43A3A7E1E5C}">
  <sheetPr>
    <tabColor rgb="FFC00000"/>
  </sheetPr>
  <dimension ref="A1:M20"/>
  <sheetViews>
    <sheetView workbookViewId="0">
      <selection activeCell="A3" sqref="A3"/>
    </sheetView>
  </sheetViews>
  <sheetFormatPr baseColWidth="10" defaultRowHeight="15" x14ac:dyDescent="0.25"/>
  <cols>
    <col min="1" max="1" width="15.28515625" style="1" bestFit="1" customWidth="1"/>
    <col min="2" max="2" width="11.42578125" style="1"/>
    <col min="3" max="3" width="14.28515625" style="1" bestFit="1" customWidth="1"/>
    <col min="4" max="4" width="21" style="1" bestFit="1" customWidth="1"/>
    <col min="5" max="5" width="11.42578125" style="1"/>
    <col min="6" max="6" width="12.42578125" style="1" bestFit="1" customWidth="1"/>
    <col min="7" max="7" width="18.42578125" style="1" customWidth="1"/>
    <col min="8" max="8" width="11.42578125" style="1"/>
    <col min="9" max="9" width="13.28515625" style="1" bestFit="1" customWidth="1"/>
    <col min="10" max="16384" width="11.42578125" style="1"/>
  </cols>
  <sheetData>
    <row r="1" spans="1:13" s="53" customFormat="1" ht="45" x14ac:dyDescent="0.25">
      <c r="A1" s="59" t="s">
        <v>1</v>
      </c>
      <c r="B1" s="60" t="s">
        <v>63</v>
      </c>
      <c r="C1" s="61" t="s">
        <v>67</v>
      </c>
      <c r="D1" s="60" t="s">
        <v>65</v>
      </c>
      <c r="E1" s="60" t="s">
        <v>57</v>
      </c>
      <c r="F1" s="60" t="s">
        <v>64</v>
      </c>
      <c r="G1" s="61" t="s">
        <v>66</v>
      </c>
      <c r="H1" s="60" t="s">
        <v>27</v>
      </c>
      <c r="I1" s="1"/>
      <c r="J1" s="66" t="s">
        <v>72</v>
      </c>
      <c r="K1" s="67"/>
      <c r="L1" s="67"/>
      <c r="M1" s="68"/>
    </row>
    <row r="2" spans="1:13" x14ac:dyDescent="0.25">
      <c r="A2" s="62"/>
      <c r="B2" s="63"/>
      <c r="C2" s="63">
        <f>+IF(A2="Cobija",5500,IF(A2="Toalla 1.20x60",10000,IF(A2="Toalla 1.30x70",11700,0)))</f>
        <v>0</v>
      </c>
      <c r="D2" s="63"/>
      <c r="E2" s="63">
        <f>+C2*D2</f>
        <v>0</v>
      </c>
      <c r="F2" s="64" t="str">
        <f t="shared" ref="F2:F20" si="0">+IF(AND(A2="Toalla 1.20x60",A2="Toalla 1.30x70"),"No",IF(AND(A2="Cobija",D2&gt;10),"Sí","No"))</f>
        <v>No</v>
      </c>
      <c r="G2" s="63">
        <f>+IF(F2="Sí",4800,0)</f>
        <v>0</v>
      </c>
      <c r="H2" s="63">
        <f>+IF(F2="Sí",G2*D2,C2*D2)</f>
        <v>0</v>
      </c>
      <c r="J2" s="69"/>
      <c r="K2" s="70"/>
      <c r="L2" s="70"/>
      <c r="M2" s="71"/>
    </row>
    <row r="3" spans="1:13" x14ac:dyDescent="0.25">
      <c r="A3" s="62"/>
      <c r="B3" s="63"/>
      <c r="C3" s="63">
        <f t="shared" ref="C3:C20" si="1">+IF(A3="Cobija",5500,IF(A3="Toalla 1.20x60",10000,IF(A3="Toalla 1.30x70",11700,0)))</f>
        <v>0</v>
      </c>
      <c r="D3" s="63"/>
      <c r="E3" s="63">
        <f t="shared" ref="E3:E20" si="2">+C3*D3</f>
        <v>0</v>
      </c>
      <c r="F3" s="64" t="str">
        <f t="shared" si="0"/>
        <v>No</v>
      </c>
      <c r="G3" s="63">
        <f t="shared" ref="G3:G20" si="3">+IF(F3="Sí",4800,0)</f>
        <v>0</v>
      </c>
      <c r="H3" s="63">
        <f t="shared" ref="H3:H20" si="4">+IF(F3="Sí",G3*D3,C3*D3)</f>
        <v>0</v>
      </c>
      <c r="J3" s="69"/>
      <c r="K3" s="70"/>
      <c r="L3" s="70"/>
      <c r="M3" s="71"/>
    </row>
    <row r="4" spans="1:13" x14ac:dyDescent="0.25">
      <c r="A4" s="55"/>
      <c r="B4" s="57"/>
      <c r="C4" s="63">
        <f t="shared" si="1"/>
        <v>0</v>
      </c>
      <c r="D4" s="57"/>
      <c r="E4" s="57">
        <f t="shared" si="2"/>
        <v>0</v>
      </c>
      <c r="F4" s="65" t="str">
        <f t="shared" si="0"/>
        <v>No</v>
      </c>
      <c r="G4" s="57">
        <f t="shared" si="3"/>
        <v>0</v>
      </c>
      <c r="H4" s="63">
        <f t="shared" si="4"/>
        <v>0</v>
      </c>
      <c r="J4" s="69"/>
      <c r="K4" s="70"/>
      <c r="L4" s="70"/>
      <c r="M4" s="71"/>
    </row>
    <row r="5" spans="1:13" x14ac:dyDescent="0.25">
      <c r="A5" s="62"/>
      <c r="B5" s="63"/>
      <c r="C5" s="63">
        <f t="shared" si="1"/>
        <v>0</v>
      </c>
      <c r="D5" s="63"/>
      <c r="E5" s="63">
        <f t="shared" si="2"/>
        <v>0</v>
      </c>
      <c r="F5" s="64" t="str">
        <f t="shared" si="0"/>
        <v>No</v>
      </c>
      <c r="G5" s="63">
        <f t="shared" si="3"/>
        <v>0</v>
      </c>
      <c r="H5" s="63">
        <f t="shared" si="4"/>
        <v>0</v>
      </c>
      <c r="J5" s="69"/>
      <c r="K5" s="70"/>
      <c r="L5" s="70"/>
      <c r="M5" s="71"/>
    </row>
    <row r="6" spans="1:13" x14ac:dyDescent="0.25">
      <c r="A6" s="62"/>
      <c r="B6" s="63"/>
      <c r="C6" s="63">
        <f t="shared" si="1"/>
        <v>0</v>
      </c>
      <c r="D6" s="63"/>
      <c r="E6" s="63">
        <f t="shared" si="2"/>
        <v>0</v>
      </c>
      <c r="F6" s="64" t="str">
        <f t="shared" si="0"/>
        <v>No</v>
      </c>
      <c r="G6" s="63">
        <f t="shared" si="3"/>
        <v>0</v>
      </c>
      <c r="H6" s="63">
        <f t="shared" si="4"/>
        <v>0</v>
      </c>
      <c r="J6" s="69"/>
      <c r="K6" s="70"/>
      <c r="L6" s="70"/>
      <c r="M6" s="71"/>
    </row>
    <row r="7" spans="1:13" ht="15.75" thickBot="1" x14ac:dyDescent="0.3">
      <c r="A7" s="62"/>
      <c r="B7" s="63"/>
      <c r="C7" s="63">
        <f t="shared" si="1"/>
        <v>0</v>
      </c>
      <c r="D7" s="63"/>
      <c r="E7" s="63">
        <f t="shared" si="2"/>
        <v>0</v>
      </c>
      <c r="F7" s="64" t="str">
        <f t="shared" si="0"/>
        <v>No</v>
      </c>
      <c r="G7" s="63">
        <f t="shared" si="3"/>
        <v>0</v>
      </c>
      <c r="H7" s="63">
        <f t="shared" si="4"/>
        <v>0</v>
      </c>
      <c r="J7" s="72"/>
      <c r="K7" s="73"/>
      <c r="L7" s="73"/>
      <c r="M7" s="74"/>
    </row>
    <row r="8" spans="1:13" x14ac:dyDescent="0.25">
      <c r="A8" s="54"/>
      <c r="B8" s="56"/>
      <c r="C8" s="63">
        <f t="shared" si="1"/>
        <v>0</v>
      </c>
      <c r="D8" s="56"/>
      <c r="E8" s="56">
        <f t="shared" si="2"/>
        <v>0</v>
      </c>
      <c r="F8" s="58" t="str">
        <f t="shared" si="0"/>
        <v>No</v>
      </c>
      <c r="G8" s="56">
        <f t="shared" si="3"/>
        <v>0</v>
      </c>
      <c r="H8" s="63">
        <f t="shared" si="4"/>
        <v>0</v>
      </c>
    </row>
    <row r="9" spans="1:13" x14ac:dyDescent="0.25">
      <c r="A9" s="62"/>
      <c r="B9" s="63"/>
      <c r="C9" s="63">
        <f t="shared" si="1"/>
        <v>0</v>
      </c>
      <c r="D9" s="63"/>
      <c r="E9" s="63">
        <f t="shared" si="2"/>
        <v>0</v>
      </c>
      <c r="F9" s="64" t="str">
        <f t="shared" si="0"/>
        <v>No</v>
      </c>
      <c r="G9" s="63">
        <f t="shared" si="3"/>
        <v>0</v>
      </c>
      <c r="H9" s="63">
        <f t="shared" si="4"/>
        <v>0</v>
      </c>
    </row>
    <row r="10" spans="1:13" x14ac:dyDescent="0.25">
      <c r="A10" s="62"/>
      <c r="B10" s="63"/>
      <c r="C10" s="63">
        <f t="shared" si="1"/>
        <v>0</v>
      </c>
      <c r="D10" s="63"/>
      <c r="E10" s="63">
        <f t="shared" si="2"/>
        <v>0</v>
      </c>
      <c r="F10" s="64" t="str">
        <f t="shared" si="0"/>
        <v>No</v>
      </c>
      <c r="G10" s="63">
        <f t="shared" si="3"/>
        <v>0</v>
      </c>
      <c r="H10" s="63">
        <f t="shared" si="4"/>
        <v>0</v>
      </c>
    </row>
    <row r="11" spans="1:13" x14ac:dyDescent="0.25">
      <c r="A11" s="54"/>
      <c r="B11" s="56"/>
      <c r="C11" s="63">
        <f t="shared" si="1"/>
        <v>0</v>
      </c>
      <c r="D11" s="56"/>
      <c r="E11" s="56">
        <f t="shared" si="2"/>
        <v>0</v>
      </c>
      <c r="F11" s="58" t="str">
        <f t="shared" ref="F10:F11" si="5">+IF(AND(A11="Toalla 1.20x60",A11="Toalla 1.30x70"),"No",IF(AND(A11="Cobija",D11&gt;10),"Sí","No"))</f>
        <v>No</v>
      </c>
      <c r="G11" s="56">
        <f t="shared" si="3"/>
        <v>0</v>
      </c>
      <c r="H11" s="63">
        <f t="shared" si="4"/>
        <v>0</v>
      </c>
    </row>
    <row r="12" spans="1:13" x14ac:dyDescent="0.25">
      <c r="A12" s="62"/>
      <c r="B12" s="63"/>
      <c r="C12" s="63">
        <f t="shared" si="1"/>
        <v>0</v>
      </c>
      <c r="D12" s="63"/>
      <c r="E12" s="63">
        <f t="shared" si="2"/>
        <v>0</v>
      </c>
      <c r="F12" s="64" t="str">
        <f t="shared" si="0"/>
        <v>No</v>
      </c>
      <c r="G12" s="63">
        <f t="shared" si="3"/>
        <v>0</v>
      </c>
      <c r="H12" s="63">
        <f t="shared" si="4"/>
        <v>0</v>
      </c>
    </row>
    <row r="13" spans="1:13" x14ac:dyDescent="0.25">
      <c r="A13" s="54"/>
      <c r="B13" s="56"/>
      <c r="C13" s="63">
        <f t="shared" si="1"/>
        <v>0</v>
      </c>
      <c r="D13" s="56"/>
      <c r="E13" s="56">
        <f t="shared" si="2"/>
        <v>0</v>
      </c>
      <c r="F13" s="58" t="str">
        <f t="shared" si="0"/>
        <v>No</v>
      </c>
      <c r="G13" s="56">
        <f t="shared" si="3"/>
        <v>0</v>
      </c>
      <c r="H13" s="63">
        <f t="shared" si="4"/>
        <v>0</v>
      </c>
    </row>
    <row r="14" spans="1:13" x14ac:dyDescent="0.25">
      <c r="A14" s="62"/>
      <c r="B14" s="63"/>
      <c r="C14" s="63">
        <f t="shared" si="1"/>
        <v>0</v>
      </c>
      <c r="D14" s="63"/>
      <c r="E14" s="63">
        <f t="shared" si="2"/>
        <v>0</v>
      </c>
      <c r="F14" s="64" t="str">
        <f t="shared" si="0"/>
        <v>No</v>
      </c>
      <c r="G14" s="63">
        <f t="shared" si="3"/>
        <v>0</v>
      </c>
      <c r="H14" s="63">
        <f t="shared" si="4"/>
        <v>0</v>
      </c>
    </row>
    <row r="15" spans="1:13" x14ac:dyDescent="0.25">
      <c r="A15" s="54"/>
      <c r="B15" s="56"/>
      <c r="C15" s="63">
        <f t="shared" si="1"/>
        <v>0</v>
      </c>
      <c r="D15" s="56"/>
      <c r="E15" s="56">
        <f t="shared" si="2"/>
        <v>0</v>
      </c>
      <c r="F15" s="58" t="str">
        <f t="shared" si="0"/>
        <v>No</v>
      </c>
      <c r="G15" s="56">
        <f t="shared" si="3"/>
        <v>0</v>
      </c>
      <c r="H15" s="63">
        <f t="shared" si="4"/>
        <v>0</v>
      </c>
    </row>
    <row r="16" spans="1:13" x14ac:dyDescent="0.25">
      <c r="A16" s="62"/>
      <c r="B16" s="63"/>
      <c r="C16" s="63">
        <f t="shared" si="1"/>
        <v>0</v>
      </c>
      <c r="D16" s="63"/>
      <c r="E16" s="63">
        <f t="shared" si="2"/>
        <v>0</v>
      </c>
      <c r="F16" s="64" t="str">
        <f t="shared" si="0"/>
        <v>No</v>
      </c>
      <c r="G16" s="63">
        <f t="shared" si="3"/>
        <v>0</v>
      </c>
      <c r="H16" s="63">
        <f t="shared" si="4"/>
        <v>0</v>
      </c>
    </row>
    <row r="17" spans="1:8" x14ac:dyDescent="0.25">
      <c r="A17" s="54"/>
      <c r="B17" s="56"/>
      <c r="C17" s="63">
        <f t="shared" si="1"/>
        <v>0</v>
      </c>
      <c r="D17" s="56"/>
      <c r="E17" s="56">
        <f t="shared" si="2"/>
        <v>0</v>
      </c>
      <c r="F17" s="58" t="str">
        <f t="shared" si="0"/>
        <v>No</v>
      </c>
      <c r="G17" s="56">
        <f t="shared" si="3"/>
        <v>0</v>
      </c>
      <c r="H17" s="63">
        <f t="shared" si="4"/>
        <v>0</v>
      </c>
    </row>
    <row r="18" spans="1:8" x14ac:dyDescent="0.25">
      <c r="A18" s="62"/>
      <c r="B18" s="63"/>
      <c r="C18" s="63">
        <f t="shared" si="1"/>
        <v>0</v>
      </c>
      <c r="D18" s="63"/>
      <c r="E18" s="63">
        <f t="shared" si="2"/>
        <v>0</v>
      </c>
      <c r="F18" s="64" t="str">
        <f t="shared" si="0"/>
        <v>No</v>
      </c>
      <c r="G18" s="63">
        <f t="shared" si="3"/>
        <v>0</v>
      </c>
      <c r="H18" s="63">
        <f t="shared" si="4"/>
        <v>0</v>
      </c>
    </row>
    <row r="19" spans="1:8" x14ac:dyDescent="0.25">
      <c r="A19" s="62"/>
      <c r="B19" s="63"/>
      <c r="C19" s="63">
        <f t="shared" si="1"/>
        <v>0</v>
      </c>
      <c r="D19" s="63"/>
      <c r="E19" s="63">
        <f t="shared" si="2"/>
        <v>0</v>
      </c>
      <c r="F19" s="64" t="str">
        <f t="shared" si="0"/>
        <v>No</v>
      </c>
      <c r="G19" s="63">
        <f t="shared" si="3"/>
        <v>0</v>
      </c>
      <c r="H19" s="63">
        <f t="shared" si="4"/>
        <v>0</v>
      </c>
    </row>
    <row r="20" spans="1:8" x14ac:dyDescent="0.25">
      <c r="A20" s="55"/>
      <c r="B20" s="57"/>
      <c r="C20" s="63">
        <f t="shared" si="1"/>
        <v>0</v>
      </c>
      <c r="D20" s="57"/>
      <c r="E20" s="57">
        <f t="shared" si="2"/>
        <v>0</v>
      </c>
      <c r="F20" s="65" t="str">
        <f t="shared" si="0"/>
        <v>No</v>
      </c>
      <c r="G20" s="57">
        <f t="shared" si="3"/>
        <v>0</v>
      </c>
      <c r="H20" s="63">
        <f t="shared" si="4"/>
        <v>0</v>
      </c>
    </row>
  </sheetData>
  <mergeCells count="1">
    <mergeCell ref="J1:M7"/>
  </mergeCells>
  <dataValidations count="2">
    <dataValidation type="list" allowBlank="1" showInputMessage="1" showErrorMessage="1" sqref="B2:B20" xr:uid="{22C5D150-50CC-4CE0-89CE-033F43927985}">
      <formula1>Colores</formula1>
    </dataValidation>
    <dataValidation type="list" allowBlank="1" showInputMessage="1" showErrorMessage="1" sqref="A2:A20" xr:uid="{E873E0B8-E3AD-4333-82FB-52051D8790EA}">
      <formula1>Tipos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5E3F14A-D636-4B0A-A6C9-3FE3195E2743}">
            <xm:f>NOT(ISERROR(SEARCH(Ignorar!$A$5,F2)))</xm:f>
            <xm:f>Ignorar!$A$5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F2:F20</xm:sqref>
        </x14:conditionalFormatting>
        <x14:conditionalFormatting xmlns:xm="http://schemas.microsoft.com/office/excel/2006/main">
          <x14:cfRule type="containsText" priority="2" operator="containsText" id="{A8C7A380-5F7C-4D80-9385-38D18F692CF6}">
            <xm:f>NOT(ISERROR(SEARCH(Ignorar!$A$5,F2)))</xm:f>
            <xm:f>Ignorar!$A$5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F2:F20</xm:sqref>
        </x14:conditionalFormatting>
        <x14:conditionalFormatting xmlns:xm="http://schemas.microsoft.com/office/excel/2006/main">
          <x14:cfRule type="containsText" priority="1" operator="containsText" id="{7459DC55-0EF9-4614-A4EE-4EABB423214B}">
            <xm:f>NOT(ISERROR(SEARCH(Ignorar!$A$5,Ignorar!A3)))</xm:f>
            <xm:f>Ignorar!$A$5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20D9-502A-4CB6-96FE-805C343453C5}">
  <sheetPr>
    <tabColor theme="7"/>
  </sheetPr>
  <dimension ref="A1:C20"/>
  <sheetViews>
    <sheetView workbookViewId="0">
      <selection activeCell="D8" sqref="D8"/>
    </sheetView>
  </sheetViews>
  <sheetFormatPr baseColWidth="10" defaultRowHeight="15" x14ac:dyDescent="0.25"/>
  <cols>
    <col min="1" max="1" width="15.42578125" style="1" bestFit="1" customWidth="1"/>
    <col min="2" max="16384" width="11.42578125" style="1"/>
  </cols>
  <sheetData>
    <row r="1" spans="1:3" x14ac:dyDescent="0.25">
      <c r="A1" s="23" t="s">
        <v>1</v>
      </c>
      <c r="B1" s="5" t="s">
        <v>24</v>
      </c>
      <c r="C1" s="24" t="s">
        <v>25</v>
      </c>
    </row>
    <row r="2" spans="1:3" x14ac:dyDescent="0.25">
      <c r="A2" s="17" t="s">
        <v>11</v>
      </c>
      <c r="B2" s="21" t="s">
        <v>28</v>
      </c>
      <c r="C2" s="25">
        <v>30000</v>
      </c>
    </row>
    <row r="3" spans="1:3" x14ac:dyDescent="0.25">
      <c r="A3" s="17" t="s">
        <v>17</v>
      </c>
      <c r="B3" s="21" t="s">
        <v>29</v>
      </c>
      <c r="C3" s="25">
        <v>30000</v>
      </c>
    </row>
    <row r="4" spans="1:3" x14ac:dyDescent="0.25">
      <c r="A4" s="17" t="s">
        <v>12</v>
      </c>
      <c r="B4" s="21" t="s">
        <v>30</v>
      </c>
      <c r="C4" s="25">
        <v>30000</v>
      </c>
    </row>
    <row r="5" spans="1:3" x14ac:dyDescent="0.25">
      <c r="A5" s="17" t="s">
        <v>2</v>
      </c>
      <c r="B5" s="21" t="s">
        <v>31</v>
      </c>
      <c r="C5" s="25">
        <v>30000</v>
      </c>
    </row>
    <row r="6" spans="1:3" x14ac:dyDescent="0.25">
      <c r="A6" s="17" t="s">
        <v>3</v>
      </c>
      <c r="B6" s="21" t="s">
        <v>32</v>
      </c>
      <c r="C6" s="25">
        <v>30000</v>
      </c>
    </row>
    <row r="7" spans="1:3" x14ac:dyDescent="0.25">
      <c r="A7" s="17" t="s">
        <v>4</v>
      </c>
      <c r="B7" s="21" t="s">
        <v>33</v>
      </c>
      <c r="C7" s="25">
        <v>30000</v>
      </c>
    </row>
    <row r="8" spans="1:3" x14ac:dyDescent="0.25">
      <c r="A8" s="17" t="s">
        <v>5</v>
      </c>
      <c r="B8" s="21" t="s">
        <v>34</v>
      </c>
      <c r="C8" s="25">
        <v>30000</v>
      </c>
    </row>
    <row r="9" spans="1:3" x14ac:dyDescent="0.25">
      <c r="A9" s="17" t="s">
        <v>6</v>
      </c>
      <c r="B9" s="21" t="s">
        <v>35</v>
      </c>
      <c r="C9" s="25">
        <v>30000</v>
      </c>
    </row>
    <row r="10" spans="1:3" x14ac:dyDescent="0.25">
      <c r="A10" s="17" t="s">
        <v>7</v>
      </c>
      <c r="B10" s="21" t="s">
        <v>36</v>
      </c>
      <c r="C10" s="25">
        <v>30000</v>
      </c>
    </row>
    <row r="11" spans="1:3" x14ac:dyDescent="0.25">
      <c r="A11" s="17" t="s">
        <v>8</v>
      </c>
      <c r="B11" s="21" t="s">
        <v>37</v>
      </c>
      <c r="C11" s="25">
        <v>30000</v>
      </c>
    </row>
    <row r="12" spans="1:3" x14ac:dyDescent="0.25">
      <c r="A12" s="17" t="s">
        <v>9</v>
      </c>
      <c r="B12" s="21" t="s">
        <v>38</v>
      </c>
      <c r="C12" s="25">
        <v>30000</v>
      </c>
    </row>
    <row r="13" spans="1:3" x14ac:dyDescent="0.25">
      <c r="A13" s="17" t="s">
        <v>10</v>
      </c>
      <c r="B13" s="21" t="s">
        <v>39</v>
      </c>
      <c r="C13" s="25">
        <v>30000</v>
      </c>
    </row>
    <row r="14" spans="1:3" x14ac:dyDescent="0.25">
      <c r="A14" s="17" t="s">
        <v>13</v>
      </c>
      <c r="B14" s="21" t="s">
        <v>40</v>
      </c>
      <c r="C14" s="25">
        <v>30000</v>
      </c>
    </row>
    <row r="15" spans="1:3" x14ac:dyDescent="0.25">
      <c r="A15" s="17" t="s">
        <v>14</v>
      </c>
      <c r="B15" s="21" t="s">
        <v>41</v>
      </c>
      <c r="C15" s="25">
        <v>30000</v>
      </c>
    </row>
    <row r="16" spans="1:3" x14ac:dyDescent="0.25">
      <c r="A16" s="17" t="s">
        <v>15</v>
      </c>
      <c r="B16" s="21" t="s">
        <v>42</v>
      </c>
      <c r="C16" s="25">
        <v>30000</v>
      </c>
    </row>
    <row r="17" spans="1:3" x14ac:dyDescent="0.25">
      <c r="A17" s="19" t="s">
        <v>16</v>
      </c>
      <c r="B17" s="22" t="s">
        <v>43</v>
      </c>
      <c r="C17" s="26">
        <v>30000</v>
      </c>
    </row>
    <row r="18" spans="1:3" x14ac:dyDescent="0.25">
      <c r="A18" s="4" t="s">
        <v>55</v>
      </c>
      <c r="B18" s="3">
        <v>17</v>
      </c>
      <c r="C18" s="26">
        <v>30000</v>
      </c>
    </row>
    <row r="19" spans="1:3" x14ac:dyDescent="0.25">
      <c r="A19" s="27" t="s">
        <v>56</v>
      </c>
      <c r="B19" s="28">
        <v>18</v>
      </c>
      <c r="C19" s="26">
        <v>30000</v>
      </c>
    </row>
    <row r="20" spans="1:3" x14ac:dyDescent="0.25">
      <c r="B20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5A8-50FE-40E5-9EE8-667C2413F40C}">
  <dimension ref="A1:F23"/>
  <sheetViews>
    <sheetView workbookViewId="0">
      <selection activeCell="I4" sqref="I4"/>
    </sheetView>
  </sheetViews>
  <sheetFormatPr baseColWidth="10" defaultRowHeight="15" x14ac:dyDescent="0.25"/>
  <cols>
    <col min="1" max="1" width="15.42578125" style="1" bestFit="1" customWidth="1"/>
    <col min="2" max="2" width="11.42578125" style="1"/>
    <col min="3" max="3" width="13.85546875" style="1" bestFit="1" customWidth="1"/>
    <col min="4" max="16384" width="11.42578125" style="1"/>
  </cols>
  <sheetData>
    <row r="1" spans="1:6" x14ac:dyDescent="0.25">
      <c r="A1" s="1" t="s">
        <v>68</v>
      </c>
    </row>
    <row r="2" spans="1:6" x14ac:dyDescent="0.25">
      <c r="A2" s="1" t="s">
        <v>69</v>
      </c>
    </row>
    <row r="3" spans="1:6" ht="15.75" thickBot="1" x14ac:dyDescent="0.3"/>
    <row r="4" spans="1:6" x14ac:dyDescent="0.25">
      <c r="A4" s="1" t="s">
        <v>70</v>
      </c>
      <c r="D4" s="6" t="s">
        <v>18</v>
      </c>
      <c r="E4" s="7" t="s">
        <v>19</v>
      </c>
      <c r="F4" s="8">
        <v>10000</v>
      </c>
    </row>
    <row r="5" spans="1:6" ht="15.75" thickBot="1" x14ac:dyDescent="0.3">
      <c r="A5" s="1" t="s">
        <v>55</v>
      </c>
      <c r="D5" s="11" t="s">
        <v>20</v>
      </c>
      <c r="E5" s="12" t="s">
        <v>21</v>
      </c>
      <c r="F5" s="14">
        <v>11200</v>
      </c>
    </row>
    <row r="6" spans="1:6" ht="15.75" thickBot="1" x14ac:dyDescent="0.3">
      <c r="A6" s="1" t="s">
        <v>56</v>
      </c>
    </row>
    <row r="7" spans="1:6" x14ac:dyDescent="0.25">
      <c r="D7" s="6" t="s">
        <v>22</v>
      </c>
      <c r="E7" s="15">
        <v>10000</v>
      </c>
    </row>
    <row r="8" spans="1:6" ht="15.75" thickBot="1" x14ac:dyDescent="0.3">
      <c r="A8" s="29" t="s">
        <v>11</v>
      </c>
      <c r="D8" s="11" t="s">
        <v>23</v>
      </c>
      <c r="E8" s="16">
        <v>4000</v>
      </c>
    </row>
    <row r="9" spans="1:6" x14ac:dyDescent="0.25">
      <c r="A9" s="30" t="s">
        <v>17</v>
      </c>
    </row>
    <row r="10" spans="1:6" x14ac:dyDescent="0.25">
      <c r="A10" s="29" t="s">
        <v>12</v>
      </c>
    </row>
    <row r="11" spans="1:6" x14ac:dyDescent="0.25">
      <c r="A11" s="30" t="s">
        <v>2</v>
      </c>
    </row>
    <row r="12" spans="1:6" x14ac:dyDescent="0.25">
      <c r="A12" s="29" t="s">
        <v>3</v>
      </c>
    </row>
    <row r="13" spans="1:6" x14ac:dyDescent="0.25">
      <c r="A13" s="30" t="s">
        <v>4</v>
      </c>
    </row>
    <row r="14" spans="1:6" x14ac:dyDescent="0.25">
      <c r="A14" s="29" t="s">
        <v>5</v>
      </c>
    </row>
    <row r="15" spans="1:6" x14ac:dyDescent="0.25">
      <c r="A15" s="30" t="s">
        <v>6</v>
      </c>
    </row>
    <row r="16" spans="1:6" x14ac:dyDescent="0.25">
      <c r="A16" s="29" t="s">
        <v>7</v>
      </c>
    </row>
    <row r="17" spans="1:1" x14ac:dyDescent="0.25">
      <c r="A17" s="30" t="s">
        <v>8</v>
      </c>
    </row>
    <row r="18" spans="1:1" x14ac:dyDescent="0.25">
      <c r="A18" s="29" t="s">
        <v>9</v>
      </c>
    </row>
    <row r="19" spans="1:1" x14ac:dyDescent="0.25">
      <c r="A19" s="30" t="s">
        <v>10</v>
      </c>
    </row>
    <row r="20" spans="1:1" x14ac:dyDescent="0.25">
      <c r="A20" s="29" t="s">
        <v>13</v>
      </c>
    </row>
    <row r="21" spans="1:1" x14ac:dyDescent="0.25">
      <c r="A21" s="30" t="s">
        <v>14</v>
      </c>
    </row>
    <row r="22" spans="1:1" x14ac:dyDescent="0.25">
      <c r="A22" s="29" t="s">
        <v>15</v>
      </c>
    </row>
    <row r="23" spans="1:1" x14ac:dyDescent="0.25">
      <c r="A23" s="3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12</vt:i4>
      </vt:variant>
    </vt:vector>
  </HeadingPairs>
  <TitlesOfParts>
    <vt:vector size="17" baseType="lpstr">
      <vt:lpstr>Factura</vt:lpstr>
      <vt:lpstr>Clientes</vt:lpstr>
      <vt:lpstr>Costos</vt:lpstr>
      <vt:lpstr>Productos</vt:lpstr>
      <vt:lpstr>Ignorar</vt:lpstr>
      <vt:lpstr>aa</vt:lpstr>
      <vt:lpstr>ARTICULOS</vt:lpstr>
      <vt:lpstr>Artículos</vt:lpstr>
      <vt:lpstr>CIUDAD</vt:lpstr>
      <vt:lpstr>Colores</vt:lpstr>
      <vt:lpstr>DIRECCIÓN</vt:lpstr>
      <vt:lpstr>DIRECCION_CLIENTES</vt:lpstr>
      <vt:lpstr>NOMBRE_CLIENTES</vt:lpstr>
      <vt:lpstr>Opciones</vt:lpstr>
      <vt:lpstr>TELÉFONO</vt:lpstr>
      <vt:lpstr>Tipo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2019-06-29T21:31:33Z</dcterms:created>
  <dcterms:modified xsi:type="dcterms:W3CDTF">2019-06-30T02:22:51Z</dcterms:modified>
</cp:coreProperties>
</file>