
<file path=[Content_Types].xml><?xml version="1.0" encoding="utf-8"?>
<Types xmlns="http://schemas.openxmlformats.org/package/2006/content-types">
  <Default Extension="rels" ContentType="application/vnd.openxmlformats-package.relationships+xml"/>
  <Default Extension="xlbin" ContentType="application/vnd.openxmlformats-officedocument.spreadsheetml.printerSettings"/>
  <Default Extension="xml" ContentType="application/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
  <Relationship Id="rId4" Type="http://schemas.openxmlformats.org/officeDocument/2006/relationships/custom-properties" Target="docProps/custom.xml"/>
  <Relationship Id="rId3" Type="http://schemas.openxmlformats.org/package/2006/relationships/metadata/core-properties" Target="docProps/core.xml"/>
  <Relationship Id="rId2" Type="http://schemas.openxmlformats.org/officeDocument/2006/relationships/extended-properties" Target="docProps/app.xml"/>
  <Relationship Id="rId1" Type="http://schemas.openxmlformats.org/officeDocument/2006/relationships/officeDocument" Target="xl/workbook.xml"/>
</Relationships>

</file>

<file path=xl/workbook.xml><?xml version="1.0" encoding="utf-8"?>
<workbook xmlns="http://schemas.openxmlformats.org/spreadsheetml/2006/main" xmlns:r="http://schemas.openxmlformats.org/officeDocument/2006/relationships">
  <fileVersion lastEdited="4" lowestEdited="4" rupBuild="3820"/>
  <workbookPr date1904="0"/>
  <bookViews>
    <workbookView activeTab="0" windowWidth="19200" windowHeight="8700"/>
  </bookViews>
  <sheets>
    <sheet name="v3-gps.csv" sheetId="1" r:id="rId1"/>
  </sheets>
  <definedNames>
    <definedName name="_xlnm.Print_Area" localSheetId="0">#REF!</definedName>
    <definedName name="_xlnm.Sheet_Title" localSheetId="0">"v3-gps.csv"</definedName>
  </definedNames>
  <calcPr calcMode="auto" iterate="1" iterateCount="100" iterateDelta="0.001"/>
  <webPublishing allowPng="1" css="0" characterSet="UTF-8"/>
</workbook>
</file>

<file path=xl/sharedStrings.xml><?xml version="1.0" encoding="utf-8"?>
<sst xmlns="http://schemas.openxmlformats.org/spreadsheetml/2006/main" uniqueCount="32" count="32">
  <si>
    <t>0402 cap, X7R, 10%, Vw &gt;= 6V</t>
  </si>
  <si>
    <t>Samsung</t>
  </si>
  <si>
    <t>TDK</t>
  </si>
  <si>
    <t>22n</t>
  </si>
  <si>
    <t>CGA2B3X7R1H104K050BB</t>
  </si>
  <si>
    <t>445-6899-1-ND</t>
  </si>
  <si>
    <t>0603 cap, X7R, 10%, Vw &gt;= 6V</t>
  </si>
  <si>
    <t>CL10A105KB8NNNC</t>
  </si>
  <si>
    <t>1276-1860-1-ND</t>
  </si>
  <si>
    <t>-</t>
  </si>
  <si>
    <t>STOCK?</t>
  </si>
  <si>
    <t>Harwin</t>
  </si>
  <si>
    <t>Hirose</t>
  </si>
  <si>
    <t>L-US0402-B-NOSILK</t>
  </si>
  <si>
    <t>Panasonic</t>
  </si>
  <si>
    <t>Kingbright</t>
  </si>
  <si>
    <t>SMLV56RGB1W1</t>
  </si>
  <si>
    <t>NTR4101P</t>
  </si>
  <si>
    <t>0402 1% resistor</t>
  </si>
  <si>
    <t>SH1</t>
  </si>
  <si>
    <t>BMI-S-202-SHIELD</t>
  </si>
  <si>
    <t>Laird Technologies</t>
  </si>
  <si>
    <t>Maxim</t>
  </si>
  <si>
    <t>Micrel</t>
  </si>
  <si>
    <t>7Q-16.368MBG-T</t>
  </si>
  <si>
    <t>TXC</t>
  </si>
  <si>
    <t>MAX8510EXK29+T</t>
  </si>
  <si>
    <t>LMZ12001TZ-ADJ/NOPB</t>
  </si>
  <si>
    <t>BP2G+</t>
  </si>
  <si>
    <t>MIC5319-1.8YD5</t>
  </si>
  <si>
    <t>TOTAL</t>
  </si>
  <si>
    <t>Boards to manufacture: </t>
  </si>
</sst>
</file>

<file path=xl/styles.xml><?xml version="1.0" encoding="utf-8"?>
<styleSheet xmlns="http://schemas.openxmlformats.org/spreadsheetml/2006/main">
  <numFmts count="1">
    <numFmt formatCode="_($* #,##0.00_);_($* (#,##0.00);_($* &quot;-&quot;??_);_(@_)" numFmtId="100"/>
  </numFmts>
  <fonts count="3">
    <font>
      <b val="0"/>
      <i val="0"/>
      <u val="none"/>
      <color rgb="FF000000"/>
      <name val="Sans"/>
      <vertAlign val="baseline"/>
      <sz val="10"/>
      <strike val="0"/>
    </font>
    <font>
      <b val="1"/>
      <i val="0"/>
      <u val="none"/>
      <color rgb="FF000000"/>
      <name val="Sans"/>
      <vertAlign val="baseline"/>
      <sz val="10"/>
      <strike val="0"/>
    </font>
    <font>
      <b val="0"/>
      <i val="1"/>
      <u val="none"/>
      <color rgb="FF000000"/>
      <name val="Sans"/>
      <vertAlign val="baseline"/>
      <sz val="10"/>
      <strike val="0"/>
    </font>
  </fonts>
  <fills count="5">
    <fill>
      <patternFill patternType="none"/>
    </fill>
    <fill>
      <patternFill patternType="gray125"/>
    </fill>
    <fill>
      <patternFill patternType="none">
        <fgColor rgb="FFFFFF00"/>
        <bgColor rgb="FF000000"/>
      </patternFill>
    </fill>
    <fill>
      <patternFill patternType="solid">
        <fgColor rgb="FFC0C0C0"/>
        <bgColor rgb="FF000000"/>
      </patternFill>
    </fill>
    <fill>
      <patternFill patternType="solid">
        <fgColor rgb="FFFF0000"/>
        <bgColor rgb="FF000000"/>
      </patternFill>
    </fill>
  </fills>
  <borders count="1">
    <border diagonalUp="0" diagonalDown="0">
      <start style="none">
        <color rgb="FFC7C7C7"/>
      </start>
      <end style="none">
        <color rgb="FFC7C7C7"/>
      </end>
      <top style="none">
        <color rgb="FFC7C7C7"/>
      </top>
      <bottom style="none">
        <color rgb="FFC7C7C7"/>
      </bottom>
    </border>
  </borders>
  <cellStyleXfs count="1">
    <xf fontId="0" fillId="0" borderId="0" numFmtId="0">
      <alignment horizontal="general" vertical="bottom" wrapText="0" shrinkToFit="0" textRotation="0" indent="0"/>
    </xf>
  </cellStyleXfs>
  <cellXfs count="16"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0" fillId="0" borderId="0" numFmtId="0" xfId="0">
      <alignment horizontal="left" vertical="bottom" wrapText="0" shrinkToFit="0" textRotation="0" indent="0"/>
    </xf>
    <xf applyAlignment="1" applyBorder="1" applyFont="1" applyFill="1" applyNumberFormat="1" fontId="0" fillId="0" borderId="0" numFmtId="100" xfId="0">
      <alignment horizontal="general" vertical="bottom" wrapText="0" shrinkToFit="0" textRotation="0" indent="0"/>
    </xf>
    <xf applyAlignment="1" applyBorder="1" applyFont="1" applyFill="1" applyNumberFormat="1" fontId="1" fillId="0" borderId="0" numFmtId="0" xfId="0">
      <alignment horizontal="general" vertical="bottom" wrapText="0" shrinkToFit="0" textRotation="0" indent="0"/>
    </xf>
    <xf applyAlignment="1" applyBorder="1" applyFont="1" applyFill="1" applyNumberFormat="1" fontId="1" fillId="0" borderId="0" numFmtId="0" xfId="0">
      <alignment horizontal="left" vertical="bottom" wrapText="0" shrinkToFit="0" textRotation="0" indent="0"/>
    </xf>
    <xf applyAlignment="1" applyBorder="1" applyFont="1" applyFill="1" applyNumberFormat="1" fontId="0" fillId="2" borderId="0" numFmtId="0" xfId="0">
      <alignment horizontal="general" vertical="bottom" wrapText="0" shrinkToFit="0" textRotation="0" indent="0"/>
    </xf>
    <xf applyAlignment="1" applyBorder="1" applyFont="1" applyFill="1" applyNumberFormat="1" fontId="0" fillId="2" borderId="0" numFmtId="0" xfId="0">
      <alignment horizontal="left" vertical="bottom" wrapText="0" shrinkToFit="0" textRotation="0" indent="0"/>
    </xf>
    <xf applyAlignment="1" applyBorder="1" applyFont="1" applyFill="1" applyNumberFormat="1" fontId="0" fillId="3" borderId="0" numFmtId="0" xfId="0">
      <alignment horizontal="general" vertical="bottom" wrapText="0" shrinkToFit="0" textRotation="0" indent="0"/>
    </xf>
    <xf applyAlignment="1" applyBorder="1" applyFont="1" applyFill="1" applyNumberFormat="1" fontId="0" fillId="3" borderId="0" numFmtId="0" xfId="0">
      <alignment horizontal="left" vertical="bottom" wrapText="0" shrinkToFit="0" textRotation="0" indent="0"/>
    </xf>
    <xf applyAlignment="1" applyBorder="1" applyFont="1" applyFill="1" applyNumberFormat="1" fontId="0" fillId="3" borderId="0" numFmtId="100" xfId="0">
      <alignment horizontal="general" vertical="bottom" wrapText="0" shrinkToFit="0" textRotation="0" indent="0"/>
    </xf>
    <xf applyAlignment="1" applyBorder="1" applyFont="1" applyFill="1" applyNumberFormat="1" fontId="0" fillId="4" borderId="0" numFmtId="0" xfId="0">
      <alignment horizontal="general" vertical="bottom" wrapText="0" shrinkToFit="0" textRotation="0" indent="0"/>
    </xf>
    <xf applyAlignment="1" applyBorder="1" applyFont="1" applyFill="1" applyNumberFormat="1" fontId="2" fillId="3" borderId="0" numFmtId="0" xfId="0">
      <alignment horizontal="general" vertical="bottom" wrapText="0" shrinkToFit="0" textRotation="0" indent="0"/>
    </xf>
    <xf applyAlignment="1" applyBorder="1" applyFont="1" applyFill="1" applyNumberFormat="1" fontId="2" fillId="3" borderId="0" numFmtId="0" xfId="0">
      <alignment horizontal="left" vertical="bottom" wrapText="0" shrinkToFit="0" textRotation="0" indent="0"/>
    </xf>
    <xf applyAlignment="1" applyBorder="1" applyFont="1" applyFill="1" applyNumberFormat="1" fontId="2" fillId="3" borderId="0" numFmtId="100" xfId="0">
      <alignment horizontal="general" vertical="bottom" wrapText="0" shrinkToFit="0" textRotation="0" indent="0"/>
    </xf>
    <xf applyAlignment="1" applyBorder="1" applyFont="1" applyFill="1" applyNumberFormat="1" fontId="2" fillId="0" borderId="0" numFmtId="0" xfId="0">
      <alignment horizontal="general" vertical="bottom" wrapText="0" shrinkToFit="0" textRotation="0" indent="0"/>
    </xf>
    <xf applyAlignment="1" applyBorder="1" applyFont="1" applyFill="1" applyNumberFormat="1" fontId="1" fillId="0" borderId="0" numFmtId="100" xfId="0">
      <alignment horizontal="general" vertical="bottom" wrapText="0" shrinkToFit="0" textRotation="0" indent="0"/>
    </xf>
  </cellXfs>
</styleSheet>
</file>

<file path=xl/_rels/workbook.xml.rels><?xml version="1.0" encoding="UTF-8"?>
<Relationships xmlns="http://schemas.openxmlformats.org/package/2006/relationships">
  <Relationship Id="rId3" Type="http://schemas.openxmlformats.org/officeDocument/2006/relationships/styles" Target="styles.xml"/>
  <Relationship Id="rId2" Type="http://schemas.openxmlformats.org/officeDocument/2006/relationships/sharedStrings" Target="sharedStrings.xml"/>
  <Relationship Id="rId1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0"/>
  </sheetPr>
  <dimension ref="A1:IV1048576"/>
  <sheetViews>
    <sheetView workbookViewId="0" tabSelected="1">
      <pane ySplit="1" topLeftCell="A25" activePane="bottomLeft" state="frozen"/>
      <selection pane="bottomLeft" activeCell="M72" sqref="M72"/>
    </sheetView>
  </sheetViews>
  <sheetFormatPr defaultRowHeight="12.75"/>
  <cols>
    <col min="1" max="1" style="0" width="4.856851" customWidth="1"/>
    <col min="2" max="2" style="0" width="12.85637" customWidth="1"/>
    <col min="3" max="3" style="1" width="15.2848" customWidth="1"/>
    <col min="4" max="4" style="0" width="31.85523" customWidth="1"/>
    <col min="5" max="5" style="0" width="11.42788" customWidth="1"/>
    <col min="6" max="6" style="0" width="20.14165" customWidth="1"/>
    <col min="7" max="7" style="0" width="17.85607" customWidth="1"/>
    <col min="8" max="8" style="0" width="21.85583" customWidth="1"/>
    <col min="9" max="11" style="2" width="9.142308"/>
    <col min="12" max="12" style="0" width="9.142308"/>
    <col min="13" max="13" style="2" width="20.71304" bestFit="1" customWidth="1"/>
    <col min="14" max="15" style="0" width="9.142308"/>
    <col min="16" max="16384" style="0"/>
  </cols>
  <sheetData>
    <row r="1" spans="1:256">
      <c r="A1" s="3" t="inlineStr">
        <is>
          <t>Qty</t>
        </is>
      </c>
      <c r="B1" s="3" t="inlineStr">
        <is>
          <t>Parts</t>
        </is>
      </c>
      <c r="C1" s="4" t="inlineStr">
        <is>
          <t>Value</t>
        </is>
      </c>
      <c r="D1" s="3" t="inlineStr">
        <is>
          <t>Description</t>
        </is>
      </c>
      <c r="E1" s="3" t="inlineStr">
        <is>
          <t>Mfg</t>
        </is>
      </c>
      <c r="F1" s="3" t="inlineStr">
        <is>
          <t>Mfg Part No</t>
        </is>
      </c>
      <c r="G1" s="3" t="inlineStr">
        <is>
          <t>Digkey Part No</t>
        </is>
      </c>
      <c r="H1" s="3" t="inlineStr">
        <is>
          <t>Other</t>
        </is>
      </c>
      <c r="I1" t="inlineStr">
        <is>
          <t>$/1</t>
        </is>
      </c>
      <c r="J1" t="inlineStr">
        <is>
          <t>$/10</t>
        </is>
      </c>
      <c r="K1" t="inlineStr">
        <is>
          <t>$/100</t>
        </is>
      </c>
      <c r="M1" t="inlineStr">
        <is>
          <t>Extended</t>
        </is>
      </c>
    </row>
    <row r="2" spans="1:256">
      <c r="A2">
        <v>2</v>
      </c>
      <c r="B2" t="inlineStr">
        <is>
          <t>C29, C30</t>
        </is>
      </c>
      <c r="C2" t="inlineStr">
        <is>
          <t>10p</t>
        </is>
      </c>
      <c r="D2" t="s">
        <v>0</v>
      </c>
      <c r="E2" t="s">
        <v>1</v>
      </c>
      <c r="F2" t="inlineStr">
        <is>
          <t>CL05C100JB5NNNC</t>
        </is>
      </c>
      <c r="G2" t="inlineStr">
        <is>
          <t>1276-1139-1-ND</t>
        </is>
      </c>
      <c r="I2">
        <v>0.10000000000000001</v>
      </c>
      <c r="J2">
        <v>0.0012999999999999999</v>
      </c>
      <c r="K2">
        <v>0.0060000000000000001</v>
      </c>
      <c r="M2">
        <f>IF($D$75*A2&lt;10,$D$75*A2*I2,IF($D$75*A2&lt;100,$D$75*A2*J2,$D$75*A2*K2))</f>
        <v>0.60000000000000009</v>
      </c>
    </row>
    <row r="3" spans="1:256">
      <c r="A3">
        <v>1</v>
      </c>
      <c r="B3" t="inlineStr">
        <is>
          <t>C3</t>
        </is>
      </c>
      <c r="C3" t="inlineStr">
        <is>
          <t>27p</t>
        </is>
      </c>
      <c r="D3" t="s">
        <v>0</v>
      </c>
      <c r="E3" t="s">
        <v>1</v>
      </c>
      <c r="F3" t="inlineStr">
        <is>
          <t>CL05C270JB5NCNC</t>
        </is>
      </c>
      <c r="G3" t="inlineStr">
        <is>
          <t>1276-1671-1-ND</t>
        </is>
      </c>
      <c r="I3">
        <v>0.10000000000000001</v>
      </c>
      <c r="J3">
        <v>0.0012999999999999999</v>
      </c>
      <c r="K3">
        <v>0.0060000000000000001</v>
      </c>
      <c r="M3">
        <f>IF($D$75*A3&lt;10,$D$75*A3*I3,IF($D$75*A3&lt;100,$D$75*A3*J3,$D$75*A3*K3))</f>
        <v>0.30000000000000004</v>
      </c>
    </row>
    <row r="4" spans="1:256">
      <c r="A4">
        <v>1</v>
      </c>
      <c r="B4" t="inlineStr">
        <is>
          <t>C81</t>
        </is>
      </c>
      <c r="C4" t="inlineStr">
        <is>
          <t>47p</t>
        </is>
      </c>
      <c r="D4" t="s">
        <v>0</v>
      </c>
      <c r="E4" t="s">
        <v>1</v>
      </c>
      <c r="F4" t="inlineStr">
        <is>
          <t>CL05C470JB5NNNC</t>
        </is>
      </c>
      <c r="G4" t="inlineStr">
        <is>
          <t>1276-1699-1-ND</t>
        </is>
      </c>
      <c r="I4">
        <v>0.10000000000000001</v>
      </c>
      <c r="J4">
        <v>0.0012999999999999999</v>
      </c>
      <c r="K4">
        <v>0.0060000000000000001</v>
      </c>
      <c r="M4">
        <f>IF($D$75*A4&lt;10,$D$75*A4*I4,IF($D$75*A4&lt;100,$D$75*A4*J4,$D$75*A4*K4))</f>
        <v>0.30000000000000004</v>
      </c>
    </row>
    <row r="5" spans="1:256">
      <c r="A5">
        <v>10</v>
      </c>
      <c r="B5" t="inlineStr">
        <is>
          <t>C6, C8, C12, C14, C16, C17, C22, C57, C63, C80</t>
        </is>
      </c>
      <c r="C5" t="inlineStr">
        <is>
          <t>100p</t>
        </is>
      </c>
      <c r="D5" t="s">
        <v>0</v>
      </c>
      <c r="E5" t="s">
        <v>1</v>
      </c>
      <c r="F5" t="inlineStr">
        <is>
          <t>CL05C101JB5NNNC</t>
        </is>
      </c>
      <c r="G5" t="inlineStr">
        <is>
          <t>1276-1025-1-ND</t>
        </is>
      </c>
      <c r="I5">
        <v>0.10000000000000001</v>
      </c>
      <c r="J5">
        <v>0.0012999999999999999</v>
      </c>
      <c r="K5">
        <v>0.0060000000000000001</v>
      </c>
      <c r="M5">
        <f>IF($D$75*A5&lt;10,$D$75*A5*I5,IF($D$75*A5&lt;100,$D$75*A5*J5,$D$75*A5*K5))</f>
        <v>0.039</v>
      </c>
    </row>
    <row r="6" spans="1:256">
      <c r="A6">
        <v>1</v>
      </c>
      <c r="B6" t="inlineStr">
        <is>
          <t>C1</t>
        </is>
      </c>
      <c r="C6" t="inlineStr">
        <is>
          <t>330p</t>
        </is>
      </c>
      <c r="D6" t="s">
        <v>0</v>
      </c>
      <c r="E6" t="s">
        <v>1</v>
      </c>
      <c r="F6" t="inlineStr">
        <is>
          <t>CL05C331JB5NNNC</t>
        </is>
      </c>
      <c r="G6" t="inlineStr">
        <is>
          <t>1276-1685-1-ND</t>
        </is>
      </c>
      <c r="I6">
        <v>0.10000000000000001</v>
      </c>
      <c r="J6">
        <v>0.0012999999999999999</v>
      </c>
      <c r="K6">
        <v>0.0060000000000000001</v>
      </c>
      <c r="M6">
        <f>IF($D$75*A6&lt;10,$D$75*A6*I6,IF($D$75*A6&lt;100,$D$75*A6*J6,$D$75*A6*K6))</f>
        <v>0.30000000000000004</v>
      </c>
    </row>
    <row r="7" spans="1:256">
      <c r="A7">
        <v>1</v>
      </c>
      <c r="B7" t="inlineStr">
        <is>
          <t>C4</t>
        </is>
      </c>
      <c r="C7" t="inlineStr">
        <is>
          <t>470p</t>
        </is>
      </c>
      <c r="D7" t="s">
        <v>0</v>
      </c>
      <c r="E7" t="s">
        <v>1</v>
      </c>
      <c r="F7" t="inlineStr">
        <is>
          <t>CL05C471JB5NNNC</t>
        </is>
      </c>
      <c r="G7" t="inlineStr">
        <is>
          <t>1276-1117-1-ND</t>
        </is>
      </c>
      <c r="I7">
        <v>0.10000000000000001</v>
      </c>
      <c r="J7">
        <v>0.0012999999999999999</v>
      </c>
      <c r="K7">
        <v>0.0060000000000000001</v>
      </c>
      <c r="M7">
        <f>IF($D$75*A7&lt;10,$D$75*A7*I7,IF($D$75*A7&lt;100,$D$75*A7*J7,$D$75*A7*K7))</f>
        <v>0.30000000000000004</v>
      </c>
    </row>
    <row r="8" spans="1:256">
      <c r="A8">
        <v>2</v>
      </c>
      <c r="B8" t="inlineStr">
        <is>
          <t>C44,C62</t>
        </is>
      </c>
      <c r="C8" t="inlineStr">
        <is>
          <t>1n 2kv</t>
        </is>
      </c>
      <c r="D8" t="s">
        <v>0</v>
      </c>
      <c r="E8" t="s">
        <v>2</v>
      </c>
      <c r="F8" t="inlineStr">
        <is>
          <t>CGA2B3X7S2A102K050BB</t>
        </is>
      </c>
      <c r="G8" t="inlineStr">
        <is>
          <t>445-6904-1-ND</t>
        </is>
      </c>
      <c r="I8">
        <v>0.10000000000000001</v>
      </c>
      <c r="J8">
        <v>0.071999999999999995</v>
      </c>
      <c r="K8">
        <v>0.033000000000000002</v>
      </c>
      <c r="M8">
        <f>IF($D$75*A8&lt;10,$D$75*A8*I8,IF($D$75*A8&lt;100,$D$75*A8*J8,$D$75*A8*K8))</f>
        <v>0.60000000000000009</v>
      </c>
    </row>
    <row r="9" spans="1:256">
      <c r="A9">
        <v>5</v>
      </c>
      <c r="B9" t="inlineStr">
        <is>
          <t>C2, C43, C60, C69, C77</t>
        </is>
      </c>
      <c r="C9" t="inlineStr">
        <is>
          <t>10n</t>
        </is>
      </c>
      <c r="D9" t="s">
        <v>0</v>
      </c>
      <c r="E9" t="s">
        <v>1</v>
      </c>
      <c r="F9" t="inlineStr">
        <is>
          <t>CL05B103KA5NNNC</t>
        </is>
      </c>
      <c r="G9" t="inlineStr">
        <is>
          <t>1276-1057-1-ND</t>
        </is>
      </c>
      <c r="I9">
        <v>0.10000000000000001</v>
      </c>
      <c r="J9">
        <v>0.0012999999999999999</v>
      </c>
      <c r="K9">
        <v>0.0060000000000000001</v>
      </c>
      <c r="M9">
        <f>IF($D$75*A9&lt;10,$D$75*A9*I9,IF($D$75*A9&lt;100,$D$75*A9*J9,$D$75*A9*K9))</f>
        <v>0.0195</v>
      </c>
    </row>
    <row r="10" spans="1:256">
      <c r="A10">
        <v>1</v>
      </c>
      <c r="B10" t="inlineStr">
        <is>
          <t>C26</t>
        </is>
      </c>
      <c r="C10" t="s">
        <v>3</v>
      </c>
      <c r="D10" t="s">
        <v>0</v>
      </c>
      <c r="E10" t="s">
        <v>1</v>
      </c>
      <c r="F10" t="inlineStr">
        <is>
          <t>CL05B223KA5NNNC</t>
        </is>
      </c>
      <c r="G10" t="inlineStr">
        <is>
          <t>1276-1537-1-ND</t>
        </is>
      </c>
      <c r="I10">
        <v>0.10000000000000001</v>
      </c>
      <c r="J10">
        <v>0.0012999999999999999</v>
      </c>
      <c r="K10">
        <v>0.0060000000000000001</v>
      </c>
      <c r="M10">
        <f>IF($D$75*A10&lt;10,$D$75*A10*I10,IF($D$75*A10&lt;100,$D$75*A10*J10,$D$75*A10*K10))</f>
        <v>0.30000000000000004</v>
      </c>
    </row>
    <row r="11" spans="1:256">
      <c r="A11" s="5">
        <v>36</v>
      </c>
      <c r="B11" s="5" t="inlineStr">
        <is>
          <t>C5, C7, C9, C10, C11, C13, C15, C18, C21, C23, C24, C27, C31, C34, C35, C37, C45, C46, C47, C48, C49, C50, C54, C55, C56, C61, C64, C70, C71, C72, C73, C74, C78, C82, C83, C84</t>
        </is>
      </c>
      <c r="C11" s="6" t="inlineStr">
        <is>
          <t>100n</t>
        </is>
      </c>
      <c r="D11" s="5" t="s">
        <v>0</v>
      </c>
      <c r="E11" t="s">
        <v>2</v>
      </c>
      <c r="F11" t="s">
        <v>4</v>
      </c>
      <c r="G11" t="s">
        <v>5</v>
      </c>
      <c r="I11">
        <v>0.16</v>
      </c>
      <c r="J11">
        <v>0.11</v>
      </c>
      <c r="K11">
        <v>0.051999999999999998</v>
      </c>
      <c r="M11">
        <f>IF($D$75*A11&lt;10,$D$75*A11*I11,IF($D$75*A11&lt;100,$D$75*A11*J11,$D$75*A11*K11))</f>
        <v>5.6159999999999997</v>
      </c>
    </row>
    <row r="12" spans="1:256">
      <c r="A12" s="5">
        <v>1</v>
      </c>
      <c r="B12" s="5" t="inlineStr">
        <is>
          <t>C25</t>
        </is>
      </c>
      <c r="C12" s="6" t="inlineStr">
        <is>
          <t>100n 50V</t>
        </is>
      </c>
      <c r="D12" s="5" t="inlineStr">
        <is>
          <t>0402 cap, X7R, 10%, Vw &gt;= 50V</t>
        </is>
      </c>
      <c r="E12" t="s">
        <v>2</v>
      </c>
      <c r="F12" t="s">
        <v>4</v>
      </c>
      <c r="G12" t="s">
        <v>5</v>
      </c>
      <c r="I12">
        <v>0.16</v>
      </c>
      <c r="J12">
        <v>0.11</v>
      </c>
      <c r="K12">
        <v>0.051999999999999998</v>
      </c>
      <c r="M12">
        <f>IF($D$75*A12&lt;10,$D$75*A12*I12,IF($D$75*A12&lt;100,$D$75*A12*J12,$D$75*A12*K12))</f>
        <v>0.47999999999999998</v>
      </c>
    </row>
    <row r="13" spans="1:256">
      <c r="A13" s="5">
        <v>11</v>
      </c>
      <c r="B13" s="5" t="inlineStr">
        <is>
          <t>C19, C39, C40, C41, C42, C59, C67, C68, C75, C76, C79</t>
        </is>
      </c>
      <c r="C13" s="6" t="inlineStr">
        <is>
          <t>1u</t>
        </is>
      </c>
      <c r="D13" s="5" t="s">
        <v>6</v>
      </c>
      <c r="E13" s="5" t="s">
        <v>1</v>
      </c>
      <c r="F13" t="s">
        <v>7</v>
      </c>
      <c r="G13" t="s">
        <v>8</v>
      </c>
      <c r="I13">
        <v>0.16</v>
      </c>
      <c r="J13">
        <v>0.11</v>
      </c>
      <c r="K13">
        <v>0.051999999999999998</v>
      </c>
      <c r="M13">
        <f>IF($D$75*A13&lt;10,$D$75*A13*I13,IF($D$75*A13&lt;100,$D$75*A13*J13,$D$75*A13*K13))</f>
        <v>3.6299999999999999</v>
      </c>
    </row>
    <row r="14" spans="1:256">
      <c r="A14" s="5">
        <v>1</v>
      </c>
      <c r="B14" s="5" t="inlineStr">
        <is>
          <t>C65</t>
        </is>
      </c>
      <c r="C14" s="6" t="inlineStr">
        <is>
          <t>1u 50V</t>
        </is>
      </c>
      <c r="D14" s="5" t="inlineStr">
        <is>
          <t>0603 cap, X7R, 10%, Vw &gt;= 50V</t>
        </is>
      </c>
      <c r="E14" s="5" t="s">
        <v>1</v>
      </c>
      <c r="F14" t="s">
        <v>7</v>
      </c>
      <c r="G14" t="s">
        <v>8</v>
      </c>
      <c r="I14">
        <v>0.16</v>
      </c>
      <c r="J14">
        <v>0.11</v>
      </c>
      <c r="K14">
        <v>0.051999999999999998</v>
      </c>
      <c r="M14">
        <f>IF($D$75*A14&lt;10,$D$75*A14*I14,IF($D$75*A14&lt;100,$D$75*A14*J14,$D$75*A14*K14))</f>
        <v>0.47999999999999998</v>
      </c>
    </row>
    <row r="15" spans="1:256">
      <c r="A15">
        <v>6</v>
      </c>
      <c r="B15" t="inlineStr">
        <is>
          <t>C20, C36, C51, C52, C53, C58</t>
        </is>
      </c>
      <c r="C15" t="inlineStr">
        <is>
          <t>2.2u</t>
        </is>
      </c>
      <c r="D15" t="s">
        <v>6</v>
      </c>
      <c r="E15" t="s">
        <v>1</v>
      </c>
      <c r="F15" t="inlineStr">
        <is>
          <t>CL10A225KQ8NNNC</t>
        </is>
      </c>
      <c r="G15" t="inlineStr">
        <is>
          <t>1276-1183-1-ND</t>
        </is>
      </c>
      <c r="I15">
        <v>0.12</v>
      </c>
      <c r="J15">
        <v>0.87</v>
      </c>
      <c r="K15">
        <v>0.039800000000000002</v>
      </c>
      <c r="M15">
        <f>IF($D$75*A15&lt;10,$D$75*A15*I15,IF($D$75*A15&lt;100,$D$75*A15*J15,$D$75*A15*K15))</f>
        <v>15.66</v>
      </c>
    </row>
    <row r="16" spans="1:256">
      <c r="A16">
        <v>1</v>
      </c>
      <c r="B16" t="inlineStr">
        <is>
          <t>C33</t>
        </is>
      </c>
      <c r="C16" t="inlineStr">
        <is>
          <t>10u 50V</t>
        </is>
      </c>
      <c r="D16" t="inlineStr">
        <is>
          <t>1206 cap, X7R, 10%, Vw &gt;= 50V</t>
        </is>
      </c>
      <c r="E16" t="s">
        <v>1</v>
      </c>
      <c r="F16" t="inlineStr">
        <is>
          <t>CL31A106KBHNNNE</t>
        </is>
      </c>
      <c r="G16" t="inlineStr">
        <is>
          <t>1276-2876-1-ND</t>
        </is>
      </c>
      <c r="I16">
        <v>0.65000000000000002</v>
      </c>
      <c r="J16">
        <v>0.624</v>
      </c>
      <c r="K16">
        <v>0.30299999999999999</v>
      </c>
      <c r="M16">
        <f>IF($D$75*A16&lt;10,$D$75*A16*I16,IF($D$75*A16&lt;100,$D$75*A16*J16,$D$75*A16*K16))</f>
        <v>1.9500000000000002</v>
      </c>
    </row>
    <row r="17" spans="1:256">
      <c r="A17">
        <v>2</v>
      </c>
      <c r="B17" t="inlineStr">
        <is>
          <t>C28, C32</t>
        </is>
      </c>
      <c r="C17" t="inlineStr">
        <is>
          <t>22u</t>
        </is>
      </c>
      <c r="D17" t="inlineStr">
        <is>
          <t>1206 cap, X7R, 10%, Vw &gt;= 6V</t>
        </is>
      </c>
      <c r="E17" t="s">
        <v>1</v>
      </c>
      <c r="F17" t="inlineStr">
        <is>
          <t>CL31A226KAHNNNE</t>
        </is>
      </c>
      <c r="G17" t="inlineStr">
        <is>
          <t>1276-3047-1-ND</t>
        </is>
      </c>
      <c r="I17">
        <v>0.82999999999999996</v>
      </c>
      <c r="J17">
        <v>0.79100000000000004</v>
      </c>
      <c r="K17">
        <v>0.38400000000000001</v>
      </c>
      <c r="M17">
        <f>IF($D$75*A17&lt;10,$D$75*A17*I17,IF($D$75*A17&lt;100,$D$75*A17*J17,$D$75*A17*K17))</f>
        <v>4.9799999999999995</v>
      </c>
    </row>
    <row r="18" spans="1:256">
      <c r="A18">
        <v>1</v>
      </c>
      <c r="B18" t="inlineStr">
        <is>
          <t>C38</t>
        </is>
      </c>
      <c r="C18" t="inlineStr">
        <is>
          <t>100u</t>
        </is>
      </c>
      <c r="D18" t="inlineStr">
        <is>
          <t>2312 cap, Tant, 10%, 10V</t>
        </is>
      </c>
      <c r="E18" t="inlineStr">
        <is>
          <t>Vishay</t>
        </is>
      </c>
      <c r="F18" t="inlineStr">
        <is>
          <t>TR3C107K010C0100</t>
        </is>
      </c>
      <c r="G18" t="inlineStr">
        <is>
          <t>718-1324-1-ND</t>
        </is>
      </c>
      <c r="I18">
        <v>1.4399999999999999</v>
      </c>
      <c r="J18">
        <v>1.1799999999999999</v>
      </c>
      <c r="K18">
        <v>0.94999999999999996</v>
      </c>
      <c r="M18">
        <f>IF($D$75*A18&lt;10,$D$75*A18*I18,IF($D$75*A18&lt;100,$D$75*A18*J18,$D$75*A18*K18))</f>
        <v>4.3200000000000003</v>
      </c>
    </row>
    <row r="19" spans="1:256">
      <c r="A19">
        <v>1</v>
      </c>
      <c r="B19" t="inlineStr">
        <is>
          <t>C85</t>
        </is>
      </c>
      <c r="C19" s="0" t="inlineStr">
        <is>
          <t>330m</t>
        </is>
      </c>
      <c r="D19" t="inlineStr">
        <is>
          <t>330 mF supercap</t>
        </is>
      </c>
      <c r="E19" t="inlineStr">
        <is>
          <t>Elna</t>
        </is>
      </c>
      <c r="F19" s="1" t="inlineStr">
        <is>
          <t>DSK-3R3H334T-HL</t>
        </is>
      </c>
      <c r="G19" t="inlineStr">
        <is>
          <t>604-1160-1-ND</t>
        </is>
      </c>
      <c r="I19">
        <v>2.52</v>
      </c>
      <c r="J19">
        <v>2.089</v>
      </c>
      <c r="K19">
        <v>1.8400000000000001</v>
      </c>
      <c r="M19">
        <f>IF($D$75*A19&lt;10,$D$75*A19*I19,IF($D$75*A19&lt;100,$D$75*A19*J19,$D$75*A19*K19))</f>
        <v>7.5600000000000005</v>
      </c>
    </row>
    <row r="20" spans="1:256">
      <c r="A20" s="7"/>
      <c r="B20" s="7"/>
      <c r="C20" s="8"/>
      <c r="D20" s="7"/>
      <c r="E20" s="7"/>
      <c r="F20" s="7"/>
      <c r="G20" s="7"/>
      <c r="H20" s="7"/>
      <c r="I20" s="9"/>
      <c r="J20" s="9"/>
      <c r="K20" s="9"/>
      <c r="L20" s="7"/>
      <c r="M20" s="9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  <c r="BW20" s="7"/>
      <c r="BX20" s="7"/>
      <c r="BY20" s="7"/>
      <c r="BZ20" s="7"/>
      <c r="CA20" s="7"/>
      <c r="CB20" s="7"/>
      <c r="CC20" s="7"/>
      <c r="CD20" s="7"/>
      <c r="CE20" s="7"/>
      <c r="CF20" s="7"/>
      <c r="CG20" s="7"/>
      <c r="CH20" s="7"/>
      <c r="CI20" s="7"/>
      <c r="CJ20" s="7"/>
      <c r="CK20" s="7"/>
      <c r="CL20" s="7"/>
      <c r="CM20" s="7"/>
      <c r="CN20" s="7"/>
      <c r="CO20" s="7"/>
      <c r="CP20" s="7"/>
      <c r="CQ20" s="7"/>
      <c r="CR20" s="7"/>
      <c r="CS20" s="7"/>
      <c r="CT20" s="7"/>
      <c r="CU20" s="7"/>
      <c r="CV20" s="7"/>
      <c r="CW20" s="7"/>
      <c r="CX20" s="7"/>
      <c r="CY20" s="7"/>
      <c r="CZ20" s="7"/>
      <c r="DA20" s="7"/>
      <c r="DB20" s="7"/>
      <c r="DC20" s="7"/>
      <c r="DD20" s="7"/>
      <c r="DE20" s="7"/>
      <c r="DF20" s="7"/>
      <c r="DG20" s="7"/>
      <c r="DH20" s="7"/>
      <c r="DI20" s="7"/>
      <c r="DJ20" s="7"/>
      <c r="DK20" s="7"/>
      <c r="DL20" s="7"/>
      <c r="DM20" s="7"/>
      <c r="DN20" s="7"/>
      <c r="DO20" s="7"/>
      <c r="DP20" s="7"/>
      <c r="DQ20" s="7"/>
      <c r="DR20" s="7"/>
      <c r="DS20" s="7"/>
      <c r="DT20" s="7"/>
      <c r="DU20" s="7"/>
      <c r="DV20" s="7"/>
      <c r="DW20" s="7"/>
      <c r="DX20" s="7"/>
      <c r="DY20" s="7"/>
      <c r="DZ20" s="7"/>
      <c r="EA20" s="7"/>
      <c r="EB20" s="7"/>
      <c r="EC20" s="7"/>
      <c r="ED20" s="7"/>
      <c r="EE20" s="7"/>
      <c r="EF20" s="7"/>
      <c r="EG20" s="7"/>
      <c r="EH20" s="7"/>
      <c r="EI20" s="7"/>
      <c r="EJ20" s="7"/>
      <c r="EK20" s="7"/>
      <c r="EL20" s="7"/>
      <c r="EM20" s="7"/>
      <c r="EN20" s="7"/>
      <c r="EO20" s="7"/>
      <c r="EP20" s="7"/>
      <c r="EQ20" s="7"/>
      <c r="ER20" s="7"/>
      <c r="ES20" s="7"/>
      <c r="ET20" s="7"/>
      <c r="EU20" s="7"/>
      <c r="EV20" s="7"/>
      <c r="EW20" s="7"/>
      <c r="EX20" s="7"/>
      <c r="EY20" s="7"/>
      <c r="EZ20" s="7"/>
      <c r="FA20" s="7"/>
      <c r="FB20" s="7"/>
      <c r="FC20" s="7"/>
      <c r="FD20" s="7"/>
      <c r="FE20" s="7"/>
      <c r="FF20" s="7"/>
      <c r="FG20" s="7"/>
      <c r="FH20" s="7"/>
      <c r="FI20" s="7"/>
      <c r="FJ20" s="7"/>
      <c r="FK20" s="7"/>
      <c r="FL20" s="7"/>
      <c r="FM20" s="7"/>
      <c r="FN20" s="7"/>
      <c r="FO20" s="7"/>
      <c r="FP20" s="7"/>
      <c r="FQ20" s="7"/>
      <c r="FR20" s="7"/>
      <c r="FS20" s="7"/>
      <c r="FT20" s="7"/>
      <c r="FU20" s="7"/>
      <c r="FV20" s="7"/>
      <c r="FW20" s="7"/>
      <c r="FX20" s="7"/>
      <c r="FY20" s="7"/>
      <c r="FZ20" s="7"/>
      <c r="GA20" s="7"/>
      <c r="GB20" s="7"/>
      <c r="GC20" s="7"/>
      <c r="GD20" s="7"/>
      <c r="GE20" s="7"/>
      <c r="GF20" s="7"/>
      <c r="GG20" s="7"/>
      <c r="GH20" s="7"/>
      <c r="GI20" s="7"/>
      <c r="GJ20" s="7"/>
      <c r="GK20" s="7"/>
      <c r="GL20" s="7"/>
      <c r="GM20" s="7"/>
      <c r="GN20" s="7"/>
      <c r="GO20" s="7"/>
      <c r="GP20" s="7"/>
      <c r="GQ20" s="7"/>
      <c r="GR20" s="7"/>
      <c r="GS20" s="7"/>
      <c r="GT20" s="7"/>
      <c r="GU20" s="7"/>
      <c r="GV20" s="7"/>
      <c r="GW20" s="7"/>
      <c r="GX20" s="7"/>
      <c r="GY20" s="7"/>
      <c r="GZ20" s="7"/>
      <c r="HA20" s="7"/>
      <c r="HB20" s="7"/>
      <c r="HC20" s="7"/>
      <c r="HD20" s="7"/>
      <c r="HE20" s="7"/>
      <c r="HF20" s="7"/>
      <c r="HG20" s="7"/>
      <c r="HH20" s="7"/>
      <c r="HI20" s="7"/>
      <c r="HJ20" s="7"/>
      <c r="HK20" s="7"/>
      <c r="HL20" s="7"/>
      <c r="HM20" s="7"/>
      <c r="HN20" s="7"/>
      <c r="HO20" s="7"/>
      <c r="HP20" s="7"/>
      <c r="HQ20" s="7"/>
      <c r="HR20" s="7"/>
      <c r="HS20" s="7"/>
      <c r="HT20" s="7"/>
      <c r="HU20" s="7"/>
      <c r="HV20" s="7"/>
      <c r="HW20" s="7"/>
      <c r="HX20" s="7"/>
      <c r="HY20" s="7"/>
      <c r="HZ20" s="7"/>
      <c r="IA20" s="7"/>
      <c r="IB20" s="7"/>
      <c r="IC20" s="7"/>
      <c r="ID20" s="7"/>
      <c r="IE20" s="7"/>
      <c r="IF20" s="7"/>
      <c r="IG20" s="7"/>
      <c r="IH20" s="7"/>
      <c r="II20" s="7"/>
      <c r="IJ20" s="7"/>
      <c r="IK20" s="7"/>
      <c r="IL20" s="7"/>
      <c r="IM20" s="7"/>
      <c r="IN20" s="7"/>
      <c r="IO20" s="7"/>
      <c r="IP20" s="7"/>
      <c r="IQ20" s="7"/>
      <c r="IR20" s="7"/>
      <c r="IS20" s="7"/>
      <c r="IT20" s="7"/>
      <c r="IU20" s="7"/>
    </row>
    <row r="21" spans="1:256">
      <c r="A21">
        <v>2</v>
      </c>
      <c r="B21" t="inlineStr">
        <is>
          <t>D1, D2</t>
        </is>
      </c>
      <c r="C21" t="s">
        <v>9</v>
      </c>
      <c r="D21" t="inlineStr">
        <is>
          <t>0603 500mA schottky</t>
        </is>
      </c>
      <c r="E21" t="inlineStr">
        <is>
          <t>Comchip</t>
        </is>
      </c>
      <c r="F21" t="inlineStr">
        <is>
          <t>CDBU0520</t>
        </is>
      </c>
      <c r="G21" t="inlineStr">
        <is>
          <t>641-1332-1-ND</t>
        </is>
      </c>
      <c r="I21">
        <v>0.46999999999999997</v>
      </c>
      <c r="J21">
        <v>0.33100000000000002</v>
      </c>
      <c r="K21">
        <v>0.217</v>
      </c>
      <c r="M21">
        <f>IF($D$75*A21&lt;10,$D$75*A21*I21,IF($D$75*A21&lt;100,$D$75*A21*J21,$D$75*A21*K21))</f>
        <v>2.8199999999999998</v>
      </c>
    </row>
    <row r="22" spans="1:256">
      <c r="A22" s="7"/>
      <c r="B22" s="7"/>
      <c r="C22" s="8"/>
      <c r="D22" s="7"/>
      <c r="E22" s="7"/>
      <c r="F22" s="7"/>
      <c r="G22" s="7"/>
      <c r="H22" s="7"/>
      <c r="I22" s="9"/>
      <c r="J22" s="9"/>
      <c r="K22" s="9"/>
      <c r="L22" s="7"/>
      <c r="M22" s="9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7"/>
      <c r="CC22" s="7"/>
      <c r="CD22" s="7"/>
      <c r="CE22" s="7"/>
      <c r="CF22" s="7"/>
      <c r="CG22" s="7"/>
      <c r="CH22" s="7"/>
      <c r="CI22" s="7"/>
      <c r="CJ22" s="7"/>
      <c r="CK22" s="7"/>
      <c r="CL22" s="7"/>
      <c r="CM22" s="7"/>
      <c r="CN22" s="7"/>
      <c r="CO22" s="7"/>
      <c r="CP22" s="7"/>
      <c r="CQ22" s="7"/>
      <c r="CR22" s="7"/>
      <c r="CS22" s="7"/>
      <c r="CT22" s="7"/>
      <c r="CU22" s="7"/>
      <c r="CV22" s="7"/>
      <c r="CW22" s="7"/>
      <c r="CX22" s="7"/>
      <c r="CY22" s="7"/>
      <c r="CZ22" s="7"/>
      <c r="DA22" s="7"/>
      <c r="DB22" s="7"/>
      <c r="DC22" s="7"/>
      <c r="DD22" s="7"/>
      <c r="DE22" s="7"/>
      <c r="DF22" s="7"/>
      <c r="DG22" s="7"/>
      <c r="DH22" s="7"/>
      <c r="DI22" s="7"/>
      <c r="DJ22" s="7"/>
      <c r="DK22" s="7"/>
      <c r="DL22" s="7"/>
      <c r="DM22" s="7"/>
      <c r="DN22" s="7"/>
      <c r="DO22" s="7"/>
      <c r="DP22" s="7"/>
      <c r="DQ22" s="7"/>
      <c r="DR22" s="7"/>
      <c r="DS22" s="7"/>
      <c r="DT22" s="7"/>
      <c r="DU22" s="7"/>
      <c r="DV22" s="7"/>
      <c r="DW22" s="7"/>
      <c r="DX22" s="7"/>
      <c r="DY22" s="7"/>
      <c r="DZ22" s="7"/>
      <c r="EA22" s="7"/>
      <c r="EB22" s="7"/>
      <c r="EC22" s="7"/>
      <c r="ED22" s="7"/>
      <c r="EE22" s="7"/>
      <c r="EF22" s="7"/>
      <c r="EG22" s="7"/>
      <c r="EH22" s="7"/>
      <c r="EI22" s="7"/>
      <c r="EJ22" s="7"/>
      <c r="EK22" s="7"/>
      <c r="EL22" s="7"/>
      <c r="EM22" s="7"/>
      <c r="EN22" s="7"/>
      <c r="EO22" s="7"/>
      <c r="EP22" s="7"/>
      <c r="EQ22" s="7"/>
      <c r="ER22" s="7"/>
      <c r="ES22" s="7"/>
      <c r="ET22" s="7"/>
      <c r="EU22" s="7"/>
      <c r="EV22" s="7"/>
      <c r="EW22" s="7"/>
      <c r="EX22" s="7"/>
      <c r="EY22" s="7"/>
      <c r="EZ22" s="7"/>
      <c r="FA22" s="7"/>
      <c r="FB22" s="7"/>
      <c r="FC22" s="7"/>
      <c r="FD22" s="7"/>
      <c r="FE22" s="7"/>
      <c r="FF22" s="7"/>
      <c r="FG22" s="7"/>
      <c r="FH22" s="7"/>
      <c r="FI22" s="7"/>
      <c r="FJ22" s="7"/>
      <c r="FK22" s="7"/>
      <c r="FL22" s="7"/>
      <c r="FM22" s="7"/>
      <c r="FN22" s="7"/>
      <c r="FO22" s="7"/>
      <c r="FP22" s="7"/>
      <c r="FQ22" s="7"/>
      <c r="FR22" s="7"/>
      <c r="FS22" s="7"/>
      <c r="FT22" s="7"/>
      <c r="FU22" s="7"/>
      <c r="FV22" s="7"/>
      <c r="FW22" s="7"/>
      <c r="FX22" s="7"/>
      <c r="FY22" s="7"/>
      <c r="FZ22" s="7"/>
      <c r="GA22" s="7"/>
      <c r="GB22" s="7"/>
      <c r="GC22" s="7"/>
      <c r="GD22" s="7"/>
      <c r="GE22" s="7"/>
      <c r="GF22" s="7"/>
      <c r="GG22" s="7"/>
      <c r="GH22" s="7"/>
      <c r="GI22" s="7"/>
      <c r="GJ22" s="7"/>
      <c r="GK22" s="7"/>
      <c r="GL22" s="7"/>
      <c r="GM22" s="7"/>
      <c r="GN22" s="7"/>
      <c r="GO22" s="7"/>
      <c r="GP22" s="7"/>
      <c r="GQ22" s="7"/>
      <c r="GR22" s="7"/>
      <c r="GS22" s="7"/>
      <c r="GT22" s="7"/>
      <c r="GU22" s="7"/>
      <c r="GV22" s="7"/>
      <c r="GW22" s="7"/>
      <c r="GX22" s="7"/>
      <c r="GY22" s="7"/>
      <c r="GZ22" s="7"/>
      <c r="HA22" s="7"/>
      <c r="HB22" s="7"/>
      <c r="HC22" s="7"/>
      <c r="HD22" s="7"/>
      <c r="HE22" s="7"/>
      <c r="HF22" s="7"/>
      <c r="HG22" s="7"/>
      <c r="HH22" s="7"/>
      <c r="HI22" s="7"/>
      <c r="HJ22" s="7"/>
      <c r="HK22" s="7"/>
      <c r="HL22" s="7"/>
      <c r="HM22" s="7"/>
      <c r="HN22" s="7"/>
      <c r="HO22" s="7"/>
      <c r="HP22" s="7"/>
      <c r="HQ22" s="7"/>
      <c r="HR22" s="7"/>
      <c r="HS22" s="7"/>
      <c r="HT22" s="7"/>
      <c r="HU22" s="7"/>
      <c r="HV22" s="7"/>
      <c r="HW22" s="7"/>
      <c r="HX22" s="7"/>
      <c r="HY22" s="7"/>
      <c r="HZ22" s="7"/>
      <c r="IA22" s="7"/>
      <c r="IB22" s="7"/>
      <c r="IC22" s="7"/>
      <c r="ID22" s="7"/>
      <c r="IE22" s="7"/>
      <c r="IF22" s="7"/>
      <c r="IG22" s="7"/>
      <c r="IH22" s="7"/>
      <c r="II22" s="7"/>
      <c r="IJ22" s="7"/>
      <c r="IK22" s="7"/>
      <c r="IL22" s="7"/>
      <c r="IM22" s="7"/>
      <c r="IN22" s="7"/>
      <c r="IO22" s="7"/>
      <c r="IP22" s="7"/>
      <c r="IQ22" s="7"/>
      <c r="IR22" s="7"/>
      <c r="IS22" s="7"/>
      <c r="IT22" s="7"/>
      <c r="IU22" s="7"/>
    </row>
    <row r="23" spans="1:256">
      <c r="A23">
        <v>1</v>
      </c>
      <c r="B23" t="inlineStr">
        <is>
          <t>J1</t>
        </is>
      </c>
      <c r="C23" t="s">
        <v>9</v>
      </c>
      <c r="D23" t="inlineStr">
        <is>
          <t>0.050" 2x5 SWD connector</t>
        </is>
      </c>
      <c r="E23" t="inlineStr">
        <is>
          <t>Samtec</t>
        </is>
      </c>
      <c r="F23" t="inlineStr">
        <is>
          <t>FTSH-105-01-F-D-K </t>
        </is>
      </c>
      <c r="G23" t="inlineStr">
        <is>
          <t>FTSH-105-01-F-D-K-ND</t>
        </is>
      </c>
      <c r="H23" s="10" t="s">
        <v>10</v>
      </c>
      <c r="I23">
        <v>2.8900000000000001</v>
      </c>
      <c r="J23">
        <v>2.8900000000000001</v>
      </c>
      <c r="K23">
        <v>2.8900000000000001</v>
      </c>
      <c r="M23">
        <f>IF($D$75*A23&lt;10,$D$75*A23*I23,IF($D$75*A23&lt;100,$D$75*A23*J23,$D$75*A23*K23))</f>
        <v>8.6699999999999999</v>
      </c>
    </row>
    <row r="24" spans="1:256">
      <c r="A24">
        <v>1</v>
      </c>
      <c r="B24" t="inlineStr">
        <is>
          <t>J2</t>
        </is>
      </c>
      <c r="C24" t="s">
        <v>9</v>
      </c>
      <c r="D24" t="inlineStr">
        <is>
          <t>SMA end-fire connector</t>
        </is>
      </c>
      <c r="E24" t="inlineStr">
        <is>
          <t>Emerson</t>
        </is>
      </c>
      <c r="F24" t="inlineStr">
        <is>
          <t>142-0701-801</t>
        </is>
      </c>
      <c r="G24" t="inlineStr">
        <is>
          <t>J502-ND</t>
        </is>
      </c>
      <c r="I24">
        <v>5.0899999999999999</v>
      </c>
      <c r="J24">
        <v>4.5300000000000002</v>
      </c>
      <c r="K24">
        <v>3.3300000000000001</v>
      </c>
      <c r="M24">
        <f>IF($D$75*A24&lt;10,$D$75*A24*I24,IF($D$75*A24&lt;100,$D$75*A24*J24,$D$75*A24*K24))</f>
        <v>15.27</v>
      </c>
    </row>
    <row r="25" spans="1:256">
      <c r="A25">
        <v>1</v>
      </c>
      <c r="B25" t="inlineStr">
        <is>
          <t>J3</t>
        </is>
      </c>
      <c r="C25" t="s">
        <v>9</v>
      </c>
      <c r="D25" t="inlineStr">
        <is>
          <t>Rocketnet connector (0.050" 2x8)</t>
        </is>
      </c>
      <c r="E25" t="s">
        <v>11</v>
      </c>
      <c r="F25" t="inlineStr">
        <is>
          <t>M50-3500842</t>
        </is>
      </c>
      <c r="G25" t="inlineStr">
        <is>
          <t>952-1385-ND</t>
        </is>
      </c>
      <c r="I25">
        <v>1.47</v>
      </c>
      <c r="J25">
        <v>1.3300000000000001</v>
      </c>
      <c r="K25">
        <v>1.145</v>
      </c>
      <c r="M25">
        <f>IF($D$75*A25&lt;10,$D$75*A25*I25,IF($D$75*A25&lt;100,$D$75*A25*J25,$D$75*A25*K25))</f>
        <v>4.4100000000000001</v>
      </c>
    </row>
    <row r="26" spans="1:256">
      <c r="A26">
        <v>1</v>
      </c>
      <c r="B26" t="inlineStr">
        <is>
          <t>J4</t>
        </is>
      </c>
      <c r="C26" t="s">
        <v>9</v>
      </c>
      <c r="D26" t="inlineStr">
        <is>
          <t>MicroUSB connector for debug</t>
        </is>
      </c>
      <c r="E26" t="s">
        <v>12</v>
      </c>
      <c r="F26" t="inlineStr">
        <is>
          <t>ZX62D-B-5P8</t>
        </is>
      </c>
      <c r="G26" t="inlineStr">
        <is>
          <t>H11610CT-ND</t>
        </is>
      </c>
      <c r="I26">
        <v>1.2</v>
      </c>
      <c r="J26">
        <v>1.0589999999999999</v>
      </c>
      <c r="K26">
        <v>0.91200000000000003</v>
      </c>
      <c r="M26">
        <f>IF($D$75*A26&lt;10,$D$75*A26*I26,IF($D$75*A26&lt;100,$D$75*A26*J26,$D$75*A26*K26))</f>
        <v>3.5999999999999996</v>
      </c>
    </row>
    <row r="27" spans="1:256">
      <c r="A27">
        <v>1</v>
      </c>
      <c r="B27" t="inlineStr">
        <is>
          <t>J7</t>
        </is>
      </c>
      <c r="C27" t="s">
        <v>9</v>
      </c>
      <c r="D27" t="inlineStr">
        <is>
          <t>MicroSD card connector push/pull</t>
        </is>
      </c>
      <c r="E27" t="s">
        <v>12</v>
      </c>
      <c r="F27" t="inlineStr">
        <is>
          <t>DM3D-SF</t>
        </is>
      </c>
      <c r="G27" t="inlineStr">
        <is>
          <t>HR1941CT-ND</t>
        </is>
      </c>
      <c r="I27">
        <v>1.8799999999999999</v>
      </c>
      <c r="J27">
        <v>1.7</v>
      </c>
      <c r="K27">
        <v>1.46</v>
      </c>
      <c r="M27">
        <f>IF($D$75*A27&lt;10,$D$75*A27*I27,IF($D$75*A27&lt;100,$D$75*A27*J27,$D$75*A27*K27))</f>
        <v>5.6399999999999997</v>
      </c>
    </row>
    <row r="28" spans="1:256">
      <c r="A28">
        <v>1</v>
      </c>
      <c r="B28" t="inlineStr">
        <is>
          <t>JP1</t>
        </is>
      </c>
      <c r="C28" t="s">
        <v>9</v>
      </c>
      <c r="D28" t="inlineStr">
        <is>
          <t>0.1" 1x6 pin header</t>
        </is>
      </c>
      <c r="E28" t="s">
        <v>11</v>
      </c>
      <c r="F28" t="inlineStr">
        <is>
          <t>M20-9990645</t>
        </is>
      </c>
      <c r="G28" t="inlineStr">
        <is>
          <t>952-2269-ND</t>
        </is>
      </c>
      <c r="I28">
        <v>0.26000000000000001</v>
      </c>
      <c r="J28">
        <v>0.24399999999999999</v>
      </c>
      <c r="K28">
        <v>0.16900000000000001</v>
      </c>
      <c r="M28">
        <f>IF($D$75*A28&lt;10,$D$75*A28*I28,IF($D$75*A28&lt;100,$D$75*A28*J28,$D$75*A28*K28))</f>
        <v>0.78000000000000003</v>
      </c>
    </row>
    <row r="29" spans="1:256">
      <c r="A29" s="7"/>
      <c r="B29" s="7"/>
      <c r="C29" s="8"/>
      <c r="D29" s="7"/>
      <c r="E29" s="7"/>
      <c r="F29" s="7"/>
      <c r="G29" s="7"/>
      <c r="H29" s="7"/>
      <c r="I29" s="9"/>
      <c r="J29" s="9"/>
      <c r="K29" s="9"/>
      <c r="L29" s="7"/>
      <c r="M29" s="9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  <c r="BM29" s="7"/>
      <c r="BN29" s="7"/>
      <c r="BO29" s="7"/>
      <c r="BP29" s="7"/>
      <c r="BQ29" s="7"/>
      <c r="BR29" s="7"/>
      <c r="BS29" s="7"/>
      <c r="BT29" s="7"/>
      <c r="BU29" s="7"/>
      <c r="BV29" s="7"/>
      <c r="BW29" s="7"/>
      <c r="BX29" s="7"/>
      <c r="BY29" s="7"/>
      <c r="BZ29" s="7"/>
      <c r="CA29" s="7"/>
      <c r="CB29" s="7"/>
      <c r="CC29" s="7"/>
      <c r="CD29" s="7"/>
      <c r="CE29" s="7"/>
      <c r="CF29" s="7"/>
      <c r="CG29" s="7"/>
      <c r="CH29" s="7"/>
      <c r="CI29" s="7"/>
      <c r="CJ29" s="7"/>
      <c r="CK29" s="7"/>
      <c r="CL29" s="7"/>
      <c r="CM29" s="7"/>
      <c r="CN29" s="7"/>
      <c r="CO29" s="7"/>
      <c r="CP29" s="7"/>
      <c r="CQ29" s="7"/>
      <c r="CR29" s="7"/>
      <c r="CS29" s="7"/>
      <c r="CT29" s="7"/>
      <c r="CU29" s="7"/>
      <c r="CV29" s="7"/>
      <c r="CW29" s="7"/>
      <c r="CX29" s="7"/>
      <c r="CY29" s="7"/>
      <c r="CZ29" s="7"/>
      <c r="DA29" s="7"/>
      <c r="DB29" s="7"/>
      <c r="DC29" s="7"/>
      <c r="DD29" s="7"/>
      <c r="DE29" s="7"/>
      <c r="DF29" s="7"/>
      <c r="DG29" s="7"/>
      <c r="DH29" s="7"/>
      <c r="DI29" s="7"/>
      <c r="DJ29" s="7"/>
      <c r="DK29" s="7"/>
      <c r="DL29" s="7"/>
      <c r="DM29" s="7"/>
      <c r="DN29" s="7"/>
      <c r="DO29" s="7"/>
      <c r="DP29" s="7"/>
      <c r="DQ29" s="7"/>
      <c r="DR29" s="7"/>
      <c r="DS29" s="7"/>
      <c r="DT29" s="7"/>
      <c r="DU29" s="7"/>
      <c r="DV29" s="7"/>
      <c r="DW29" s="7"/>
      <c r="DX29" s="7"/>
      <c r="DY29" s="7"/>
      <c r="DZ29" s="7"/>
      <c r="EA29" s="7"/>
      <c r="EB29" s="7"/>
      <c r="EC29" s="7"/>
      <c r="ED29" s="7"/>
      <c r="EE29" s="7"/>
      <c r="EF29" s="7"/>
      <c r="EG29" s="7"/>
      <c r="EH29" s="7"/>
      <c r="EI29" s="7"/>
      <c r="EJ29" s="7"/>
      <c r="EK29" s="7"/>
      <c r="EL29" s="7"/>
      <c r="EM29" s="7"/>
      <c r="EN29" s="7"/>
      <c r="EO29" s="7"/>
      <c r="EP29" s="7"/>
      <c r="EQ29" s="7"/>
      <c r="ER29" s="7"/>
      <c r="ES29" s="7"/>
      <c r="ET29" s="7"/>
      <c r="EU29" s="7"/>
      <c r="EV29" s="7"/>
      <c r="EW29" s="7"/>
      <c r="EX29" s="7"/>
      <c r="EY29" s="7"/>
      <c r="EZ29" s="7"/>
      <c r="FA29" s="7"/>
      <c r="FB29" s="7"/>
      <c r="FC29" s="7"/>
      <c r="FD29" s="7"/>
      <c r="FE29" s="7"/>
      <c r="FF29" s="7"/>
      <c r="FG29" s="7"/>
      <c r="FH29" s="7"/>
      <c r="FI29" s="7"/>
      <c r="FJ29" s="7"/>
      <c r="FK29" s="7"/>
      <c r="FL29" s="7"/>
      <c r="FM29" s="7"/>
      <c r="FN29" s="7"/>
      <c r="FO29" s="7"/>
      <c r="FP29" s="7"/>
      <c r="FQ29" s="7"/>
      <c r="FR29" s="7"/>
      <c r="FS29" s="7"/>
      <c r="FT29" s="7"/>
      <c r="FU29" s="7"/>
      <c r="FV29" s="7"/>
      <c r="FW29" s="7"/>
      <c r="FX29" s="7"/>
      <c r="FY29" s="7"/>
      <c r="FZ29" s="7"/>
      <c r="GA29" s="7"/>
      <c r="GB29" s="7"/>
      <c r="GC29" s="7"/>
      <c r="GD29" s="7"/>
      <c r="GE29" s="7"/>
      <c r="GF29" s="7"/>
      <c r="GG29" s="7"/>
      <c r="GH29" s="7"/>
      <c r="GI29" s="7"/>
      <c r="GJ29" s="7"/>
      <c r="GK29" s="7"/>
      <c r="GL29" s="7"/>
      <c r="GM29" s="7"/>
      <c r="GN29" s="7"/>
      <c r="GO29" s="7"/>
      <c r="GP29" s="7"/>
      <c r="GQ29" s="7"/>
      <c r="GR29" s="7"/>
      <c r="GS29" s="7"/>
      <c r="GT29" s="7"/>
      <c r="GU29" s="7"/>
      <c r="GV29" s="7"/>
      <c r="GW29" s="7"/>
      <c r="GX29" s="7"/>
      <c r="GY29" s="7"/>
      <c r="GZ29" s="7"/>
      <c r="HA29" s="7"/>
      <c r="HB29" s="7"/>
      <c r="HC29" s="7"/>
      <c r="HD29" s="7"/>
      <c r="HE29" s="7"/>
      <c r="HF29" s="7"/>
      <c r="HG29" s="7"/>
      <c r="HH29" s="7"/>
      <c r="HI29" s="7"/>
      <c r="HJ29" s="7"/>
      <c r="HK29" s="7"/>
      <c r="HL29" s="7"/>
      <c r="HM29" s="7"/>
      <c r="HN29" s="7"/>
      <c r="HO29" s="7"/>
      <c r="HP29" s="7"/>
      <c r="HQ29" s="7"/>
      <c r="HR29" s="7"/>
      <c r="HS29" s="7"/>
      <c r="HT29" s="7"/>
      <c r="HU29" s="7"/>
      <c r="HV29" s="7"/>
      <c r="HW29" s="7"/>
      <c r="HX29" s="7"/>
      <c r="HY29" s="7"/>
      <c r="HZ29" s="7"/>
      <c r="IA29" s="7"/>
      <c r="IB29" s="7"/>
      <c r="IC29" s="7"/>
      <c r="ID29" s="7"/>
      <c r="IE29" s="7"/>
      <c r="IF29" s="7"/>
      <c r="IG29" s="7"/>
      <c r="IH29" s="7"/>
      <c r="II29" s="7"/>
      <c r="IJ29" s="7"/>
      <c r="IK29" s="7"/>
      <c r="IL29" s="7"/>
      <c r="IM29" s="7"/>
      <c r="IN29" s="7"/>
      <c r="IO29" s="7"/>
      <c r="IP29" s="7"/>
      <c r="IQ29" s="7"/>
      <c r="IR29" s="7"/>
      <c r="IS29" s="7"/>
      <c r="IT29" s="7"/>
      <c r="IU29" s="7"/>
    </row>
    <row r="30" spans="1:256">
      <c r="A30">
        <v>2</v>
      </c>
      <c r="B30" t="inlineStr">
        <is>
          <t>L1, L4</t>
        </is>
      </c>
      <c r="C30" t="s">
        <v>9</v>
      </c>
      <c r="D30" t="inlineStr">
        <is>
          <t>Ethernet common mode choke</t>
        </is>
      </c>
      <c r="E30" t="s">
        <v>2</v>
      </c>
      <c r="F30" t="inlineStr">
        <is>
          <t>ACM2012-900-2P-T002</t>
        </is>
      </c>
      <c r="G30" t="inlineStr">
        <is>
          <t>445-2207-1-ND</t>
        </is>
      </c>
      <c r="I30">
        <v>0.5</v>
      </c>
      <c r="J30">
        <v>0.44800000000000001</v>
      </c>
      <c r="K30">
        <v>0.33600000000000002</v>
      </c>
      <c r="M30">
        <f>IF($D$75*A30&lt;10,$D$75*A30*I30,IF($D$75*A30&lt;100,$D$75*A30*J30,$D$75*A30*K30))</f>
        <v>3</v>
      </c>
    </row>
    <row r="31" spans="1:256">
      <c r="A31">
        <v>1</v>
      </c>
      <c r="B31" t="inlineStr">
        <is>
          <t>L3</t>
        </is>
      </c>
      <c r="C31" t="s">
        <v>9</v>
      </c>
      <c r="D31" t="inlineStr">
        <is>
          <t>0805 ferrite 10 OHM 1.5A</t>
        </is>
      </c>
      <c r="E31" t="s">
        <v>2</v>
      </c>
      <c r="F31" t="inlineStr">
        <is>
          <t>HF70ACC201209-T</t>
        </is>
      </c>
      <c r="G31" t="inlineStr">
        <is>
          <t>445-6183-1-ND</t>
        </is>
      </c>
      <c r="I31">
        <v>0.25</v>
      </c>
      <c r="J31">
        <v>0.193</v>
      </c>
      <c r="K31">
        <v>0.124</v>
      </c>
      <c r="M31">
        <f>IF($D$75*A31&lt;10,$D$75*A31*I31,IF($D$75*A31&lt;100,$D$75*A31*J31,$D$75*A31*K31))</f>
        <v>0.75</v>
      </c>
    </row>
    <row r="32" spans="1:256">
      <c r="A32">
        <v>1</v>
      </c>
      <c r="B32" t="inlineStr">
        <is>
          <t>L8</t>
        </is>
      </c>
      <c r="C32" t="s">
        <v>9</v>
      </c>
      <c r="D32" t="inlineStr">
        <is>
          <t>L band saw filter</t>
        </is>
      </c>
      <c r="E32" t="inlineStr">
        <is>
          <t>AVX</t>
        </is>
      </c>
      <c r="F32" t="inlineStr">
        <is>
          <t>SF14-1575F5UU19</t>
        </is>
      </c>
      <c r="G32" t="inlineStr">
        <is>
          <t>478-5246-2-ND</t>
        </is>
      </c>
      <c r="H32" s="10" t="s">
        <v>10</v>
      </c>
      <c r="M32">
        <f>IF($D$75*A32&lt;10,$D$75*A32*I32,IF($D$75*A32&lt;100,$D$75*A32*J32,$D$75*A32*K32))</f>
        <v>0</v>
      </c>
    </row>
    <row r="33" spans="1:256">
      <c r="A33">
        <v>1</v>
      </c>
      <c r="B33" t="inlineStr">
        <is>
          <t>L5</t>
        </is>
      </c>
      <c r="C33" t="inlineStr">
        <is>
          <t>1.8n</t>
        </is>
      </c>
      <c r="D33" t="s">
        <v>13</v>
      </c>
      <c r="E33" t="s">
        <v>14</v>
      </c>
      <c r="F33" t="inlineStr">
        <is>
          <t>ELJ-RF1N8DFB</t>
        </is>
      </c>
      <c r="G33" t="inlineStr">
        <is>
          <t>PCD1926CT-ND</t>
        </is>
      </c>
      <c r="I33">
        <v>0.080000000000000002</v>
      </c>
      <c r="J33">
        <v>0.073999999999999996</v>
      </c>
      <c r="K33">
        <v>0.065000000000000002</v>
      </c>
      <c r="M33">
        <f>IF($D$75*A33&lt;10,$D$75*A33*I33,IF($D$75*A33&lt;100,$D$75*A33*J33,$D$75*A33*K33))</f>
        <v>0.23999999999999999</v>
      </c>
    </row>
    <row r="34" spans="1:256">
      <c r="A34">
        <v>1</v>
      </c>
      <c r="B34" t="inlineStr">
        <is>
          <t>L2</t>
        </is>
      </c>
      <c r="C34" t="s">
        <v>3</v>
      </c>
      <c r="D34" t="s">
        <v>13</v>
      </c>
      <c r="E34" t="inlineStr">
        <is>
          <t>Murata</t>
        </is>
      </c>
      <c r="F34" t="inlineStr">
        <is>
          <t>LQW15AN22NJ00D</t>
        </is>
      </c>
      <c r="G34" t="inlineStr">
        <is>
          <t>490-1150-1-ND</t>
        </is>
      </c>
      <c r="I34">
        <v>0.32000000000000001</v>
      </c>
      <c r="J34">
        <v>0.28599999999999998</v>
      </c>
      <c r="K34">
        <v>0.20599999999999999</v>
      </c>
      <c r="M34">
        <f>IF($D$75*A34&lt;10,$D$75*A34*I34,IF($D$75*A34&lt;100,$D$75*A34*J34,$D$75*A34*K34))</f>
        <v>0.95999999999999996</v>
      </c>
    </row>
    <row r="35" spans="1:256">
      <c r="A35" s="7"/>
      <c r="B35" s="7"/>
      <c r="C35" s="8"/>
      <c r="D35" s="7"/>
      <c r="E35" s="7"/>
      <c r="F35" s="7"/>
      <c r="G35" s="7"/>
      <c r="H35" s="7"/>
      <c r="I35" s="9"/>
      <c r="J35" s="9"/>
      <c r="K35" s="9"/>
      <c r="L35" s="7"/>
      <c r="M35" s="9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  <c r="BM35" s="7"/>
      <c r="BN35" s="7"/>
      <c r="BO35" s="7"/>
      <c r="BP35" s="7"/>
      <c r="BQ35" s="7"/>
      <c r="BR35" s="7"/>
      <c r="BS35" s="7"/>
      <c r="BT35" s="7"/>
      <c r="BU35" s="7"/>
      <c r="BV35" s="7"/>
      <c r="BW35" s="7"/>
      <c r="BX35" s="7"/>
      <c r="BY35" s="7"/>
      <c r="BZ35" s="7"/>
      <c r="CA35" s="7"/>
      <c r="CB35" s="7"/>
      <c r="CC35" s="7"/>
      <c r="CD35" s="7"/>
      <c r="CE35" s="7"/>
      <c r="CF35" s="7"/>
      <c r="CG35" s="7"/>
      <c r="CH35" s="7"/>
      <c r="CI35" s="7"/>
      <c r="CJ35" s="7"/>
      <c r="CK35" s="7"/>
      <c r="CL35" s="7"/>
      <c r="CM35" s="7"/>
      <c r="CN35" s="7"/>
      <c r="CO35" s="7"/>
      <c r="CP35" s="7"/>
      <c r="CQ35" s="7"/>
      <c r="CR35" s="7"/>
      <c r="CS35" s="7"/>
      <c r="CT35" s="7"/>
      <c r="CU35" s="7"/>
      <c r="CV35" s="7"/>
      <c r="CW35" s="7"/>
      <c r="CX35" s="7"/>
      <c r="CY35" s="7"/>
      <c r="CZ35" s="7"/>
      <c r="DA35" s="7"/>
      <c r="DB35" s="7"/>
      <c r="DC35" s="7"/>
      <c r="DD35" s="7"/>
      <c r="DE35" s="7"/>
      <c r="DF35" s="7"/>
      <c r="DG35" s="7"/>
      <c r="DH35" s="7"/>
      <c r="DI35" s="7"/>
      <c r="DJ35" s="7"/>
      <c r="DK35" s="7"/>
      <c r="DL35" s="7"/>
      <c r="DM35" s="7"/>
      <c r="DN35" s="7"/>
      <c r="DO35" s="7"/>
      <c r="DP35" s="7"/>
      <c r="DQ35" s="7"/>
      <c r="DR35" s="7"/>
      <c r="DS35" s="7"/>
      <c r="DT35" s="7"/>
      <c r="DU35" s="7"/>
      <c r="DV35" s="7"/>
      <c r="DW35" s="7"/>
      <c r="DX35" s="7"/>
      <c r="DY35" s="7"/>
      <c r="DZ35" s="7"/>
      <c r="EA35" s="7"/>
      <c r="EB35" s="7"/>
      <c r="EC35" s="7"/>
      <c r="ED35" s="7"/>
      <c r="EE35" s="7"/>
      <c r="EF35" s="7"/>
      <c r="EG35" s="7"/>
      <c r="EH35" s="7"/>
      <c r="EI35" s="7"/>
      <c r="EJ35" s="7"/>
      <c r="EK35" s="7"/>
      <c r="EL35" s="7"/>
      <c r="EM35" s="7"/>
      <c r="EN35" s="7"/>
      <c r="EO35" s="7"/>
      <c r="EP35" s="7"/>
      <c r="EQ35" s="7"/>
      <c r="ER35" s="7"/>
      <c r="ES35" s="7"/>
      <c r="ET35" s="7"/>
      <c r="EU35" s="7"/>
      <c r="EV35" s="7"/>
      <c r="EW35" s="7"/>
      <c r="EX35" s="7"/>
      <c r="EY35" s="7"/>
      <c r="EZ35" s="7"/>
      <c r="FA35" s="7"/>
      <c r="FB35" s="7"/>
      <c r="FC35" s="7"/>
      <c r="FD35" s="7"/>
      <c r="FE35" s="7"/>
      <c r="FF35" s="7"/>
      <c r="FG35" s="7"/>
      <c r="FH35" s="7"/>
      <c r="FI35" s="7"/>
      <c r="FJ35" s="7"/>
      <c r="FK35" s="7"/>
      <c r="FL35" s="7"/>
      <c r="FM35" s="7"/>
      <c r="FN35" s="7"/>
      <c r="FO35" s="7"/>
      <c r="FP35" s="7"/>
      <c r="FQ35" s="7"/>
      <c r="FR35" s="7"/>
      <c r="FS35" s="7"/>
      <c r="FT35" s="7"/>
      <c r="FU35" s="7"/>
      <c r="FV35" s="7"/>
      <c r="FW35" s="7"/>
      <c r="FX35" s="7"/>
      <c r="FY35" s="7"/>
      <c r="FZ35" s="7"/>
      <c r="GA35" s="7"/>
      <c r="GB35" s="7"/>
      <c r="GC35" s="7"/>
      <c r="GD35" s="7"/>
      <c r="GE35" s="7"/>
      <c r="GF35" s="7"/>
      <c r="GG35" s="7"/>
      <c r="GH35" s="7"/>
      <c r="GI35" s="7"/>
      <c r="GJ35" s="7"/>
      <c r="GK35" s="7"/>
      <c r="GL35" s="7"/>
      <c r="GM35" s="7"/>
      <c r="GN35" s="7"/>
      <c r="GO35" s="7"/>
      <c r="GP35" s="7"/>
      <c r="GQ35" s="7"/>
      <c r="GR35" s="7"/>
      <c r="GS35" s="7"/>
      <c r="GT35" s="7"/>
      <c r="GU35" s="7"/>
      <c r="GV35" s="7"/>
      <c r="GW35" s="7"/>
      <c r="GX35" s="7"/>
      <c r="GY35" s="7"/>
      <c r="GZ35" s="7"/>
      <c r="HA35" s="7"/>
      <c r="HB35" s="7"/>
      <c r="HC35" s="7"/>
      <c r="HD35" s="7"/>
      <c r="HE35" s="7"/>
      <c r="HF35" s="7"/>
      <c r="HG35" s="7"/>
      <c r="HH35" s="7"/>
      <c r="HI35" s="7"/>
      <c r="HJ35" s="7"/>
      <c r="HK35" s="7"/>
      <c r="HL35" s="7"/>
      <c r="HM35" s="7"/>
      <c r="HN35" s="7"/>
      <c r="HO35" s="7"/>
      <c r="HP35" s="7"/>
      <c r="HQ35" s="7"/>
      <c r="HR35" s="7"/>
      <c r="HS35" s="7"/>
      <c r="HT35" s="7"/>
      <c r="HU35" s="7"/>
      <c r="HV35" s="7"/>
      <c r="HW35" s="7"/>
      <c r="HX35" s="7"/>
      <c r="HY35" s="7"/>
      <c r="HZ35" s="7"/>
      <c r="IA35" s="7"/>
      <c r="IB35" s="7"/>
      <c r="IC35" s="7"/>
      <c r="ID35" s="7"/>
      <c r="IE35" s="7"/>
      <c r="IF35" s="7"/>
      <c r="IG35" s="7"/>
      <c r="IH35" s="7"/>
      <c r="II35" s="7"/>
      <c r="IJ35" s="7"/>
      <c r="IK35" s="7"/>
      <c r="IL35" s="7"/>
      <c r="IM35" s="7"/>
      <c r="IN35" s="7"/>
      <c r="IO35" s="7"/>
      <c r="IP35" s="7"/>
      <c r="IQ35" s="7"/>
      <c r="IR35" s="7"/>
      <c r="IS35" s="7"/>
      <c r="IT35" s="7"/>
      <c r="IU35" s="7"/>
    </row>
    <row r="36" spans="1:256">
      <c r="A36">
        <v>1</v>
      </c>
      <c r="B36" t="inlineStr">
        <is>
          <t>LED1</t>
        </is>
      </c>
      <c r="C36" t="inlineStr">
        <is>
          <t>GREEN</t>
        </is>
      </c>
      <c r="D36" t="inlineStr">
        <is>
          <t>Green 0603 LED</t>
        </is>
      </c>
      <c r="E36" t="s">
        <v>15</v>
      </c>
      <c r="F36" t="inlineStr">
        <is>
          <t>APT1608SGC</t>
        </is>
      </c>
      <c r="G36" t="inlineStr">
        <is>
          <t>754-1121-1-ND</t>
        </is>
      </c>
      <c r="I36">
        <v>0.16</v>
      </c>
      <c r="J36">
        <v>0.11700000000000001</v>
      </c>
      <c r="K36">
        <v>0.085000000000000006</v>
      </c>
      <c r="M36">
        <f>IF($D$75*A36&lt;10,$D$75*A36*I36,IF($D$75*A36&lt;100,$D$75*A36*J36,$D$75*A36*K36))</f>
        <v>0.47999999999999998</v>
      </c>
    </row>
    <row r="37" spans="1:256">
      <c r="A37">
        <v>5</v>
      </c>
      <c r="B37" t="inlineStr">
        <is>
          <t>LED2, LED4, LED5, LED6, LED7</t>
        </is>
      </c>
      <c r="C37" t="inlineStr">
        <is>
          <t>YLW</t>
        </is>
      </c>
      <c r="D37" t="inlineStr">
        <is>
          <t>Yellow 0603 LED</t>
        </is>
      </c>
      <c r="E37" t="s">
        <v>15</v>
      </c>
      <c r="F37" t="inlineStr">
        <is>
          <t>APT1608YC</t>
        </is>
      </c>
      <c r="G37" t="inlineStr">
        <is>
          <t>754-1125-1-ND</t>
        </is>
      </c>
      <c r="I37">
        <v>0.16</v>
      </c>
      <c r="J37">
        <v>0.11700000000000001</v>
      </c>
      <c r="K37">
        <v>0.085000000000000006</v>
      </c>
      <c r="M37">
        <f>IF($D$75*A37&lt;10,$D$75*A37*I37,IF($D$75*A37&lt;100,$D$75*A37*J37,$D$75*A37*K37))</f>
        <v>1.7550000000000001</v>
      </c>
    </row>
    <row r="38" spans="1:256">
      <c r="A38">
        <v>1</v>
      </c>
      <c r="B38" t="inlineStr">
        <is>
          <t>LED3</t>
        </is>
      </c>
      <c r="C38" t="s">
        <v>16</v>
      </c>
      <c r="D38" t="inlineStr">
        <is>
          <t>RGB LED</t>
        </is>
      </c>
      <c r="E38" t="inlineStr">
        <is>
          <t>Rohm</t>
        </is>
      </c>
      <c r="F38" t="s">
        <v>16</v>
      </c>
      <c r="G38" t="inlineStr">
        <is>
          <t>846-1000-1-ND</t>
        </is>
      </c>
      <c r="I38">
        <v>2.2000000000000002</v>
      </c>
      <c r="J38">
        <v>1.76</v>
      </c>
      <c r="K38">
        <v>1.22</v>
      </c>
      <c r="M38">
        <f>IF($D$75*A38&lt;10,$D$75*A38*I38,IF($D$75*A38&lt;100,$D$75*A38*J38,$D$75*A38*K38))</f>
        <v>6.6000000000000005</v>
      </c>
    </row>
    <row r="39" spans="1:256">
      <c r="A39" s="7"/>
      <c r="B39" s="7"/>
      <c r="C39" s="8"/>
      <c r="D39" s="7"/>
      <c r="E39" s="7"/>
      <c r="F39" s="7"/>
      <c r="G39" s="7"/>
      <c r="H39" s="7"/>
      <c r="I39" s="9"/>
      <c r="J39" s="9"/>
      <c r="K39" s="9"/>
      <c r="L39" s="7"/>
      <c r="M39" s="9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  <c r="BM39" s="7"/>
      <c r="BN39" s="7"/>
      <c r="BO39" s="7"/>
      <c r="BP39" s="7"/>
      <c r="BQ39" s="7"/>
      <c r="BR39" s="7"/>
      <c r="BS39" s="7"/>
      <c r="BT39" s="7"/>
      <c r="BU39" s="7"/>
      <c r="BV39" s="7"/>
      <c r="BW39" s="7"/>
      <c r="BX39" s="7"/>
      <c r="BY39" s="7"/>
      <c r="BZ39" s="7"/>
      <c r="CA39" s="7"/>
      <c r="CB39" s="7"/>
      <c r="CC39" s="7"/>
      <c r="CD39" s="7"/>
      <c r="CE39" s="7"/>
      <c r="CF39" s="7"/>
      <c r="CG39" s="7"/>
      <c r="CH39" s="7"/>
      <c r="CI39" s="7"/>
      <c r="CJ39" s="7"/>
      <c r="CK39" s="7"/>
      <c r="CL39" s="7"/>
      <c r="CM39" s="7"/>
      <c r="CN39" s="7"/>
      <c r="CO39" s="7"/>
      <c r="CP39" s="7"/>
      <c r="CQ39" s="7"/>
      <c r="CR39" s="7"/>
      <c r="CS39" s="7"/>
      <c r="CT39" s="7"/>
      <c r="CU39" s="7"/>
      <c r="CV39" s="7"/>
      <c r="CW39" s="7"/>
      <c r="CX39" s="7"/>
      <c r="CY39" s="7"/>
      <c r="CZ39" s="7"/>
      <c r="DA39" s="7"/>
      <c r="DB39" s="7"/>
      <c r="DC39" s="7"/>
      <c r="DD39" s="7"/>
      <c r="DE39" s="7"/>
      <c r="DF39" s="7"/>
      <c r="DG39" s="7"/>
      <c r="DH39" s="7"/>
      <c r="DI39" s="7"/>
      <c r="DJ39" s="7"/>
      <c r="DK39" s="7"/>
      <c r="DL39" s="7"/>
      <c r="DM39" s="7"/>
      <c r="DN39" s="7"/>
      <c r="DO39" s="7"/>
      <c r="DP39" s="7"/>
      <c r="DQ39" s="7"/>
      <c r="DR39" s="7"/>
      <c r="DS39" s="7"/>
      <c r="DT39" s="7"/>
      <c r="DU39" s="7"/>
      <c r="DV39" s="7"/>
      <c r="DW39" s="7"/>
      <c r="DX39" s="7"/>
      <c r="DY39" s="7"/>
      <c r="DZ39" s="7"/>
      <c r="EA39" s="7"/>
      <c r="EB39" s="7"/>
      <c r="EC39" s="7"/>
      <c r="ED39" s="7"/>
      <c r="EE39" s="7"/>
      <c r="EF39" s="7"/>
      <c r="EG39" s="7"/>
      <c r="EH39" s="7"/>
      <c r="EI39" s="7"/>
      <c r="EJ39" s="7"/>
      <c r="EK39" s="7"/>
      <c r="EL39" s="7"/>
      <c r="EM39" s="7"/>
      <c r="EN39" s="7"/>
      <c r="EO39" s="7"/>
      <c r="EP39" s="7"/>
      <c r="EQ39" s="7"/>
      <c r="ER39" s="7"/>
      <c r="ES39" s="7"/>
      <c r="ET39" s="7"/>
      <c r="EU39" s="7"/>
      <c r="EV39" s="7"/>
      <c r="EW39" s="7"/>
      <c r="EX39" s="7"/>
      <c r="EY39" s="7"/>
      <c r="EZ39" s="7"/>
      <c r="FA39" s="7"/>
      <c r="FB39" s="7"/>
      <c r="FC39" s="7"/>
      <c r="FD39" s="7"/>
      <c r="FE39" s="7"/>
      <c r="FF39" s="7"/>
      <c r="FG39" s="7"/>
      <c r="FH39" s="7"/>
      <c r="FI39" s="7"/>
      <c r="FJ39" s="7"/>
      <c r="FK39" s="7"/>
      <c r="FL39" s="7"/>
      <c r="FM39" s="7"/>
      <c r="FN39" s="7"/>
      <c r="FO39" s="7"/>
      <c r="FP39" s="7"/>
      <c r="FQ39" s="7"/>
      <c r="FR39" s="7"/>
      <c r="FS39" s="7"/>
      <c r="FT39" s="7"/>
      <c r="FU39" s="7"/>
      <c r="FV39" s="7"/>
      <c r="FW39" s="7"/>
      <c r="FX39" s="7"/>
      <c r="FY39" s="7"/>
      <c r="FZ39" s="7"/>
      <c r="GA39" s="7"/>
      <c r="GB39" s="7"/>
      <c r="GC39" s="7"/>
      <c r="GD39" s="7"/>
      <c r="GE39" s="7"/>
      <c r="GF39" s="7"/>
      <c r="GG39" s="7"/>
      <c r="GH39" s="7"/>
      <c r="GI39" s="7"/>
      <c r="GJ39" s="7"/>
      <c r="GK39" s="7"/>
      <c r="GL39" s="7"/>
      <c r="GM39" s="7"/>
      <c r="GN39" s="7"/>
      <c r="GO39" s="7"/>
      <c r="GP39" s="7"/>
      <c r="GQ39" s="7"/>
      <c r="GR39" s="7"/>
      <c r="GS39" s="7"/>
      <c r="GT39" s="7"/>
      <c r="GU39" s="7"/>
      <c r="GV39" s="7"/>
      <c r="GW39" s="7"/>
      <c r="GX39" s="7"/>
      <c r="GY39" s="7"/>
      <c r="GZ39" s="7"/>
      <c r="HA39" s="7"/>
      <c r="HB39" s="7"/>
      <c r="HC39" s="7"/>
      <c r="HD39" s="7"/>
      <c r="HE39" s="7"/>
      <c r="HF39" s="7"/>
      <c r="HG39" s="7"/>
      <c r="HH39" s="7"/>
      <c r="HI39" s="7"/>
      <c r="HJ39" s="7"/>
      <c r="HK39" s="7"/>
      <c r="HL39" s="7"/>
      <c r="HM39" s="7"/>
      <c r="HN39" s="7"/>
      <c r="HO39" s="7"/>
      <c r="HP39" s="7"/>
      <c r="HQ39" s="7"/>
      <c r="HR39" s="7"/>
      <c r="HS39" s="7"/>
      <c r="HT39" s="7"/>
      <c r="HU39" s="7"/>
      <c r="HV39" s="7"/>
      <c r="HW39" s="7"/>
      <c r="HX39" s="7"/>
      <c r="HY39" s="7"/>
      <c r="HZ39" s="7"/>
      <c r="IA39" s="7"/>
      <c r="IB39" s="7"/>
      <c r="IC39" s="7"/>
      <c r="ID39" s="7"/>
      <c r="IE39" s="7"/>
      <c r="IF39" s="7"/>
      <c r="IG39" s="7"/>
      <c r="IH39" s="7"/>
      <c r="II39" s="7"/>
      <c r="IJ39" s="7"/>
      <c r="IK39" s="7"/>
      <c r="IL39" s="7"/>
      <c r="IM39" s="7"/>
      <c r="IN39" s="7"/>
      <c r="IO39" s="7"/>
      <c r="IP39" s="7"/>
      <c r="IQ39" s="7"/>
      <c r="IR39" s="7"/>
      <c r="IS39" s="7"/>
      <c r="IT39" s="7"/>
      <c r="IU39" s="7"/>
    </row>
    <row r="40" spans="1:256">
      <c r="A40">
        <v>1</v>
      </c>
      <c r="B40" t="inlineStr">
        <is>
          <t>Q1</t>
        </is>
      </c>
      <c r="C40" t="s">
        <v>17</v>
      </c>
      <c r="D40" t="s">
        <v>17</v>
      </c>
      <c r="E40" t="inlineStr">
        <is>
          <t>ON</t>
        </is>
      </c>
      <c r="F40" t="inlineStr">
        <is>
          <t>NTR4101PT1G</t>
        </is>
      </c>
      <c r="G40" t="inlineStr">
        <is>
          <t>NTR4101PT1GOSCT-ND</t>
        </is>
      </c>
      <c r="I40">
        <v>0.45000000000000001</v>
      </c>
      <c r="J40">
        <v>0.317</v>
      </c>
      <c r="K40">
        <v>0.20799999999999999</v>
      </c>
      <c r="M40">
        <f>IF($D$75*A40&lt;10,$D$75*A40*I40,IF($D$75*A40&lt;100,$D$75*A40*J40,$D$75*A40*K40))</f>
        <v>1.3500000000000001</v>
      </c>
    </row>
    <row r="41" spans="1:256">
      <c r="A41" s="7"/>
      <c r="B41" s="7"/>
      <c r="C41" s="8"/>
      <c r="D41" s="7"/>
      <c r="E41" s="7"/>
      <c r="F41" s="7"/>
      <c r="G41" s="7"/>
      <c r="H41" s="7"/>
      <c r="I41" s="9"/>
      <c r="J41" s="9"/>
      <c r="K41" s="9"/>
      <c r="L41" s="7"/>
      <c r="M41" s="9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  <c r="BM41" s="7"/>
      <c r="BN41" s="7"/>
      <c r="BO41" s="7"/>
      <c r="BP41" s="7"/>
      <c r="BQ41" s="7"/>
      <c r="BR41" s="7"/>
      <c r="BS41" s="7"/>
      <c r="BT41" s="7"/>
      <c r="BU41" s="7"/>
      <c r="BV41" s="7"/>
      <c r="BW41" s="7"/>
      <c r="BX41" s="7"/>
      <c r="BY41" s="7"/>
      <c r="BZ41" s="7"/>
      <c r="CA41" s="7"/>
      <c r="CB41" s="7"/>
      <c r="CC41" s="7"/>
      <c r="CD41" s="7"/>
      <c r="CE41" s="7"/>
      <c r="CF41" s="7"/>
      <c r="CG41" s="7"/>
      <c r="CH41" s="7"/>
      <c r="CI41" s="7"/>
      <c r="CJ41" s="7"/>
      <c r="CK41" s="7"/>
      <c r="CL41" s="7"/>
      <c r="CM41" s="7"/>
      <c r="CN41" s="7"/>
      <c r="CO41" s="7"/>
      <c r="CP41" s="7"/>
      <c r="CQ41" s="7"/>
      <c r="CR41" s="7"/>
      <c r="CS41" s="7"/>
      <c r="CT41" s="7"/>
      <c r="CU41" s="7"/>
      <c r="CV41" s="7"/>
      <c r="CW41" s="7"/>
      <c r="CX41" s="7"/>
      <c r="CY41" s="7"/>
      <c r="CZ41" s="7"/>
      <c r="DA41" s="7"/>
      <c r="DB41" s="7"/>
      <c r="DC41" s="7"/>
      <c r="DD41" s="7"/>
      <c r="DE41" s="7"/>
      <c r="DF41" s="7"/>
      <c r="DG41" s="7"/>
      <c r="DH41" s="7"/>
      <c r="DI41" s="7"/>
      <c r="DJ41" s="7"/>
      <c r="DK41" s="7"/>
      <c r="DL41" s="7"/>
      <c r="DM41" s="7"/>
      <c r="DN41" s="7"/>
      <c r="DO41" s="7"/>
      <c r="DP41" s="7"/>
      <c r="DQ41" s="7"/>
      <c r="DR41" s="7"/>
      <c r="DS41" s="7"/>
      <c r="DT41" s="7"/>
      <c r="DU41" s="7"/>
      <c r="DV41" s="7"/>
      <c r="DW41" s="7"/>
      <c r="DX41" s="7"/>
      <c r="DY41" s="7"/>
      <c r="DZ41" s="7"/>
      <c r="EA41" s="7"/>
      <c r="EB41" s="7"/>
      <c r="EC41" s="7"/>
      <c r="ED41" s="7"/>
      <c r="EE41" s="7"/>
      <c r="EF41" s="7"/>
      <c r="EG41" s="7"/>
      <c r="EH41" s="7"/>
      <c r="EI41" s="7"/>
      <c r="EJ41" s="7"/>
      <c r="EK41" s="7"/>
      <c r="EL41" s="7"/>
      <c r="EM41" s="7"/>
      <c r="EN41" s="7"/>
      <c r="EO41" s="7"/>
      <c r="EP41" s="7"/>
      <c r="EQ41" s="7"/>
      <c r="ER41" s="7"/>
      <c r="ES41" s="7"/>
      <c r="ET41" s="7"/>
      <c r="EU41" s="7"/>
      <c r="EV41" s="7"/>
      <c r="EW41" s="7"/>
      <c r="EX41" s="7"/>
      <c r="EY41" s="7"/>
      <c r="EZ41" s="7"/>
      <c r="FA41" s="7"/>
      <c r="FB41" s="7"/>
      <c r="FC41" s="7"/>
      <c r="FD41" s="7"/>
      <c r="FE41" s="7"/>
      <c r="FF41" s="7"/>
      <c r="FG41" s="7"/>
      <c r="FH41" s="7"/>
      <c r="FI41" s="7"/>
      <c r="FJ41" s="7"/>
      <c r="FK41" s="7"/>
      <c r="FL41" s="7"/>
      <c r="FM41" s="7"/>
      <c r="FN41" s="7"/>
      <c r="FO41" s="7"/>
      <c r="FP41" s="7"/>
      <c r="FQ41" s="7"/>
      <c r="FR41" s="7"/>
      <c r="FS41" s="7"/>
      <c r="FT41" s="7"/>
      <c r="FU41" s="7"/>
      <c r="FV41" s="7"/>
      <c r="FW41" s="7"/>
      <c r="FX41" s="7"/>
      <c r="FY41" s="7"/>
      <c r="FZ41" s="7"/>
      <c r="GA41" s="7"/>
      <c r="GB41" s="7"/>
      <c r="GC41" s="7"/>
      <c r="GD41" s="7"/>
      <c r="GE41" s="7"/>
      <c r="GF41" s="7"/>
      <c r="GG41" s="7"/>
      <c r="GH41" s="7"/>
      <c r="GI41" s="7"/>
      <c r="GJ41" s="7"/>
      <c r="GK41" s="7"/>
      <c r="GL41" s="7"/>
      <c r="GM41" s="7"/>
      <c r="GN41" s="7"/>
      <c r="GO41" s="7"/>
      <c r="GP41" s="7"/>
      <c r="GQ41" s="7"/>
      <c r="GR41" s="7"/>
      <c r="GS41" s="7"/>
      <c r="GT41" s="7"/>
      <c r="GU41" s="7"/>
      <c r="GV41" s="7"/>
      <c r="GW41" s="7"/>
      <c r="GX41" s="7"/>
      <c r="GY41" s="7"/>
      <c r="GZ41" s="7"/>
      <c r="HA41" s="7"/>
      <c r="HB41" s="7"/>
      <c r="HC41" s="7"/>
      <c r="HD41" s="7"/>
      <c r="HE41" s="7"/>
      <c r="HF41" s="7"/>
      <c r="HG41" s="7"/>
      <c r="HH41" s="7"/>
      <c r="HI41" s="7"/>
      <c r="HJ41" s="7"/>
      <c r="HK41" s="7"/>
      <c r="HL41" s="7"/>
      <c r="HM41" s="7"/>
      <c r="HN41" s="7"/>
      <c r="HO41" s="7"/>
      <c r="HP41" s="7"/>
      <c r="HQ41" s="7"/>
      <c r="HR41" s="7"/>
      <c r="HS41" s="7"/>
      <c r="HT41" s="7"/>
      <c r="HU41" s="7"/>
      <c r="HV41" s="7"/>
      <c r="HW41" s="7"/>
      <c r="HX41" s="7"/>
      <c r="HY41" s="7"/>
      <c r="HZ41" s="7"/>
      <c r="IA41" s="7"/>
      <c r="IB41" s="7"/>
      <c r="IC41" s="7"/>
      <c r="ID41" s="7"/>
      <c r="IE41" s="7"/>
      <c r="IF41" s="7"/>
      <c r="IG41" s="7"/>
      <c r="IH41" s="7"/>
      <c r="II41" s="7"/>
      <c r="IJ41" s="7"/>
      <c r="IK41" s="7"/>
      <c r="IL41" s="7"/>
      <c r="IM41" s="7"/>
      <c r="IN41" s="7"/>
      <c r="IO41" s="7"/>
      <c r="IP41" s="7"/>
      <c r="IQ41" s="7"/>
      <c r="IR41" s="7"/>
      <c r="IS41" s="7"/>
      <c r="IT41" s="7"/>
      <c r="IU41" s="7"/>
    </row>
    <row r="42" spans="1:256">
      <c r="A42">
        <v>1</v>
      </c>
      <c r="B42" t="inlineStr">
        <is>
          <t>R13</t>
        </is>
      </c>
      <c r="C42">
        <v>10</v>
      </c>
      <c r="D42" t="s">
        <v>18</v>
      </c>
      <c r="E42" t="s">
        <v>14</v>
      </c>
      <c r="F42" t="inlineStr">
        <is>
          <t>ERJ-2RKF10R0X</t>
        </is>
      </c>
      <c r="G42" t="inlineStr">
        <is>
          <t>P10.0LCT-ND</t>
        </is>
      </c>
      <c r="I42">
        <v>0.10000000000000001</v>
      </c>
      <c r="J42">
        <v>0.019</v>
      </c>
      <c r="K42">
        <v>0.014999999999999999</v>
      </c>
      <c r="M42">
        <f>IF($D$75*A42&lt;10,$D$75*A42*I42,IF($D$75*A42&lt;100,$D$75*A42*J42,$D$75*A42*K42))</f>
        <v>0.30000000000000004</v>
      </c>
    </row>
    <row r="43" spans="1:256">
      <c r="A43">
        <v>2</v>
      </c>
      <c r="B43" t="inlineStr">
        <is>
          <t>R10, R11</t>
        </is>
      </c>
      <c r="C43">
        <v>75</v>
      </c>
      <c r="D43" t="s">
        <v>18</v>
      </c>
      <c r="E43" t="s">
        <v>14</v>
      </c>
      <c r="F43" t="inlineStr">
        <is>
          <t>ERJ-2RKF75R0X</t>
        </is>
      </c>
      <c r="G43" t="inlineStr">
        <is>
          <t>P75.0LCT-ND</t>
        </is>
      </c>
      <c r="I43">
        <v>0.10000000000000001</v>
      </c>
      <c r="J43">
        <v>0.019</v>
      </c>
      <c r="K43">
        <v>0.014999999999999999</v>
      </c>
      <c r="M43">
        <f>IF($D$75*A43&lt;10,$D$75*A43*I43,IF($D$75*A43&lt;100,$D$75*A43*J43,$D$75*A43*K43))</f>
        <v>0.60000000000000009</v>
      </c>
    </row>
    <row r="44" spans="1:256">
      <c r="A44">
        <v>6</v>
      </c>
      <c r="B44" t="inlineStr">
        <is>
          <t>R4, R6, R17, R23, R42, R43</t>
        </is>
      </c>
      <c r="C44" t="inlineStr">
        <is>
          <t>1k</t>
        </is>
      </c>
      <c r="D44" t="s">
        <v>18</v>
      </c>
      <c r="E44" t="s">
        <v>14</v>
      </c>
      <c r="F44" t="inlineStr">
        <is>
          <t>ERJ-2RKF1001X</t>
        </is>
      </c>
      <c r="G44" t="inlineStr">
        <is>
          <t>P1.00KLCT-ND</t>
        </is>
      </c>
      <c r="I44">
        <v>0.10000000000000001</v>
      </c>
      <c r="J44">
        <v>0.019</v>
      </c>
      <c r="K44">
        <v>0.014999999999999999</v>
      </c>
      <c r="M44">
        <f>IF($D$75*A44&lt;10,$D$75*A44*I44,IF($D$75*A44&lt;100,$D$75*A44*J44,$D$75*A44*K44))</f>
        <v>0.34199999999999997</v>
      </c>
    </row>
    <row r="45" spans="1:256">
      <c r="A45">
        <v>1</v>
      </c>
      <c r="B45" t="inlineStr">
        <is>
          <t>R3</t>
        </is>
      </c>
      <c r="C45" t="inlineStr">
        <is>
          <t>1.07k</t>
        </is>
      </c>
      <c r="D45" t="s">
        <v>18</v>
      </c>
      <c r="E45" t="s">
        <v>14</v>
      </c>
      <c r="F45" t="inlineStr">
        <is>
          <t>ERJ-2RKF1071X</t>
        </is>
      </c>
      <c r="G45" t="inlineStr">
        <is>
          <t>P1.07KLCT-ND</t>
        </is>
      </c>
      <c r="I45">
        <v>0.10000000000000001</v>
      </c>
      <c r="J45">
        <v>0.019</v>
      </c>
      <c r="K45">
        <v>0.014999999999999999</v>
      </c>
      <c r="M45">
        <f>IF($D$75*A45&lt;10,$D$75*A45*I45,IF($D$75*A45&lt;100,$D$75*A45*J45,$D$75*A45*K45))</f>
        <v>0.30000000000000004</v>
      </c>
    </row>
    <row r="46" spans="1:256">
      <c r="A46">
        <v>7</v>
      </c>
      <c r="B46" t="inlineStr">
        <is>
          <t>R1, R14, R16, R20, R38, R39, R40</t>
        </is>
      </c>
      <c r="C46" t="inlineStr">
        <is>
          <t>3.32k</t>
        </is>
      </c>
      <c r="D46" t="s">
        <v>18</v>
      </c>
      <c r="E46" t="s">
        <v>14</v>
      </c>
      <c r="F46" t="inlineStr">
        <is>
          <t>ERJ-2RKF3321X</t>
        </is>
      </c>
      <c r="G46" t="inlineStr">
        <is>
          <t>P3.32KLCT-ND</t>
        </is>
      </c>
      <c r="I46">
        <v>0.10000000000000001</v>
      </c>
      <c r="J46">
        <v>0.019</v>
      </c>
      <c r="K46">
        <v>0.014999999999999999</v>
      </c>
      <c r="M46">
        <f>IF($D$75*A46&lt;10,$D$75*A46*I46,IF($D$75*A46&lt;100,$D$75*A46*J46,$D$75*A46*K46))</f>
        <v>0.39899999999999997</v>
      </c>
    </row>
    <row r="47" spans="1:256">
      <c r="A47">
        <v>1</v>
      </c>
      <c r="B47" t="inlineStr">
        <is>
          <t>R25</t>
        </is>
      </c>
      <c r="C47" t="inlineStr">
        <is>
          <t>4.7k</t>
        </is>
      </c>
      <c r="D47" t="s">
        <v>18</v>
      </c>
      <c r="E47" t="s">
        <v>14</v>
      </c>
      <c r="F47" t="inlineStr">
        <is>
          <t>ERJ-2RKF4701X</t>
        </is>
      </c>
      <c r="G47" t="inlineStr">
        <is>
          <t>P4.70KLCT-ND</t>
        </is>
      </c>
      <c r="I47">
        <v>0.10000000000000001</v>
      </c>
      <c r="J47">
        <v>0.019</v>
      </c>
      <c r="K47">
        <v>0.014999999999999999</v>
      </c>
      <c r="M47">
        <f>IF($D$75*A47&lt;10,$D$75*A47*I47,IF($D$75*A47&lt;100,$D$75*A47*J47,$D$75*A47*K47))</f>
        <v>0.30000000000000004</v>
      </c>
    </row>
    <row r="48" spans="1:256">
      <c r="A48">
        <v>1</v>
      </c>
      <c r="B48" t="inlineStr">
        <is>
          <t>R15</t>
        </is>
      </c>
      <c r="C48" t="inlineStr">
        <is>
          <t>6.49k</t>
        </is>
      </c>
      <c r="D48" t="s">
        <v>18</v>
      </c>
      <c r="E48" t="s">
        <v>14</v>
      </c>
      <c r="F48" t="inlineStr">
        <is>
          <t>ERJ-2RKF6491X</t>
        </is>
      </c>
      <c r="G48" t="inlineStr">
        <is>
          <t>P6.49KLCT-ND</t>
        </is>
      </c>
      <c r="I48">
        <v>0.10000000000000001</v>
      </c>
      <c r="J48">
        <v>0.019</v>
      </c>
      <c r="K48">
        <v>0.014999999999999999</v>
      </c>
      <c r="M48">
        <f>IF($D$75*A48&lt;10,$D$75*A48*I48,IF($D$75*A48&lt;100,$D$75*A48*J48,$D$75*A48*K48))</f>
        <v>0.30000000000000004</v>
      </c>
    </row>
    <row r="49" spans="1:256">
      <c r="A49">
        <v>11</v>
      </c>
      <c r="B49" t="inlineStr">
        <is>
          <t>R5, R8, R9, R12, R18, R19, R21, R22, R24, R26, R27</t>
        </is>
      </c>
      <c r="C49" t="inlineStr">
        <is>
          <t>10k</t>
        </is>
      </c>
      <c r="D49" t="s">
        <v>18</v>
      </c>
      <c r="E49" t="s">
        <v>14</v>
      </c>
      <c r="F49" t="inlineStr">
        <is>
          <t>ERJ-2RKF1002X</t>
        </is>
      </c>
      <c r="G49" t="inlineStr">
        <is>
          <t>P10.0KLCT-ND</t>
        </is>
      </c>
      <c r="I49">
        <v>0.10000000000000001</v>
      </c>
      <c r="J49">
        <v>0.019</v>
      </c>
      <c r="K49">
        <v>0.014999999999999999</v>
      </c>
      <c r="M49">
        <f>IF($D$75*A49&lt;10,$D$75*A49*I49,IF($D$75*A49&lt;100,$D$75*A49*J49,$D$75*A49*K49))</f>
        <v>0.627</v>
      </c>
    </row>
    <row r="50" spans="1:256">
      <c r="A50">
        <v>1</v>
      </c>
      <c r="B50" t="inlineStr">
        <is>
          <t>R2</t>
        </is>
      </c>
      <c r="C50" t="inlineStr">
        <is>
          <t>20k</t>
        </is>
      </c>
      <c r="D50" t="s">
        <v>18</v>
      </c>
      <c r="E50" t="s">
        <v>14</v>
      </c>
      <c r="F50" t="inlineStr">
        <is>
          <t>ERJ-2RKF2002X</t>
        </is>
      </c>
      <c r="G50" t="inlineStr">
        <is>
          <t>P20.0KLCT-ND</t>
        </is>
      </c>
      <c r="I50">
        <v>0.10000000000000001</v>
      </c>
      <c r="J50">
        <v>0.019</v>
      </c>
      <c r="K50">
        <v>0.014999999999999999</v>
      </c>
      <c r="M50">
        <f>IF($D$75*A50&lt;10,$D$75*A50*I50,IF($D$75*A50&lt;100,$D$75*A50*J50,$D$75*A50*K50))</f>
        <v>0.30000000000000004</v>
      </c>
    </row>
    <row r="51" spans="1:256">
      <c r="A51">
        <v>1</v>
      </c>
      <c r="B51" t="inlineStr">
        <is>
          <t>R7</t>
        </is>
      </c>
      <c r="C51" t="inlineStr">
        <is>
          <t>61.9k</t>
        </is>
      </c>
      <c r="D51" t="s">
        <v>18</v>
      </c>
      <c r="E51" t="s">
        <v>14</v>
      </c>
      <c r="F51" t="inlineStr">
        <is>
          <t>ERJ-2RKF6192X</t>
        </is>
      </c>
      <c r="G51" t="inlineStr">
        <is>
          <t>P61.9KLCT-ND</t>
        </is>
      </c>
      <c r="I51">
        <v>0.10000000000000001</v>
      </c>
      <c r="J51">
        <v>0.019</v>
      </c>
      <c r="K51">
        <v>0.014999999999999999</v>
      </c>
      <c r="M51">
        <f>IF($D$75*A51&lt;10,$D$75*A51*I51,IF($D$75*A51&lt;100,$D$75*A51*J51,$D$75*A51*K51))</f>
        <v>0.30000000000000004</v>
      </c>
    </row>
    <row r="52" spans="1:256">
      <c r="A52" s="7"/>
      <c r="B52" s="7"/>
      <c r="C52" s="8"/>
      <c r="D52" s="7"/>
      <c r="E52" s="7"/>
      <c r="F52" s="7"/>
      <c r="G52" s="7"/>
      <c r="H52" s="7"/>
      <c r="I52" s="9"/>
      <c r="J52" s="9"/>
      <c r="K52" s="9"/>
      <c r="L52" s="7"/>
      <c r="M52" s="9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  <c r="BM52" s="7"/>
      <c r="BN52" s="7"/>
      <c r="BO52" s="7"/>
      <c r="BP52" s="7"/>
      <c r="BQ52" s="7"/>
      <c r="BR52" s="7"/>
      <c r="BS52" s="7"/>
      <c r="BT52" s="7"/>
      <c r="BU52" s="7"/>
      <c r="BV52" s="7"/>
      <c r="BW52" s="7"/>
      <c r="BX52" s="7"/>
      <c r="BY52" s="7"/>
      <c r="BZ52" s="7"/>
      <c r="CA52" s="7"/>
      <c r="CB52" s="7"/>
      <c r="CC52" s="7"/>
      <c r="CD52" s="7"/>
      <c r="CE52" s="7"/>
      <c r="CF52" s="7"/>
      <c r="CG52" s="7"/>
      <c r="CH52" s="7"/>
      <c r="CI52" s="7"/>
      <c r="CJ52" s="7"/>
      <c r="CK52" s="7"/>
      <c r="CL52" s="7"/>
      <c r="CM52" s="7"/>
      <c r="CN52" s="7"/>
      <c r="CO52" s="7"/>
      <c r="CP52" s="7"/>
      <c r="CQ52" s="7"/>
      <c r="CR52" s="7"/>
      <c r="CS52" s="7"/>
      <c r="CT52" s="7"/>
      <c r="CU52" s="7"/>
      <c r="CV52" s="7"/>
      <c r="CW52" s="7"/>
      <c r="CX52" s="7"/>
      <c r="CY52" s="7"/>
      <c r="CZ52" s="7"/>
      <c r="DA52" s="7"/>
      <c r="DB52" s="7"/>
      <c r="DC52" s="7"/>
      <c r="DD52" s="7"/>
      <c r="DE52" s="7"/>
      <c r="DF52" s="7"/>
      <c r="DG52" s="7"/>
      <c r="DH52" s="7"/>
      <c r="DI52" s="7"/>
      <c r="DJ52" s="7"/>
      <c r="DK52" s="7"/>
      <c r="DL52" s="7"/>
      <c r="DM52" s="7"/>
      <c r="DN52" s="7"/>
      <c r="DO52" s="7"/>
      <c r="DP52" s="7"/>
      <c r="DQ52" s="7"/>
      <c r="DR52" s="7"/>
      <c r="DS52" s="7"/>
      <c r="DT52" s="7"/>
      <c r="DU52" s="7"/>
      <c r="DV52" s="7"/>
      <c r="DW52" s="7"/>
      <c r="DX52" s="7"/>
      <c r="DY52" s="7"/>
      <c r="DZ52" s="7"/>
      <c r="EA52" s="7"/>
      <c r="EB52" s="7"/>
      <c r="EC52" s="7"/>
      <c r="ED52" s="7"/>
      <c r="EE52" s="7"/>
      <c r="EF52" s="7"/>
      <c r="EG52" s="7"/>
      <c r="EH52" s="7"/>
      <c r="EI52" s="7"/>
      <c r="EJ52" s="7"/>
      <c r="EK52" s="7"/>
      <c r="EL52" s="7"/>
      <c r="EM52" s="7"/>
      <c r="EN52" s="7"/>
      <c r="EO52" s="7"/>
      <c r="EP52" s="7"/>
      <c r="EQ52" s="7"/>
      <c r="ER52" s="7"/>
      <c r="ES52" s="7"/>
      <c r="ET52" s="7"/>
      <c r="EU52" s="7"/>
      <c r="EV52" s="7"/>
      <c r="EW52" s="7"/>
      <c r="EX52" s="7"/>
      <c r="EY52" s="7"/>
      <c r="EZ52" s="7"/>
      <c r="FA52" s="7"/>
      <c r="FB52" s="7"/>
      <c r="FC52" s="7"/>
      <c r="FD52" s="7"/>
      <c r="FE52" s="7"/>
      <c r="FF52" s="7"/>
      <c r="FG52" s="7"/>
      <c r="FH52" s="7"/>
      <c r="FI52" s="7"/>
      <c r="FJ52" s="7"/>
      <c r="FK52" s="7"/>
      <c r="FL52" s="7"/>
      <c r="FM52" s="7"/>
      <c r="FN52" s="7"/>
      <c r="FO52" s="7"/>
      <c r="FP52" s="7"/>
      <c r="FQ52" s="7"/>
      <c r="FR52" s="7"/>
      <c r="FS52" s="7"/>
      <c r="FT52" s="7"/>
      <c r="FU52" s="7"/>
      <c r="FV52" s="7"/>
      <c r="FW52" s="7"/>
      <c r="FX52" s="7"/>
      <c r="FY52" s="7"/>
      <c r="FZ52" s="7"/>
      <c r="GA52" s="7"/>
      <c r="GB52" s="7"/>
      <c r="GC52" s="7"/>
      <c r="GD52" s="7"/>
      <c r="GE52" s="7"/>
      <c r="GF52" s="7"/>
      <c r="GG52" s="7"/>
      <c r="GH52" s="7"/>
      <c r="GI52" s="7"/>
      <c r="GJ52" s="7"/>
      <c r="GK52" s="7"/>
      <c r="GL52" s="7"/>
      <c r="GM52" s="7"/>
      <c r="GN52" s="7"/>
      <c r="GO52" s="7"/>
      <c r="GP52" s="7"/>
      <c r="GQ52" s="7"/>
      <c r="GR52" s="7"/>
      <c r="GS52" s="7"/>
      <c r="GT52" s="7"/>
      <c r="GU52" s="7"/>
      <c r="GV52" s="7"/>
      <c r="GW52" s="7"/>
      <c r="GX52" s="7"/>
      <c r="GY52" s="7"/>
      <c r="GZ52" s="7"/>
      <c r="HA52" s="7"/>
      <c r="HB52" s="7"/>
      <c r="HC52" s="7"/>
      <c r="HD52" s="7"/>
      <c r="HE52" s="7"/>
      <c r="HF52" s="7"/>
      <c r="HG52" s="7"/>
      <c r="HH52" s="7"/>
      <c r="HI52" s="7"/>
      <c r="HJ52" s="7"/>
      <c r="HK52" s="7"/>
      <c r="HL52" s="7"/>
      <c r="HM52" s="7"/>
      <c r="HN52" s="7"/>
      <c r="HO52" s="7"/>
      <c r="HP52" s="7"/>
      <c r="HQ52" s="7"/>
      <c r="HR52" s="7"/>
      <c r="HS52" s="7"/>
      <c r="HT52" s="7"/>
      <c r="HU52" s="7"/>
      <c r="HV52" s="7"/>
      <c r="HW52" s="7"/>
      <c r="HX52" s="7"/>
      <c r="HY52" s="7"/>
      <c r="HZ52" s="7"/>
      <c r="IA52" s="7"/>
      <c r="IB52" s="7"/>
      <c r="IC52" s="7"/>
      <c r="ID52" s="7"/>
      <c r="IE52" s="7"/>
      <c r="IF52" s="7"/>
      <c r="IG52" s="7"/>
      <c r="IH52" s="7"/>
      <c r="II52" s="7"/>
      <c r="IJ52" s="7"/>
      <c r="IK52" s="7"/>
      <c r="IL52" s="7"/>
      <c r="IM52" s="7"/>
      <c r="IN52" s="7"/>
      <c r="IO52" s="7"/>
      <c r="IP52" s="7"/>
      <c r="IQ52" s="7"/>
      <c r="IR52" s="7"/>
      <c r="IS52" s="7"/>
      <c r="IT52" s="7"/>
      <c r="IU52" s="7"/>
    </row>
    <row r="53" spans="1:256">
      <c r="A53">
        <v>1</v>
      </c>
      <c r="B53" t="s">
        <v>19</v>
      </c>
      <c r="C53" t="s">
        <v>20</v>
      </c>
      <c r="D53" t="inlineStr">
        <is>
          <t>RF shield with removable cover</t>
        </is>
      </c>
      <c r="E53" t="s">
        <v>21</v>
      </c>
      <c r="F53" t="inlineStr">
        <is>
          <t>BMI-S-202-F</t>
        </is>
      </c>
      <c r="G53" t="inlineStr">
        <is>
          <t>903-1051-1-ND</t>
        </is>
      </c>
      <c r="I53">
        <v>1.79</v>
      </c>
      <c r="J53">
        <v>1.5800000000000001</v>
      </c>
      <c r="K53">
        <v>1.25</v>
      </c>
      <c r="M53">
        <f>IF($D$75*A53&lt;10,$D$75*A53*I53,IF($D$75*A53&lt;100,$D$75*A53*J53,$D$75*A53*K53))</f>
        <v>5.3700000000000001</v>
      </c>
    </row>
    <row r="54" spans="1:256">
      <c r="A54">
        <v>1</v>
      </c>
      <c r="B54" t="s">
        <v>19</v>
      </c>
      <c r="C54" t="s">
        <v>20</v>
      </c>
      <c r="D54" t="inlineStr">
        <is>
          <t>Removable cover for RF shield</t>
        </is>
      </c>
      <c r="E54" t="s">
        <v>21</v>
      </c>
      <c r="F54" t="inlineStr">
        <is>
          <t>BMI-S-202-C</t>
        </is>
      </c>
      <c r="G54" t="inlineStr">
        <is>
          <t>903-1014-ND</t>
        </is>
      </c>
      <c r="I54">
        <v>1.3799999999999999</v>
      </c>
      <c r="J54">
        <v>12.26</v>
      </c>
      <c r="K54">
        <v>0.96899999999999997</v>
      </c>
      <c r="M54">
        <f>IF($D$75*A54&lt;10,$D$75*A54*I54,IF($D$75*A54&lt;100,$D$75*A54*J54,$D$75*A54*K54))</f>
        <v>4.1399999999999997</v>
      </c>
    </row>
    <row r="55" spans="1:256">
      <c r="A55" s="11"/>
      <c r="B55" s="11"/>
      <c r="C55" s="12"/>
      <c r="D55" s="11"/>
      <c r="E55" s="11"/>
      <c r="F55" s="11"/>
      <c r="G55" s="11"/>
      <c r="H55" s="11"/>
      <c r="I55" s="13"/>
      <c r="J55" s="13"/>
      <c r="K55" s="13"/>
      <c r="L55" s="11"/>
      <c r="M55" s="13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  <c r="BD55" s="11"/>
      <c r="BE55" s="11"/>
      <c r="BF55" s="11"/>
      <c r="BG55" s="11"/>
      <c r="BH55" s="11"/>
      <c r="BI55" s="11"/>
      <c r="BJ55" s="11"/>
      <c r="BK55" s="11"/>
      <c r="BL55" s="11"/>
      <c r="BM55" s="11"/>
      <c r="BN55" s="11"/>
      <c r="BO55" s="11"/>
      <c r="BP55" s="11"/>
      <c r="BQ55" s="11"/>
      <c r="BR55" s="11"/>
      <c r="BS55" s="11"/>
      <c r="BT55" s="11"/>
      <c r="BU55" s="11"/>
      <c r="BV55" s="11"/>
      <c r="BW55" s="11"/>
      <c r="BX55" s="11"/>
      <c r="BY55" s="11"/>
      <c r="BZ55" s="11"/>
      <c r="CA55" s="11"/>
      <c r="CB55" s="11"/>
      <c r="CC55" s="11"/>
      <c r="CD55" s="11"/>
      <c r="CE55" s="11"/>
      <c r="CF55" s="11"/>
      <c r="CG55" s="11"/>
      <c r="CH55" s="11"/>
      <c r="CI55" s="11"/>
      <c r="CJ55" s="11"/>
      <c r="CK55" s="11"/>
      <c r="CL55" s="11"/>
      <c r="CM55" s="11"/>
      <c r="CN55" s="11"/>
      <c r="CO55" s="11"/>
      <c r="CP55" s="11"/>
      <c r="CQ55" s="11"/>
      <c r="CR55" s="11"/>
      <c r="CS55" s="11"/>
      <c r="CT55" s="11"/>
      <c r="CU55" s="11"/>
      <c r="CV55" s="11"/>
      <c r="CW55" s="11"/>
      <c r="CX55" s="11"/>
      <c r="CY55" s="11"/>
      <c r="CZ55" s="11"/>
      <c r="DA55" s="11"/>
      <c r="DB55" s="11"/>
      <c r="DC55" s="11"/>
      <c r="DD55" s="11"/>
      <c r="DE55" s="11"/>
      <c r="DF55" s="11"/>
      <c r="DG55" s="11"/>
      <c r="DH55" s="11"/>
      <c r="DI55" s="11"/>
      <c r="DJ55" s="11"/>
      <c r="DK55" s="11"/>
      <c r="DL55" s="11"/>
      <c r="DM55" s="11"/>
      <c r="DN55" s="11"/>
      <c r="DO55" s="11"/>
      <c r="DP55" s="11"/>
      <c r="DQ55" s="11"/>
      <c r="DR55" s="11"/>
      <c r="DS55" s="11"/>
      <c r="DT55" s="11"/>
      <c r="DU55" s="11"/>
      <c r="DV55" s="11"/>
      <c r="DW55" s="11"/>
      <c r="DX55" s="11"/>
      <c r="DY55" s="11"/>
      <c r="DZ55" s="11"/>
      <c r="EA55" s="11"/>
      <c r="EB55" s="11"/>
      <c r="EC55" s="11"/>
      <c r="ED55" s="11"/>
      <c r="EE55" s="11"/>
      <c r="EF55" s="11"/>
      <c r="EG55" s="11"/>
      <c r="EH55" s="11"/>
      <c r="EI55" s="11"/>
      <c r="EJ55" s="11"/>
      <c r="EK55" s="11"/>
      <c r="EL55" s="11"/>
      <c r="EM55" s="11"/>
      <c r="EN55" s="11"/>
      <c r="EO55" s="11"/>
      <c r="EP55" s="11"/>
      <c r="EQ55" s="11"/>
      <c r="ER55" s="11"/>
      <c r="ES55" s="11"/>
      <c r="ET55" s="11"/>
      <c r="EU55" s="11"/>
      <c r="EV55" s="11"/>
      <c r="EW55" s="11"/>
      <c r="EX55" s="11"/>
      <c r="EY55" s="11"/>
      <c r="EZ55" s="11"/>
      <c r="FA55" s="11"/>
      <c r="FB55" s="11"/>
      <c r="FC55" s="11"/>
      <c r="FD55" s="11"/>
      <c r="FE55" s="11"/>
      <c r="FF55" s="11"/>
      <c r="FG55" s="11"/>
      <c r="FH55" s="11"/>
      <c r="FI55" s="11"/>
      <c r="FJ55" s="11"/>
      <c r="FK55" s="11"/>
      <c r="FL55" s="11"/>
      <c r="FM55" s="11"/>
      <c r="FN55" s="11"/>
      <c r="FO55" s="11"/>
      <c r="FP55" s="11"/>
      <c r="FQ55" s="11"/>
      <c r="FR55" s="11"/>
      <c r="FS55" s="11"/>
      <c r="FT55" s="11"/>
      <c r="FU55" s="11"/>
      <c r="FV55" s="11"/>
      <c r="FW55" s="11"/>
      <c r="FX55" s="11"/>
      <c r="FY55" s="11"/>
      <c r="FZ55" s="11"/>
      <c r="GA55" s="11"/>
      <c r="GB55" s="11"/>
      <c r="GC55" s="11"/>
      <c r="GD55" s="11"/>
      <c r="GE55" s="11"/>
      <c r="GF55" s="11"/>
      <c r="GG55" s="11"/>
      <c r="GH55" s="11"/>
      <c r="GI55" s="11"/>
      <c r="GJ55" s="11"/>
      <c r="GK55" s="11"/>
      <c r="GL55" s="11"/>
      <c r="GM55" s="11"/>
      <c r="GN55" s="11"/>
      <c r="GO55" s="11"/>
      <c r="GP55" s="11"/>
      <c r="GQ55" s="11"/>
      <c r="GR55" s="11"/>
      <c r="GS55" s="11"/>
      <c r="GT55" s="11"/>
      <c r="GU55" s="11"/>
      <c r="GV55" s="11"/>
      <c r="GW55" s="11"/>
      <c r="GX55" s="11"/>
      <c r="GY55" s="11"/>
      <c r="GZ55" s="11"/>
      <c r="HA55" s="11"/>
      <c r="HB55" s="11"/>
      <c r="HC55" s="11"/>
      <c r="HD55" s="11"/>
      <c r="HE55" s="11"/>
      <c r="HF55" s="11"/>
      <c r="HG55" s="11"/>
      <c r="HH55" s="11"/>
      <c r="HI55" s="11"/>
      <c r="HJ55" s="11"/>
      <c r="HK55" s="11"/>
      <c r="HL55" s="11"/>
      <c r="HM55" s="11"/>
      <c r="HN55" s="11"/>
      <c r="HO55" s="11"/>
      <c r="HP55" s="11"/>
      <c r="HQ55" s="11"/>
      <c r="HR55" s="11"/>
      <c r="HS55" s="11"/>
      <c r="HT55" s="11"/>
      <c r="HU55" s="11"/>
      <c r="HV55" s="11"/>
      <c r="HW55" s="11"/>
      <c r="HX55" s="11"/>
      <c r="HY55" s="11"/>
      <c r="HZ55" s="11"/>
      <c r="IA55" s="11"/>
      <c r="IB55" s="11"/>
      <c r="IC55" s="11"/>
      <c r="ID55" s="11"/>
      <c r="IE55" s="11"/>
      <c r="IF55" s="11"/>
      <c r="IG55" s="11"/>
      <c r="IH55" s="11"/>
      <c r="II55" s="11"/>
      <c r="IJ55" s="11"/>
      <c r="IK55" s="11"/>
      <c r="IL55" s="11"/>
      <c r="IM55" s="11"/>
      <c r="IN55" s="11"/>
      <c r="IO55" s="11"/>
      <c r="IP55" s="11"/>
      <c r="IQ55" s="11"/>
      <c r="IR55" s="11"/>
      <c r="IS55" s="11"/>
      <c r="IT55" s="11"/>
      <c r="IU55" s="11"/>
      <c r="IV55" s="14"/>
    </row>
    <row r="56" spans="1:256">
      <c r="A56">
        <v>2</v>
      </c>
      <c r="B56" t="inlineStr">
        <is>
          <t>T1, T2</t>
        </is>
      </c>
      <c r="C56" t="inlineStr">
        <is>
          <t>ALT4532</t>
        </is>
      </c>
      <c r="D56" t="inlineStr">
        <is>
          <t>Mini Ethernet transformer</t>
        </is>
      </c>
      <c r="E56" t="s">
        <v>2</v>
      </c>
      <c r="F56" t="inlineStr">
        <is>
          <t>ALT4532M-201-T001</t>
        </is>
      </c>
      <c r="G56" t="inlineStr">
        <is>
          <t>445-15085-1-ND</t>
        </is>
      </c>
      <c r="I56">
        <v>1.49</v>
      </c>
      <c r="J56">
        <v>1.1899999999999999</v>
      </c>
      <c r="K56">
        <v>0.92000000000000004</v>
      </c>
      <c r="M56">
        <f>IF($D$75*A56&lt;10,$D$75*A56*I56,IF($D$75*A56&lt;100,$D$75*A56*J56,$D$75*A56*K56))</f>
        <v>8.9399999999999995</v>
      </c>
    </row>
    <row r="57" spans="1:256">
      <c r="A57" s="7"/>
      <c r="B57" s="7"/>
      <c r="C57" s="8"/>
      <c r="D57" s="7"/>
      <c r="E57" s="7"/>
      <c r="F57" s="7"/>
      <c r="G57" s="7"/>
      <c r="H57" s="7"/>
      <c r="I57" s="9"/>
      <c r="J57" s="9"/>
      <c r="K57" s="9"/>
      <c r="L57" s="7"/>
      <c r="M57" s="9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  <c r="BM57" s="7"/>
      <c r="BN57" s="7"/>
      <c r="BO57" s="7"/>
      <c r="BP57" s="7"/>
      <c r="BQ57" s="7"/>
      <c r="BR57" s="7"/>
      <c r="BS57" s="7"/>
      <c r="BT57" s="7"/>
      <c r="BU57" s="7"/>
      <c r="BV57" s="7"/>
      <c r="BW57" s="7"/>
      <c r="BX57" s="7"/>
      <c r="BY57" s="7"/>
      <c r="BZ57" s="7"/>
      <c r="CA57" s="7"/>
      <c r="CB57" s="7"/>
      <c r="CC57" s="7"/>
      <c r="CD57" s="7"/>
      <c r="CE57" s="7"/>
      <c r="CF57" s="7"/>
      <c r="CG57" s="7"/>
      <c r="CH57" s="7"/>
      <c r="CI57" s="7"/>
      <c r="CJ57" s="7"/>
      <c r="CK57" s="7"/>
      <c r="CL57" s="7"/>
      <c r="CM57" s="7"/>
      <c r="CN57" s="7"/>
      <c r="CO57" s="7"/>
      <c r="CP57" s="7"/>
      <c r="CQ57" s="7"/>
      <c r="CR57" s="7"/>
      <c r="CS57" s="7"/>
      <c r="CT57" s="7"/>
      <c r="CU57" s="7"/>
      <c r="CV57" s="7"/>
      <c r="CW57" s="7"/>
      <c r="CX57" s="7"/>
      <c r="CY57" s="7"/>
      <c r="CZ57" s="7"/>
      <c r="DA57" s="7"/>
      <c r="DB57" s="7"/>
      <c r="DC57" s="7"/>
      <c r="DD57" s="7"/>
      <c r="DE57" s="7"/>
      <c r="DF57" s="7"/>
      <c r="DG57" s="7"/>
      <c r="DH57" s="7"/>
      <c r="DI57" s="7"/>
      <c r="DJ57" s="7"/>
      <c r="DK57" s="7"/>
      <c r="DL57" s="7"/>
      <c r="DM57" s="7"/>
      <c r="DN57" s="7"/>
      <c r="DO57" s="7"/>
      <c r="DP57" s="7"/>
      <c r="DQ57" s="7"/>
      <c r="DR57" s="7"/>
      <c r="DS57" s="7"/>
      <c r="DT57" s="7"/>
      <c r="DU57" s="7"/>
      <c r="DV57" s="7"/>
      <c r="DW57" s="7"/>
      <c r="DX57" s="7"/>
      <c r="DY57" s="7"/>
      <c r="DZ57" s="7"/>
      <c r="EA57" s="7"/>
      <c r="EB57" s="7"/>
      <c r="EC57" s="7"/>
      <c r="ED57" s="7"/>
      <c r="EE57" s="7"/>
      <c r="EF57" s="7"/>
      <c r="EG57" s="7"/>
      <c r="EH57" s="7"/>
      <c r="EI57" s="7"/>
      <c r="EJ57" s="7"/>
      <c r="EK57" s="7"/>
      <c r="EL57" s="7"/>
      <c r="EM57" s="7"/>
      <c r="EN57" s="7"/>
      <c r="EO57" s="7"/>
      <c r="EP57" s="7"/>
      <c r="EQ57" s="7"/>
      <c r="ER57" s="7"/>
      <c r="ES57" s="7"/>
      <c r="ET57" s="7"/>
      <c r="EU57" s="7"/>
      <c r="EV57" s="7"/>
      <c r="EW57" s="7"/>
      <c r="EX57" s="7"/>
      <c r="EY57" s="7"/>
      <c r="EZ57" s="7"/>
      <c r="FA57" s="7"/>
      <c r="FB57" s="7"/>
      <c r="FC57" s="7"/>
      <c r="FD57" s="7"/>
      <c r="FE57" s="7"/>
      <c r="FF57" s="7"/>
      <c r="FG57" s="7"/>
      <c r="FH57" s="7"/>
      <c r="FI57" s="7"/>
      <c r="FJ57" s="7"/>
      <c r="FK57" s="7"/>
      <c r="FL57" s="7"/>
      <c r="FM57" s="7"/>
      <c r="FN57" s="7"/>
      <c r="FO57" s="7"/>
      <c r="FP57" s="7"/>
      <c r="FQ57" s="7"/>
      <c r="FR57" s="7"/>
      <c r="FS57" s="7"/>
      <c r="FT57" s="7"/>
      <c r="FU57" s="7"/>
      <c r="FV57" s="7"/>
      <c r="FW57" s="7"/>
      <c r="FX57" s="7"/>
      <c r="FY57" s="7"/>
      <c r="FZ57" s="7"/>
      <c r="GA57" s="7"/>
      <c r="GB57" s="7"/>
      <c r="GC57" s="7"/>
      <c r="GD57" s="7"/>
      <c r="GE57" s="7"/>
      <c r="GF57" s="7"/>
      <c r="GG57" s="7"/>
      <c r="GH57" s="7"/>
      <c r="GI57" s="7"/>
      <c r="GJ57" s="7"/>
      <c r="GK57" s="7"/>
      <c r="GL57" s="7"/>
      <c r="GM57" s="7"/>
      <c r="GN57" s="7"/>
      <c r="GO57" s="7"/>
      <c r="GP57" s="7"/>
      <c r="GQ57" s="7"/>
      <c r="GR57" s="7"/>
      <c r="GS57" s="7"/>
      <c r="GT57" s="7"/>
      <c r="GU57" s="7"/>
      <c r="GV57" s="7"/>
      <c r="GW57" s="7"/>
      <c r="GX57" s="7"/>
      <c r="GY57" s="7"/>
      <c r="GZ57" s="7"/>
      <c r="HA57" s="7"/>
      <c r="HB57" s="7"/>
      <c r="HC57" s="7"/>
      <c r="HD57" s="7"/>
      <c r="HE57" s="7"/>
      <c r="HF57" s="7"/>
      <c r="HG57" s="7"/>
      <c r="HH57" s="7"/>
      <c r="HI57" s="7"/>
      <c r="HJ57" s="7"/>
      <c r="HK57" s="7"/>
      <c r="HL57" s="7"/>
      <c r="HM57" s="7"/>
      <c r="HN57" s="7"/>
      <c r="HO57" s="7"/>
      <c r="HP57" s="7"/>
      <c r="HQ57" s="7"/>
      <c r="HR57" s="7"/>
      <c r="HS57" s="7"/>
      <c r="HT57" s="7"/>
      <c r="HU57" s="7"/>
      <c r="HV57" s="7"/>
      <c r="HW57" s="7"/>
      <c r="HX57" s="7"/>
      <c r="HY57" s="7"/>
      <c r="HZ57" s="7"/>
      <c r="IA57" s="7"/>
      <c r="IB57" s="7"/>
      <c r="IC57" s="7"/>
      <c r="ID57" s="7"/>
      <c r="IE57" s="7"/>
      <c r="IF57" s="7"/>
      <c r="IG57" s="7"/>
      <c r="IH57" s="7"/>
      <c r="II57" s="7"/>
      <c r="IJ57" s="7"/>
      <c r="IK57" s="7"/>
      <c r="IL57" s="7"/>
      <c r="IM57" s="7"/>
      <c r="IN57" s="7"/>
      <c r="IO57" s="7"/>
      <c r="IP57" s="7"/>
      <c r="IQ57" s="7"/>
      <c r="IR57" s="7"/>
      <c r="IS57" s="7"/>
      <c r="IT57" s="7"/>
      <c r="IU57" s="7"/>
    </row>
    <row r="58" spans="1:256">
      <c r="A58">
        <v>1</v>
      </c>
      <c r="B58" t="inlineStr">
        <is>
          <t>U1</t>
        </is>
      </c>
      <c r="C58" t="inlineStr">
        <is>
          <t>MAX2769</t>
        </is>
      </c>
      <c r="D58" t="inlineStr">
        <is>
          <t>GPS receiver Front End</t>
        </is>
      </c>
      <c r="E58" t="s">
        <v>22</v>
      </c>
      <c r="F58" t="inlineStr">
        <is>
          <t>MAX2769ETI+</t>
        </is>
      </c>
      <c r="G58" t="inlineStr">
        <is>
          <t>MAX2769ETI+T-ND</t>
        </is>
      </c>
      <c r="H58" t="inlineStr">
        <is>
          <t>Mouser 700-MAX2769ETI+</t>
        </is>
      </c>
      <c r="I58">
        <v>7.1500000000000004</v>
      </c>
      <c r="J58">
        <v>6.5</v>
      </c>
      <c r="K58">
        <v>4.8799999999999999</v>
      </c>
      <c r="M58">
        <f>IF($D$75*A58&lt;10,$D$75*A58*I58,IF($D$75*A58&lt;100,$D$75*A58*J58,$D$75*A58*K58))</f>
        <v>21.450000000000003</v>
      </c>
    </row>
    <row r="59" spans="1:256">
      <c r="A59">
        <v>1</v>
      </c>
      <c r="B59" t="inlineStr">
        <is>
          <t>U2</t>
        </is>
      </c>
      <c r="C59" t="inlineStr">
        <is>
          <t>STM32F407VG</t>
        </is>
      </c>
      <c r="D59" t="inlineStr">
        <is>
          <t>CORTEX-M4 uC, 100 pin LQFP</t>
        </is>
      </c>
      <c r="E59" t="inlineStr">
        <is>
          <t>ST</t>
        </is>
      </c>
      <c r="F59" t="inlineStr">
        <is>
          <t>STM32F407VGT6</t>
        </is>
      </c>
      <c r="G59" t="inlineStr">
        <is>
          <t>497-11605-ND</t>
        </is>
      </c>
      <c r="I59">
        <v>12.779999999999999</v>
      </c>
      <c r="J59">
        <v>11.622</v>
      </c>
      <c r="K59">
        <v>9.8780000000000001</v>
      </c>
      <c r="M59">
        <f>IF($D$75*A59&lt;10,$D$75*A59*I59,IF($D$75*A59&lt;100,$D$75*A59*J59,$D$75*A59*K59))</f>
        <v>38.339999999999996</v>
      </c>
    </row>
    <row r="60" spans="1:256">
      <c r="A60">
        <v>1</v>
      </c>
      <c r="B60" t="inlineStr">
        <is>
          <t>U3</t>
        </is>
      </c>
      <c r="C60" t="inlineStr">
        <is>
          <t>KSZ8081</t>
        </is>
      </c>
      <c r="D60" t="inlineStr">
        <is>
          <t>Ethernet PHY</t>
        </is>
      </c>
      <c r="E60" t="s">
        <v>23</v>
      </c>
      <c r="F60" t="inlineStr">
        <is>
          <t>KSZ8081RNDCA TR</t>
        </is>
      </c>
      <c r="G60" t="inlineStr">
        <is>
          <t>576-4177-1-ND</t>
        </is>
      </c>
      <c r="I60">
        <v>1.52</v>
      </c>
      <c r="J60">
        <v>13.4</v>
      </c>
      <c r="K60">
        <v>1.0584</v>
      </c>
      <c r="M60">
        <f>IF($D$75*A60&lt;10,$D$75*A60*I60,IF($D$75*A60&lt;100,$D$75*A60*J60,$D$75*A60*K60))</f>
        <v>4.5600000000000005</v>
      </c>
    </row>
    <row r="61" spans="1:256">
      <c r="A61">
        <v>1</v>
      </c>
      <c r="B61" t="inlineStr">
        <is>
          <t>U4</t>
        </is>
      </c>
      <c r="C61" t="s">
        <v>24</v>
      </c>
      <c r="D61" t="inlineStr">
        <is>
          <t>16.386Mhz TCXO, ? PPM</t>
        </is>
      </c>
      <c r="E61" t="s">
        <v>25</v>
      </c>
      <c r="F61" t="s">
        <v>24</v>
      </c>
      <c r="G61" t="inlineStr">
        <is>
          <t>887-1548-1-ND</t>
        </is>
      </c>
      <c r="I61">
        <v>3.5800000000000001</v>
      </c>
      <c r="J61">
        <v>3.4020000000000001</v>
      </c>
      <c r="K61">
        <v>2.899</v>
      </c>
      <c r="M61">
        <f>IF($D$75*A61&lt;10,$D$75*A61*I61,IF($D$75*A61&lt;100,$D$75*A61*J61,$D$75*A61*K61))</f>
        <v>10.74</v>
      </c>
    </row>
    <row r="62" spans="1:256">
      <c r="A62">
        <v>1</v>
      </c>
      <c r="B62" t="inlineStr">
        <is>
          <t>U5</t>
        </is>
      </c>
      <c r="C62" t="inlineStr">
        <is>
          <t>LT1719S6</t>
        </is>
      </c>
      <c r="D62" t="inlineStr">
        <is>
          <t>Fast push/pull comparator</t>
        </is>
      </c>
      <c r="E62" t="inlineStr">
        <is>
          <t>Linear</t>
        </is>
      </c>
      <c r="F62" t="inlineStr">
        <is>
          <t>LT1719CS6#TRMPBF</t>
        </is>
      </c>
      <c r="G62" t="inlineStr">
        <is>
          <t>LT1719CS6#TRMPBFCT-ND</t>
        </is>
      </c>
      <c r="I62">
        <v>3.4900000000000002</v>
      </c>
      <c r="J62">
        <v>3.1099999999999999</v>
      </c>
      <c r="K62">
        <v>2.7999999999999998</v>
      </c>
      <c r="M62">
        <f>IF($D$75*A62&lt;10,$D$75*A62*I62,IF($D$75*A62&lt;100,$D$75*A62*J62,$D$75*A62*K62))</f>
        <v>10.470000000000001</v>
      </c>
    </row>
    <row r="63" spans="1:256">
      <c r="A63">
        <v>3</v>
      </c>
      <c r="B63" t="inlineStr">
        <is>
          <t>U6, U7, U11</t>
        </is>
      </c>
      <c r="C63" t="s">
        <v>26</v>
      </c>
      <c r="D63" t="inlineStr">
        <is>
          <t>2.85V low noise LDO</t>
        </is>
      </c>
      <c r="E63" t="s">
        <v>22</v>
      </c>
      <c r="F63" t="s">
        <v>26</v>
      </c>
      <c r="G63" t="inlineStr">
        <is>
          <t>MAX8510EXK29+TCT-ND</t>
        </is>
      </c>
      <c r="I63">
        <v>1.22</v>
      </c>
      <c r="J63">
        <v>1.1499999999999999</v>
      </c>
      <c r="K63">
        <v>0.80300000000000005</v>
      </c>
      <c r="M63">
        <f>IF($D$75*A63&lt;10,$D$75*A63*I63,IF($D$75*A63&lt;100,$D$75*A63*J63,$D$75*A63*K63))</f>
        <v>10.98</v>
      </c>
    </row>
    <row r="64" spans="1:256">
      <c r="A64">
        <v>1</v>
      </c>
      <c r="B64" t="inlineStr">
        <is>
          <t>U8</t>
        </is>
      </c>
      <c r="C64" t="s">
        <v>27</v>
      </c>
      <c r="D64" t="inlineStr">
        <is>
          <t>Monolithic buck DC-DC</t>
        </is>
      </c>
      <c r="E64" t="inlineStr">
        <is>
          <t>TI</t>
        </is>
      </c>
      <c r="F64" t="s">
        <v>27</v>
      </c>
      <c r="G64" t="inlineStr">
        <is>
          <t>LMZ12001TZ-ADJ/NOPBCT-ND</t>
        </is>
      </c>
      <c r="I64">
        <v>7.9199999999999999</v>
      </c>
      <c r="J64">
        <v>7.7000000000000002</v>
      </c>
      <c r="K64">
        <v>7.0499999999999998</v>
      </c>
      <c r="M64">
        <f>IF($D$75*A64&lt;10,$D$75*A64*I64,IF($D$75*A64&lt;100,$D$75*A64*J64,$D$75*A64*K64))</f>
        <v>23.759999999999998</v>
      </c>
    </row>
    <row r="65" spans="1:256">
      <c r="A65">
        <v>1</v>
      </c>
      <c r="B65" t="inlineStr">
        <is>
          <t>U9</t>
        </is>
      </c>
      <c r="C65" t="inlineStr">
        <is>
          <t>VENUS638FLPX-L</t>
        </is>
      </c>
      <c r="D65" t="inlineStr">
        <is>
          <t>Single chip GPS COTS receiver</t>
        </is>
      </c>
      <c r="E65" t="inlineStr">
        <is>
          <t>SkyTraq</t>
        </is>
      </c>
      <c r="F65" t="inlineStr">
        <is>
          <t>Venus638FLPx-L </t>
        </is>
      </c>
      <c r="G65" t="s">
        <v>9</v>
      </c>
      <c r="H65" t="inlineStr">
        <is>
          <t>Sparkfun GPS-10919</t>
        </is>
      </c>
      <c r="I65">
        <v>39.950000000000003</v>
      </c>
      <c r="J65">
        <v>35.960000000000001</v>
      </c>
      <c r="K65">
        <v>31.960000000000001</v>
      </c>
      <c r="M65">
        <f>IF($D$75*A65&lt;10,$D$75*A65*I65,IF($D$75*A65&lt;100,$D$75*A65*J65,$D$75*A65*K65))</f>
        <v>119.85000000000001</v>
      </c>
    </row>
    <row r="66" spans="1:256">
      <c r="A66">
        <v>1</v>
      </c>
      <c r="B66" t="inlineStr">
        <is>
          <t>U10</t>
        </is>
      </c>
      <c r="C66" t="s">
        <v>28</v>
      </c>
      <c r="D66" t="inlineStr">
        <is>
          <t>L band splitter</t>
        </is>
      </c>
      <c r="E66" t="inlineStr">
        <is>
          <t>Minicircuits</t>
        </is>
      </c>
      <c r="F66" t="s">
        <v>28</v>
      </c>
      <c r="G66" t="s">
        <v>9</v>
      </c>
      <c r="H66" s="10" t="inlineStr">
        <is>
          <t>MiniCircuits BP2G+</t>
        </is>
      </c>
      <c r="I66">
        <v>0.95999999999999996</v>
      </c>
      <c r="J66">
        <v>0.95999999999999996</v>
      </c>
      <c r="K66">
        <v>0.95999999999999996</v>
      </c>
      <c r="M66">
        <f>IF($D$75*A66&lt;10,$D$75*A66*I66,IF($D$75*A66&lt;100,$D$75*A66*J66,$D$75*A66*K66))</f>
        <v>2.8799999999999999</v>
      </c>
    </row>
    <row r="67" spans="1:256">
      <c r="A67">
        <v>1</v>
      </c>
      <c r="B67" t="inlineStr">
        <is>
          <t>U12</t>
        </is>
      </c>
      <c r="C67" t="inlineStr">
        <is>
          <t>ALM-GP002</t>
        </is>
      </c>
      <c r="D67" t="inlineStr">
        <is>
          <t>L band SAW filter + LNA</t>
        </is>
      </c>
      <c r="E67" t="inlineStr">
        <is>
          <t>Avago</t>
        </is>
      </c>
      <c r="F67" t="inlineStr">
        <is>
          <t>ALM-GP002-BLKG</t>
        </is>
      </c>
      <c r="G67" t="s">
        <v>9</v>
      </c>
      <c r="H67" s="10" t="inlineStr">
        <is>
          <t>Mouser 630-ALM-GP002-BLKG</t>
        </is>
      </c>
      <c r="I67">
        <v>3.5899999999999999</v>
      </c>
      <c r="J67">
        <v>2.8799999999999999</v>
      </c>
      <c r="K67">
        <v>2.4399999999999999</v>
      </c>
      <c r="M67">
        <f>IF($D$75*A67&lt;10,$D$75*A67*I67,IF($D$75*A67&lt;100,$D$75*A67*J67,$D$75*A67*K67))</f>
        <v>10.77</v>
      </c>
    </row>
    <row r="68" spans="1:256">
      <c r="A68">
        <v>1</v>
      </c>
      <c r="B68" t="inlineStr">
        <is>
          <t>U13</t>
        </is>
      </c>
      <c r="C68" t="inlineStr">
        <is>
          <t>XC2C32A_VQ44_2</t>
        </is>
      </c>
      <c r="D68" t="inlineStr">
        <is>
          <t>CPLD</t>
        </is>
      </c>
      <c r="E68" t="inlineStr">
        <is>
          <t>Xilinx</t>
        </is>
      </c>
      <c r="F68" t="inlineStr">
        <is>
          <t>XC2C32A-6VQG44C</t>
        </is>
      </c>
      <c r="G68" t="inlineStr">
        <is>
          <t>122-1404-ND</t>
        </is>
      </c>
      <c r="I68">
        <v>1.25</v>
      </c>
      <c r="J68">
        <v>1.25</v>
      </c>
      <c r="K68">
        <v>1.25</v>
      </c>
      <c r="M68">
        <f>IF($D$75*A68&lt;10,$D$75*A68*I68,IF($D$75*A68&lt;100,$D$75*A68*J68,$D$75*A68*K68))</f>
        <v>3.75</v>
      </c>
    </row>
    <row r="69" spans="1:256">
      <c r="A69">
        <v>1</v>
      </c>
      <c r="B69" t="inlineStr">
        <is>
          <t>U14</t>
        </is>
      </c>
      <c r="C69" t="s">
        <v>29</v>
      </c>
      <c r="D69" t="inlineStr">
        <is>
          <t>1.8V LDO</t>
        </is>
      </c>
      <c r="E69" t="s">
        <v>23</v>
      </c>
      <c r="F69" t="s">
        <v>29</v>
      </c>
      <c r="G69" t="inlineStr">
        <is>
          <t>576-2864-1-ND</t>
        </is>
      </c>
      <c r="H69" s="10" t="s">
        <v>10</v>
      </c>
      <c r="I69">
        <v>2.71</v>
      </c>
      <c r="J69">
        <v>2.4500000000000002</v>
      </c>
      <c r="K69">
        <v>1.97</v>
      </c>
      <c r="M69">
        <f>IF($D$75*A69&lt;10,$D$75*A69*I69,IF($D$75*A69&lt;100,$D$75*A69*J69,$D$75*A69*K69))</f>
        <v>8.129999999999999</v>
      </c>
    </row>
    <row r="70" spans="1:256">
      <c r="A70" s="7"/>
      <c r="B70" s="7"/>
      <c r="C70" s="8"/>
      <c r="D70" s="7"/>
      <c r="E70" s="7"/>
      <c r="F70" s="7"/>
      <c r="G70" s="7"/>
      <c r="H70" s="7"/>
      <c r="I70" s="9"/>
      <c r="J70" s="9"/>
      <c r="K70" s="9"/>
      <c r="L70" s="7"/>
      <c r="M70" s="9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  <c r="BM70" s="7"/>
      <c r="BN70" s="7"/>
      <c r="BO70" s="7"/>
      <c r="BP70" s="7"/>
      <c r="BQ70" s="7"/>
      <c r="BR70" s="7"/>
      <c r="BS70" s="7"/>
      <c r="BT70" s="7"/>
      <c r="BU70" s="7"/>
      <c r="BV70" s="7"/>
      <c r="BW70" s="7"/>
      <c r="BX70" s="7"/>
      <c r="BY70" s="7"/>
      <c r="BZ70" s="7"/>
      <c r="CA70" s="7"/>
      <c r="CB70" s="7"/>
      <c r="CC70" s="7"/>
      <c r="CD70" s="7"/>
      <c r="CE70" s="7"/>
      <c r="CF70" s="7"/>
      <c r="CG70" s="7"/>
      <c r="CH70" s="7"/>
      <c r="CI70" s="7"/>
      <c r="CJ70" s="7"/>
      <c r="CK70" s="7"/>
      <c r="CL70" s="7"/>
      <c r="CM70" s="7"/>
      <c r="CN70" s="7"/>
      <c r="CO70" s="7"/>
      <c r="CP70" s="7"/>
      <c r="CQ70" s="7"/>
      <c r="CR70" s="7"/>
      <c r="CS70" s="7"/>
      <c r="CT70" s="7"/>
      <c r="CU70" s="7"/>
      <c r="CV70" s="7"/>
      <c r="CW70" s="7"/>
      <c r="CX70" s="7"/>
      <c r="CY70" s="7"/>
      <c r="CZ70" s="7"/>
      <c r="DA70" s="7"/>
      <c r="DB70" s="7"/>
      <c r="DC70" s="7"/>
      <c r="DD70" s="7"/>
      <c r="DE70" s="7"/>
      <c r="DF70" s="7"/>
      <c r="DG70" s="7"/>
      <c r="DH70" s="7"/>
      <c r="DI70" s="7"/>
      <c r="DJ70" s="7"/>
      <c r="DK70" s="7"/>
      <c r="DL70" s="7"/>
      <c r="DM70" s="7"/>
      <c r="DN70" s="7"/>
      <c r="DO70" s="7"/>
      <c r="DP70" s="7"/>
      <c r="DQ70" s="7"/>
      <c r="DR70" s="7"/>
      <c r="DS70" s="7"/>
      <c r="DT70" s="7"/>
      <c r="DU70" s="7"/>
      <c r="DV70" s="7"/>
      <c r="DW70" s="7"/>
      <c r="DX70" s="7"/>
      <c r="DY70" s="7"/>
      <c r="DZ70" s="7"/>
      <c r="EA70" s="7"/>
      <c r="EB70" s="7"/>
      <c r="EC70" s="7"/>
      <c r="ED70" s="7"/>
      <c r="EE70" s="7"/>
      <c r="EF70" s="7"/>
      <c r="EG70" s="7"/>
      <c r="EH70" s="7"/>
      <c r="EI70" s="7"/>
      <c r="EJ70" s="7"/>
      <c r="EK70" s="7"/>
      <c r="EL70" s="7"/>
      <c r="EM70" s="7"/>
      <c r="EN70" s="7"/>
      <c r="EO70" s="7"/>
      <c r="EP70" s="7"/>
      <c r="EQ70" s="7"/>
      <c r="ER70" s="7"/>
      <c r="ES70" s="7"/>
      <c r="ET70" s="7"/>
      <c r="EU70" s="7"/>
      <c r="EV70" s="7"/>
      <c r="EW70" s="7"/>
      <c r="EX70" s="7"/>
      <c r="EY70" s="7"/>
      <c r="EZ70" s="7"/>
      <c r="FA70" s="7"/>
      <c r="FB70" s="7"/>
      <c r="FC70" s="7"/>
      <c r="FD70" s="7"/>
      <c r="FE70" s="7"/>
      <c r="FF70" s="7"/>
      <c r="FG70" s="7"/>
      <c r="FH70" s="7"/>
      <c r="FI70" s="7"/>
      <c r="FJ70" s="7"/>
      <c r="FK70" s="7"/>
      <c r="FL70" s="7"/>
      <c r="FM70" s="7"/>
      <c r="FN70" s="7"/>
      <c r="FO70" s="7"/>
      <c r="FP70" s="7"/>
      <c r="FQ70" s="7"/>
      <c r="FR70" s="7"/>
      <c r="FS70" s="7"/>
      <c r="FT70" s="7"/>
      <c r="FU70" s="7"/>
      <c r="FV70" s="7"/>
      <c r="FW70" s="7"/>
      <c r="FX70" s="7"/>
      <c r="FY70" s="7"/>
      <c r="FZ70" s="7"/>
      <c r="GA70" s="7"/>
      <c r="GB70" s="7"/>
      <c r="GC70" s="7"/>
      <c r="GD70" s="7"/>
      <c r="GE70" s="7"/>
      <c r="GF70" s="7"/>
      <c r="GG70" s="7"/>
      <c r="GH70" s="7"/>
      <c r="GI70" s="7"/>
      <c r="GJ70" s="7"/>
      <c r="GK70" s="7"/>
      <c r="GL70" s="7"/>
      <c r="GM70" s="7"/>
      <c r="GN70" s="7"/>
      <c r="GO70" s="7"/>
      <c r="GP70" s="7"/>
      <c r="GQ70" s="7"/>
      <c r="GR70" s="7"/>
      <c r="GS70" s="7"/>
      <c r="GT70" s="7"/>
      <c r="GU70" s="7"/>
      <c r="GV70" s="7"/>
      <c r="GW70" s="7"/>
      <c r="GX70" s="7"/>
      <c r="GY70" s="7"/>
      <c r="GZ70" s="7"/>
      <c r="HA70" s="7"/>
      <c r="HB70" s="7"/>
      <c r="HC70" s="7"/>
      <c r="HD70" s="7"/>
      <c r="HE70" s="7"/>
      <c r="HF70" s="7"/>
      <c r="HG70" s="7"/>
      <c r="HH70" s="7"/>
      <c r="HI70" s="7"/>
      <c r="HJ70" s="7"/>
      <c r="HK70" s="7"/>
      <c r="HL70" s="7"/>
      <c r="HM70" s="7"/>
      <c r="HN70" s="7"/>
      <c r="HO70" s="7"/>
      <c r="HP70" s="7"/>
      <c r="HQ70" s="7"/>
      <c r="HR70" s="7"/>
      <c r="HS70" s="7"/>
      <c r="HT70" s="7"/>
      <c r="HU70" s="7"/>
      <c r="HV70" s="7"/>
      <c r="HW70" s="7"/>
      <c r="HX70" s="7"/>
      <c r="HY70" s="7"/>
      <c r="HZ70" s="7"/>
      <c r="IA70" s="7"/>
      <c r="IB70" s="7"/>
      <c r="IC70" s="7"/>
      <c r="ID70" s="7"/>
      <c r="IE70" s="7"/>
      <c r="IF70" s="7"/>
      <c r="IG70" s="7"/>
      <c r="IH70" s="7"/>
      <c r="II70" s="7"/>
      <c r="IJ70" s="7"/>
      <c r="IK70" s="7"/>
      <c r="IL70" s="7"/>
      <c r="IM70" s="7"/>
      <c r="IN70" s="7"/>
      <c r="IO70" s="7"/>
      <c r="IP70" s="7"/>
      <c r="IQ70" s="7"/>
      <c r="IR70" s="7"/>
      <c r="IS70" s="7"/>
      <c r="IT70" s="7"/>
      <c r="IU70" s="7"/>
    </row>
    <row r="71" spans="1:256">
      <c r="A71">
        <v>1</v>
      </c>
      <c r="B71" t="inlineStr">
        <is>
          <t>X1</t>
        </is>
      </c>
      <c r="C71" t="inlineStr">
        <is>
          <t>25 MHz</t>
        </is>
      </c>
      <c r="D71" t="inlineStr">
        <is>
          <t>25 Mhz SMT crystal, 20ppm</t>
        </is>
      </c>
      <c r="E71" t="s">
        <v>25</v>
      </c>
      <c r="F71" t="inlineStr">
        <is>
          <t>8Y-25.000MEEQ-T</t>
        </is>
      </c>
      <c r="G71" t="inlineStr">
        <is>
          <t>887-1819-1-ND</t>
        </is>
      </c>
      <c r="I71">
        <v>1.8899999999999999</v>
      </c>
      <c r="J71">
        <v>1.8100000000000001</v>
      </c>
      <c r="K71">
        <v>1.512</v>
      </c>
      <c r="M71">
        <f>IF($D$75*A71&lt;10,$D$75*A71*I71,IF($D$75*A71&lt;100,$D$75*A71*J71,$D$75*A71*K71))</f>
        <v>5.6699999999999999</v>
      </c>
    </row>
    <row r="73" spans="1:256">
      <c r="L73" s="3" t="s">
        <v>30</v>
      </c>
      <c r="M73" s="15">
        <f>SUM(M2:M71)</f>
        <v>397.32749999999999</v>
      </c>
    </row>
    <row r="75" spans="1:256">
      <c r="A75" s="3" t="s">
        <v>31</v>
      </c>
      <c r="D75" s="3">
        <v>3</v>
      </c>
    </row>
    <row r="65524" spans="1:256">
      <c r="C65524" s="0"/>
      <c r="I65524" s="0"/>
      <c r="J65524" s="0"/>
      <c r="K65524" s="0"/>
    </row>
    <row r="65525" spans="1:256">
      <c r="C65525" s="0"/>
      <c r="I65525" s="0"/>
      <c r="J65525" s="0"/>
      <c r="K65525" s="0"/>
    </row>
    <row r="65526" spans="1:256">
      <c r="C65526" s="0"/>
      <c r="I65526" s="0"/>
      <c r="J65526" s="0"/>
      <c r="K65526" s="0"/>
    </row>
    <row r="65527" spans="1:256">
      <c r="C65527" s="0"/>
      <c r="I65527" s="0"/>
      <c r="J65527" s="0"/>
      <c r="K65527" s="0"/>
    </row>
    <row r="65528" spans="1:256">
      <c r="C65528" s="0"/>
      <c r="I65528" s="0"/>
      <c r="J65528" s="0"/>
      <c r="K65528" s="0"/>
    </row>
    <row r="65529" spans="1:256">
      <c r="C65529" s="0"/>
      <c r="I65529" s="0"/>
      <c r="J65529" s="0"/>
      <c r="K65529" s="0"/>
    </row>
    <row r="65530" spans="1:256">
      <c r="C65530" s="0"/>
      <c r="I65530" s="0"/>
      <c r="J65530" s="0"/>
      <c r="K65530" s="0"/>
    </row>
    <row r="65531" spans="1:256">
      <c r="C65531" s="0"/>
      <c r="I65531" s="0"/>
      <c r="J65531" s="0"/>
      <c r="K65531" s="0"/>
    </row>
    <row r="65532" spans="1:256">
      <c r="C65532" s="0"/>
      <c r="I65532" s="0"/>
      <c r="J65532" s="0"/>
      <c r="K65532" s="0"/>
    </row>
    <row r="65533" spans="1:256">
      <c r="C65533" s="0"/>
      <c r="I65533" s="0"/>
      <c r="J65533" s="0"/>
      <c r="K65533" s="0"/>
    </row>
    <row r="65534" spans="1:256">
      <c r="C65534" s="0"/>
      <c r="I65534" s="0"/>
      <c r="J65534" s="0"/>
      <c r="K65534" s="0"/>
    </row>
    <row r="65535" spans="1:256">
      <c r="C65535" s="0"/>
      <c r="I65535" s="0"/>
      <c r="J65535" s="0"/>
      <c r="K65535" s="0"/>
    </row>
    <row r="65536" spans="1:256">
      <c r="C65536" s="0"/>
      <c r="I65536" s="0"/>
      <c r="J65536" s="0"/>
      <c r="K65536" s="0"/>
    </row>
    <row r="1048571" spans="1:256">
      <c r="C1048571" s="0"/>
      <c r="I1048571" s="0"/>
      <c r="J1048571" s="0"/>
      <c r="K1048571" s="0"/>
    </row>
    <row r="1048572" spans="1:256">
      <c r="C1048572" s="0"/>
      <c r="I1048572" s="0"/>
      <c r="J1048572" s="0"/>
      <c r="K1048572" s="0"/>
    </row>
    <row r="1048573" spans="1:256">
      <c r="C1048573" s="0"/>
      <c r="I1048573" s="0"/>
      <c r="J1048573" s="0"/>
      <c r="K1048573" s="0"/>
    </row>
    <row r="1048574" spans="1:256">
      <c r="C1048574" s="0"/>
      <c r="I1048574" s="0"/>
      <c r="J1048574" s="0"/>
      <c r="K1048574" s="0"/>
    </row>
    <row r="1048575" spans="1:256">
      <c r="C1048575" s="0"/>
      <c r="I1048575" s="0"/>
      <c r="J1048575" s="0"/>
      <c r="K1048575" s="0"/>
    </row>
    <row r="1048576" spans="1:256">
      <c r="C1048576" s="0"/>
      <c r="I1048576" s="0"/>
      <c r="J1048576" s="0"/>
      <c r="K1048576" s="0"/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7" bottom="1.667" header="1" footer="1"/>
  <pageSetup blackAndWhite="0" cellComments="asDisplayed" draft="0" errors="displayed" orientation="portrait" pageOrder="downThenOver" paperSize="1" scale="100" useFirstPageNumb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gnumeric</Application>
  <AppVersion>1.1218</AppVers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modified xsi:type="dcterms:W3CDTF">2015-03-28T21:08:11Z</dcterms:modified>
  <dcterms:created xsi:type="dcterms:W3CDTF">2015-03-26T08:49:38Z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