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o\Documents\PSAS\liquid-propellant-engine\8kN\analysis\RPA\"/>
    </mc:Choice>
  </mc:AlternateContent>
  <xr:revisionPtr revIDLastSave="0" documentId="8_{3EDD5512-7924-4EB9-B2E9-CF42E1F51F1D}" xr6:coauthVersionLast="46" xr6:coauthVersionMax="46" xr10:uidLastSave="{00000000-0000-0000-0000-000000000000}"/>
  <bookViews>
    <workbookView xWindow="-120" yWindow="-120" windowWidth="29040" windowHeight="15840" xr2:uid="{5B9D2D65-B555-410C-893E-1FE8B7C3E2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21" i="1" s="1"/>
  <c r="C14" i="1"/>
  <c r="C15" i="1" s="1"/>
  <c r="C6" i="1"/>
  <c r="C8" i="1"/>
  <c r="C9" i="1"/>
  <c r="C10" i="1" s="1"/>
  <c r="C11" i="1" s="1"/>
  <c r="C16" i="1" l="1"/>
  <c r="C17" i="1" s="1"/>
  <c r="C22" i="1"/>
  <c r="C23" i="1" s="1"/>
</calcChain>
</file>

<file path=xl/sharedStrings.xml><?xml version="1.0" encoding="utf-8"?>
<sst xmlns="http://schemas.openxmlformats.org/spreadsheetml/2006/main" count="58" uniqueCount="40">
  <si>
    <t>Throat Radius</t>
  </si>
  <si>
    <t>rt</t>
  </si>
  <si>
    <t>Wall Thickness</t>
  </si>
  <si>
    <t>Num Channels</t>
  </si>
  <si>
    <t>n</t>
  </si>
  <si>
    <t>Channel Inner Radius (throat)</t>
  </si>
  <si>
    <t>Channel total area</t>
  </si>
  <si>
    <t>A_c</t>
  </si>
  <si>
    <t>in</t>
  </si>
  <si>
    <t>in^2</t>
  </si>
  <si>
    <t>Base Width at Throat</t>
  </si>
  <si>
    <t>Rib thickness</t>
  </si>
  <si>
    <t>(b)</t>
  </si>
  <si>
    <t>t (h)</t>
  </si>
  <si>
    <t>Aspect Ratio</t>
  </si>
  <si>
    <t>Arhb</t>
  </si>
  <si>
    <t>Chamber Radius</t>
  </si>
  <si>
    <t>Exit Radius</t>
  </si>
  <si>
    <t>Exit Diameter</t>
  </si>
  <si>
    <t>Chamber Perimeter</t>
  </si>
  <si>
    <t>Exit Perimeter</t>
  </si>
  <si>
    <t>Base Width in Chamber</t>
  </si>
  <si>
    <t>Base Width at Exit</t>
  </si>
  <si>
    <t>Chamber Diameter</t>
  </si>
  <si>
    <t>Individual Channel Area</t>
  </si>
  <si>
    <t>Rib Height at Throat</t>
  </si>
  <si>
    <t>Rib Height in Chamber</t>
  </si>
  <si>
    <t>Rib Height at Exit</t>
  </si>
  <si>
    <t>Perimeter (throat)</t>
  </si>
  <si>
    <t>(Dc)</t>
  </si>
  <si>
    <t>(Rc)</t>
  </si>
  <si>
    <t>(De)</t>
  </si>
  <si>
    <t>R(e)</t>
  </si>
  <si>
    <t>(hc min)</t>
  </si>
  <si>
    <t>(hc1)</t>
  </si>
  <si>
    <t>(hc2)</t>
  </si>
  <si>
    <t>bt (a min)</t>
  </si>
  <si>
    <t>(a1)</t>
  </si>
  <si>
    <t>(a2)</t>
  </si>
  <si>
    <t>(get this from RPA)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</si>
</sst>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Fill="1" applyBorder="1"/>
    <xf numFmtId="0" fontId="0" fillId="0" borderId="5" xfId="0" applyBorder="1"/>
    <xf numFmtId="0" fontId="0" fillId="0" borderId="6" xfId="0" applyFill="1" applyBorder="1"/>
    <xf numFmtId="168" fontId="0" fillId="0" borderId="2" xfId="0" applyNumberFormat="1" applyBorder="1"/>
    <xf numFmtId="168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589D-5E6F-45A5-9536-BFC7B7850664}">
  <dimension ref="A1:E23"/>
  <sheetViews>
    <sheetView tabSelected="1" workbookViewId="0">
      <selection activeCell="C16" sqref="C16:C17"/>
    </sheetView>
  </sheetViews>
  <sheetFormatPr defaultRowHeight="15" x14ac:dyDescent="0.25"/>
  <cols>
    <col min="1" max="1" width="21.42578125" customWidth="1"/>
  </cols>
  <sheetData>
    <row r="1" spans="1:5" x14ac:dyDescent="0.25">
      <c r="A1" t="s">
        <v>14</v>
      </c>
      <c r="B1" t="s">
        <v>15</v>
      </c>
      <c r="C1">
        <v>11</v>
      </c>
    </row>
    <row r="2" spans="1:5" x14ac:dyDescent="0.25">
      <c r="A2" t="s">
        <v>0</v>
      </c>
      <c r="B2" t="s">
        <v>1</v>
      </c>
      <c r="C2">
        <v>1.0629999999999999</v>
      </c>
      <c r="D2" t="s">
        <v>8</v>
      </c>
    </row>
    <row r="3" spans="1:5" x14ac:dyDescent="0.25">
      <c r="A3" t="s">
        <v>2</v>
      </c>
      <c r="B3" t="s">
        <v>13</v>
      </c>
      <c r="C3">
        <v>2.1680000000000001E-2</v>
      </c>
      <c r="D3" t="s">
        <v>8</v>
      </c>
    </row>
    <row r="4" spans="1:5" x14ac:dyDescent="0.25">
      <c r="A4" t="s">
        <v>3</v>
      </c>
      <c r="B4" t="s">
        <v>4</v>
      </c>
      <c r="C4">
        <v>105</v>
      </c>
    </row>
    <row r="5" spans="1:5" x14ac:dyDescent="0.25">
      <c r="A5" t="s">
        <v>6</v>
      </c>
      <c r="B5" t="s">
        <v>7</v>
      </c>
      <c r="C5">
        <v>3.1868699999999999</v>
      </c>
      <c r="D5" t="s">
        <v>9</v>
      </c>
    </row>
    <row r="6" spans="1:5" x14ac:dyDescent="0.25">
      <c r="A6" t="s">
        <v>24</v>
      </c>
      <c r="C6">
        <f>C5/C4</f>
        <v>3.0351142857142854E-2</v>
      </c>
      <c r="D6" t="s">
        <v>9</v>
      </c>
    </row>
    <row r="7" spans="1:5" x14ac:dyDescent="0.25">
      <c r="A7" s="2" t="s">
        <v>10</v>
      </c>
      <c r="B7" s="3" t="s">
        <v>36</v>
      </c>
      <c r="C7" s="3">
        <v>4.3209999999999998E-2</v>
      </c>
      <c r="D7" s="4" t="s">
        <v>8</v>
      </c>
    </row>
    <row r="8" spans="1:5" x14ac:dyDescent="0.25">
      <c r="A8" s="5" t="s">
        <v>25</v>
      </c>
      <c r="B8" s="6" t="s">
        <v>33</v>
      </c>
      <c r="C8" s="6">
        <f>C7*11</f>
        <v>0.47531000000000001</v>
      </c>
      <c r="D8" s="7" t="s">
        <v>8</v>
      </c>
    </row>
    <row r="9" spans="1:5" ht="30" x14ac:dyDescent="0.25">
      <c r="A9" s="1" t="s">
        <v>5</v>
      </c>
      <c r="C9">
        <f>C2+C3</f>
        <v>1.0846799999999999</v>
      </c>
      <c r="D9" t="s">
        <v>8</v>
      </c>
    </row>
    <row r="10" spans="1:5" x14ac:dyDescent="0.25">
      <c r="A10" t="s">
        <v>28</v>
      </c>
      <c r="C10">
        <f>2*PI()*C9</f>
        <v>6.8152454389915524</v>
      </c>
      <c r="D10" t="s">
        <v>8</v>
      </c>
    </row>
    <row r="11" spans="1:5" x14ac:dyDescent="0.25">
      <c r="A11" t="s">
        <v>11</v>
      </c>
      <c r="B11" t="s">
        <v>12</v>
      </c>
      <c r="C11">
        <f>(C10-C4*C7)/C4</f>
        <v>2.1697099418967167E-2</v>
      </c>
      <c r="D11" t="s">
        <v>8</v>
      </c>
    </row>
    <row r="13" spans="1:5" x14ac:dyDescent="0.25">
      <c r="A13" t="s">
        <v>23</v>
      </c>
      <c r="B13" t="s">
        <v>29</v>
      </c>
      <c r="C13">
        <v>6.1</v>
      </c>
      <c r="D13" t="s">
        <v>8</v>
      </c>
      <c r="E13" t="s">
        <v>39</v>
      </c>
    </row>
    <row r="14" spans="1:5" x14ac:dyDescent="0.25">
      <c r="A14" t="s">
        <v>16</v>
      </c>
      <c r="B14" t="s">
        <v>30</v>
      </c>
      <c r="C14">
        <f>C13/2</f>
        <v>3.05</v>
      </c>
      <c r="D14" t="s">
        <v>8</v>
      </c>
    </row>
    <row r="15" spans="1:5" x14ac:dyDescent="0.25">
      <c r="A15" t="s">
        <v>19</v>
      </c>
      <c r="C15">
        <f>2*PI()*C14</f>
        <v>19.163715186897736</v>
      </c>
      <c r="D15" t="s">
        <v>8</v>
      </c>
    </row>
    <row r="16" spans="1:5" x14ac:dyDescent="0.25">
      <c r="A16" s="2" t="s">
        <v>21</v>
      </c>
      <c r="B16" s="3" t="s">
        <v>37</v>
      </c>
      <c r="C16" s="8">
        <f>(C15-C4*C11)/C4</f>
        <v>0.16081447378958269</v>
      </c>
      <c r="D16" s="4" t="s">
        <v>8</v>
      </c>
    </row>
    <row r="17" spans="1:5" x14ac:dyDescent="0.25">
      <c r="A17" s="5" t="s">
        <v>26</v>
      </c>
      <c r="B17" s="6" t="s">
        <v>34</v>
      </c>
      <c r="C17" s="9">
        <f>C6/C16</f>
        <v>0.18873390026357786</v>
      </c>
      <c r="D17" s="7" t="s">
        <v>8</v>
      </c>
    </row>
    <row r="19" spans="1:5" x14ac:dyDescent="0.25">
      <c r="A19" t="s">
        <v>18</v>
      </c>
      <c r="B19" t="s">
        <v>31</v>
      </c>
      <c r="C19">
        <v>5.27</v>
      </c>
      <c r="D19" t="s">
        <v>8</v>
      </c>
      <c r="E19" t="s">
        <v>39</v>
      </c>
    </row>
    <row r="20" spans="1:5" x14ac:dyDescent="0.25">
      <c r="A20" t="s">
        <v>17</v>
      </c>
      <c r="B20" t="s">
        <v>32</v>
      </c>
      <c r="C20">
        <f>C19/2</f>
        <v>2.6349999999999998</v>
      </c>
      <c r="D20" t="s">
        <v>8</v>
      </c>
    </row>
    <row r="21" spans="1:5" x14ac:dyDescent="0.25">
      <c r="A21" t="s">
        <v>20</v>
      </c>
      <c r="C21">
        <f>2*PI()*C20</f>
        <v>16.556193284418207</v>
      </c>
      <c r="D21" t="s">
        <v>8</v>
      </c>
    </row>
    <row r="22" spans="1:5" x14ac:dyDescent="0.25">
      <c r="A22" s="2" t="s">
        <v>22</v>
      </c>
      <c r="B22" s="3" t="s">
        <v>38</v>
      </c>
      <c r="C22" s="8">
        <f>(C21-C4*C11)/C4</f>
        <v>0.13598093186120622</v>
      </c>
      <c r="D22" s="4" t="s">
        <v>8</v>
      </c>
    </row>
    <row r="23" spans="1:5" x14ac:dyDescent="0.25">
      <c r="A23" s="5" t="s">
        <v>27</v>
      </c>
      <c r="B23" s="6" t="s">
        <v>35</v>
      </c>
      <c r="C23" s="9">
        <f>C6/C22</f>
        <v>0.22320146245299916</v>
      </c>
      <c r="D23" s="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</dc:creator>
  <cp:lastModifiedBy>Emilio</cp:lastModifiedBy>
  <dcterms:created xsi:type="dcterms:W3CDTF">2021-05-11T14:08:50Z</dcterms:created>
  <dcterms:modified xsi:type="dcterms:W3CDTF">2021-05-15T21:16:06Z</dcterms:modified>
</cp:coreProperties>
</file>