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o\Documents\PSAS\liquid-propellant-engine\8kN\analysis\Venturis\"/>
    </mc:Choice>
  </mc:AlternateContent>
  <xr:revisionPtr revIDLastSave="0" documentId="8_{A77319B4-AD71-420E-8715-FBF865C4820C}" xr6:coauthVersionLast="46" xr6:coauthVersionMax="46" xr10:uidLastSave="{00000000-0000-0000-0000-000000000000}"/>
  <bookViews>
    <workbookView xWindow="-120" yWindow="-120" windowWidth="29040" windowHeight="15840" xr2:uid="{ECDB9495-D873-43C0-B1A6-97F709E9398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6" i="1"/>
  <c r="F12" i="1"/>
  <c r="B6" i="1"/>
  <c r="F4" i="1" l="1"/>
  <c r="F13" i="1" l="1"/>
  <c r="F5" i="1"/>
</calcChain>
</file>

<file path=xl/sharedStrings.xml><?xml version="1.0" encoding="utf-8"?>
<sst xmlns="http://schemas.openxmlformats.org/spreadsheetml/2006/main" count="41" uniqueCount="19">
  <si>
    <t>Inputs</t>
  </si>
  <si>
    <t>Coefficient of Discharge</t>
  </si>
  <si>
    <t>Fluid Density</t>
  </si>
  <si>
    <t>Inlet Pressure</t>
  </si>
  <si>
    <t>Vapor Pressure</t>
  </si>
  <si>
    <t>Mass Flow Rate</t>
  </si>
  <si>
    <t>kg/s</t>
  </si>
  <si>
    <t>kg/m^3</t>
  </si>
  <si>
    <t>Pa</t>
  </si>
  <si>
    <t>units</t>
  </si>
  <si>
    <t>Outputs</t>
  </si>
  <si>
    <t>Throat Area</t>
  </si>
  <si>
    <t>m^2</t>
  </si>
  <si>
    <t>Throat diameter</t>
  </si>
  <si>
    <t>m</t>
  </si>
  <si>
    <t>LOX</t>
  </si>
  <si>
    <t>IPA</t>
  </si>
  <si>
    <t>CURRENT VALUE ARE FOR 8kN ENGINE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</si>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</sst>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ilio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35ED-A25B-44FA-AF40-55F06D25BB37}">
  <dimension ref="A1:G16"/>
  <sheetViews>
    <sheetView tabSelected="1" workbookViewId="0">
      <selection activeCell="N12" sqref="N12"/>
    </sheetView>
  </sheetViews>
  <sheetFormatPr defaultRowHeight="15" x14ac:dyDescent="0.25"/>
  <cols>
    <col min="1" max="1" width="13.5703125" style="2" customWidth="1"/>
    <col min="2" max="2" width="11.5703125" style="2" bestFit="1" customWidth="1"/>
    <col min="3" max="5" width="9.140625" style="2"/>
    <col min="6" max="6" width="11.5703125" style="2" bestFit="1" customWidth="1"/>
    <col min="7" max="16384" width="9.140625" style="2"/>
  </cols>
  <sheetData>
    <row r="1" spans="1:7" x14ac:dyDescent="0.25">
      <c r="A1" s="1" t="s">
        <v>17</v>
      </c>
      <c r="B1" s="1"/>
      <c r="C1" s="1"/>
      <c r="D1" s="1"/>
      <c r="E1" s="1"/>
      <c r="F1" s="1"/>
      <c r="G1" s="1"/>
    </row>
    <row r="2" spans="1:7" x14ac:dyDescent="0.25">
      <c r="A2" s="3" t="s">
        <v>15</v>
      </c>
      <c r="B2" s="3"/>
      <c r="C2" s="3"/>
      <c r="D2" s="3"/>
      <c r="E2" s="3"/>
      <c r="F2" s="3"/>
      <c r="G2" s="3"/>
    </row>
    <row r="3" spans="1:7" x14ac:dyDescent="0.25">
      <c r="A3" s="3" t="s">
        <v>0</v>
      </c>
      <c r="B3" s="3"/>
      <c r="C3" s="2" t="s">
        <v>9</v>
      </c>
      <c r="E3" s="3" t="s">
        <v>10</v>
      </c>
      <c r="F3" s="3"/>
      <c r="G3" s="2" t="s">
        <v>9</v>
      </c>
    </row>
    <row r="4" spans="1:7" ht="30" x14ac:dyDescent="0.25">
      <c r="A4" s="2" t="s">
        <v>5</v>
      </c>
      <c r="B4">
        <v>2.1402999999999999</v>
      </c>
      <c r="C4" s="2" t="s">
        <v>6</v>
      </c>
      <c r="E4" s="2" t="s">
        <v>11</v>
      </c>
      <c r="F4" s="2">
        <f>B4/(B5*SQRT(2*B6*(B7-B8)))</f>
        <v>2.5981307213825198E-5</v>
      </c>
      <c r="G4" s="2" t="s">
        <v>12</v>
      </c>
    </row>
    <row r="5" spans="1:7" ht="30" x14ac:dyDescent="0.25">
      <c r="A5" s="2" t="s">
        <v>1</v>
      </c>
      <c r="B5" s="2">
        <v>0.94</v>
      </c>
      <c r="E5" s="2" t="s">
        <v>13</v>
      </c>
      <c r="F5" s="2">
        <f>2*SQRT(F4/PI())</f>
        <v>5.7515587251244504E-3</v>
      </c>
      <c r="G5" s="2" t="s">
        <v>14</v>
      </c>
    </row>
    <row r="6" spans="1:7" ht="30" x14ac:dyDescent="0.25">
      <c r="A6" s="2" t="s">
        <v>2</v>
      </c>
      <c r="B6" s="2">
        <f>[1]!PropsSI("D","T",90.35,"P",B7,"OXYGEN")</f>
        <v>1147.4897022435114</v>
      </c>
      <c r="C6" s="2" t="s">
        <v>7</v>
      </c>
      <c r="E6" s="2" t="s">
        <v>13</v>
      </c>
      <c r="F6" s="2">
        <f>F5*1000</f>
        <v>5.7515587251244504</v>
      </c>
      <c r="G6" s="2" t="s">
        <v>18</v>
      </c>
    </row>
    <row r="7" spans="1:7" x14ac:dyDescent="0.25">
      <c r="A7" s="2" t="s">
        <v>3</v>
      </c>
      <c r="B7">
        <v>3356810.4856129801</v>
      </c>
      <c r="C7" s="2" t="s">
        <v>8</v>
      </c>
    </row>
    <row r="8" spans="1:7" ht="30" x14ac:dyDescent="0.25">
      <c r="A8" s="2" t="s">
        <v>4</v>
      </c>
      <c r="B8" s="2">
        <v>10295.247479219748</v>
      </c>
      <c r="C8" s="2" t="s">
        <v>8</v>
      </c>
    </row>
    <row r="10" spans="1:7" x14ac:dyDescent="0.25">
      <c r="A10" s="3" t="s">
        <v>16</v>
      </c>
      <c r="B10" s="3"/>
      <c r="C10" s="3"/>
      <c r="D10" s="3"/>
      <c r="E10" s="3"/>
      <c r="F10" s="3"/>
      <c r="G10" s="3"/>
    </row>
    <row r="11" spans="1:7" x14ac:dyDescent="0.25">
      <c r="A11" s="3" t="s">
        <v>0</v>
      </c>
      <c r="B11" s="3"/>
      <c r="C11" s="2" t="s">
        <v>9</v>
      </c>
      <c r="E11" s="3" t="s">
        <v>10</v>
      </c>
      <c r="F11" s="3"/>
      <c r="G11" s="2" t="s">
        <v>9</v>
      </c>
    </row>
    <row r="12" spans="1:7" ht="30" x14ac:dyDescent="0.25">
      <c r="A12" s="2" t="s">
        <v>5</v>
      </c>
      <c r="B12">
        <v>1.2157</v>
      </c>
      <c r="C12" s="2" t="s">
        <v>6</v>
      </c>
      <c r="E12" s="2" t="s">
        <v>11</v>
      </c>
      <c r="F12" s="2">
        <f>B12/(B13*SQRT(2*B14*(B15-B16)))</f>
        <v>1.9095792398031301E-5</v>
      </c>
      <c r="G12" s="2" t="s">
        <v>12</v>
      </c>
    </row>
    <row r="13" spans="1:7" ht="30" x14ac:dyDescent="0.25">
      <c r="A13" s="2" t="s">
        <v>1</v>
      </c>
      <c r="B13" s="2">
        <v>0.94</v>
      </c>
      <c r="E13" s="2" t="s">
        <v>13</v>
      </c>
      <c r="F13" s="2">
        <f>2*SQRT(F12/PI())</f>
        <v>4.9308739609958147E-3</v>
      </c>
      <c r="G13" s="2" t="s">
        <v>14</v>
      </c>
    </row>
    <row r="14" spans="1:7" ht="30" x14ac:dyDescent="0.25">
      <c r="A14" s="2" t="s">
        <v>2</v>
      </c>
      <c r="B14" s="2">
        <v>785</v>
      </c>
      <c r="C14" s="2" t="s">
        <v>7</v>
      </c>
      <c r="E14" s="2" t="s">
        <v>13</v>
      </c>
      <c r="F14" s="2">
        <f>F13*1000</f>
        <v>4.9308739609958145</v>
      </c>
      <c r="G14" s="2" t="s">
        <v>18</v>
      </c>
    </row>
    <row r="15" spans="1:7" x14ac:dyDescent="0.25">
      <c r="A15" s="2" t="s">
        <v>3</v>
      </c>
      <c r="B15">
        <v>2926009.0739879799</v>
      </c>
      <c r="C15" s="2" t="s">
        <v>8</v>
      </c>
    </row>
    <row r="16" spans="1:7" ht="30" x14ac:dyDescent="0.25">
      <c r="A16" s="2" t="s">
        <v>4</v>
      </c>
      <c r="B16" s="2">
        <v>4400</v>
      </c>
      <c r="C16" s="2" t="s">
        <v>8</v>
      </c>
    </row>
  </sheetData>
  <mergeCells count="7">
    <mergeCell ref="A1:G1"/>
    <mergeCell ref="A3:B3"/>
    <mergeCell ref="E3:F3"/>
    <mergeCell ref="A11:B11"/>
    <mergeCell ref="E11:F11"/>
    <mergeCell ref="A2:G2"/>
    <mergeCell ref="A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</dc:creator>
  <cp:lastModifiedBy>Emilio</cp:lastModifiedBy>
  <dcterms:created xsi:type="dcterms:W3CDTF">2021-04-10T22:08:32Z</dcterms:created>
  <dcterms:modified xsi:type="dcterms:W3CDTF">2021-04-10T22:39:17Z</dcterms:modified>
</cp:coreProperties>
</file>