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26-2019\Pressure Calibration 01-26-2029\"/>
    </mc:Choice>
  </mc:AlternateContent>
  <xr:revisionPtr revIDLastSave="0" documentId="13_ncr:1_{1819ED7B-CE3F-4424-947B-E5FAF38367CA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1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2" l="1"/>
  <c r="C9" i="12"/>
  <c r="C8" i="12"/>
  <c r="C7" i="12"/>
  <c r="C13" i="12" s="1"/>
  <c r="C6" i="12"/>
  <c r="G10" i="12"/>
  <c r="F10" i="12"/>
  <c r="E10" i="12"/>
  <c r="D10" i="12"/>
  <c r="G9" i="12"/>
  <c r="F9" i="12"/>
  <c r="E9" i="12"/>
  <c r="D9" i="12"/>
  <c r="G8" i="12"/>
  <c r="F8" i="12"/>
  <c r="E8" i="12"/>
  <c r="D8" i="12"/>
  <c r="G7" i="12"/>
  <c r="F7" i="12"/>
  <c r="E7" i="12"/>
  <c r="E12" i="12" s="1"/>
  <c r="D7" i="12"/>
  <c r="D6" i="12"/>
  <c r="D13" i="12" s="1"/>
  <c r="G6" i="12"/>
  <c r="G12" i="12" s="1"/>
  <c r="F6" i="12"/>
  <c r="F13" i="12" s="1"/>
  <c r="E6" i="12"/>
  <c r="C12" i="12" l="1"/>
  <c r="G13" i="12"/>
  <c r="D12" i="12"/>
  <c r="F12" i="12"/>
  <c r="E13" i="12"/>
</calcChain>
</file>

<file path=xl/sharedStrings.xml><?xml version="1.0" encoding="utf-8"?>
<sst xmlns="http://schemas.openxmlformats.org/spreadsheetml/2006/main" count="9" uniqueCount="9">
  <si>
    <t>PT 1: Pintle Side</t>
  </si>
  <si>
    <t>PT 2: LOX side</t>
  </si>
  <si>
    <t>PT 3: orifice down</t>
  </si>
  <si>
    <t>PT 4: orifice up</t>
  </si>
  <si>
    <t>PT 5: Tank Pressure</t>
  </si>
  <si>
    <t>intercept</t>
  </si>
  <si>
    <t>slope</t>
  </si>
  <si>
    <t>From previous</t>
  </si>
  <si>
    <t>PSIG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</si>
</sst>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3521434820647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Analysis!$C$6:$C$10</c:f>
              <c:numCache>
                <c:formatCode>General</c:formatCode>
                <c:ptCount val="5"/>
                <c:pt idx="0">
                  <c:v>817.34883720930236</c:v>
                </c:pt>
                <c:pt idx="1">
                  <c:v>1106.0859375</c:v>
                </c:pt>
                <c:pt idx="2">
                  <c:v>1363.1732283464567</c:v>
                </c:pt>
                <c:pt idx="3">
                  <c:v>1609.4375</c:v>
                </c:pt>
                <c:pt idx="4">
                  <c:v>1862.0873015873017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E90-AF1D-E6B387F6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3992"/>
        <c:axId val="274062352"/>
      </c:scatterChart>
      <c:valAx>
        <c:axId val="2740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352"/>
        <c:crosses val="autoZero"/>
        <c:crossBetween val="midCat"/>
      </c:valAx>
      <c:valAx>
        <c:axId val="2740623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Analysis!$D$5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12158967922205"/>
                  <c:y val="-0.180819672131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Analysis!$D$6:$D$10</c:f>
              <c:numCache>
                <c:formatCode>General</c:formatCode>
                <c:ptCount val="5"/>
                <c:pt idx="0">
                  <c:v>736.28682170542641</c:v>
                </c:pt>
                <c:pt idx="1">
                  <c:v>834.81889763779532</c:v>
                </c:pt>
                <c:pt idx="2">
                  <c:v>918.7</c:v>
                </c:pt>
                <c:pt idx="3">
                  <c:v>1005.2285714285714</c:v>
                </c:pt>
                <c:pt idx="4">
                  <c:v>1088.6554054054054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8-4283-932E-D3F5CE9D3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6728"/>
        <c:axId val="465347712"/>
      </c:scatterChart>
      <c:valAx>
        <c:axId val="4653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7712"/>
        <c:crosses val="autoZero"/>
        <c:crossBetween val="midCat"/>
      </c:valAx>
      <c:valAx>
        <c:axId val="4653477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Analysis!$E$5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31531879166"/>
                  <c:y val="-0.1876608187134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Analysis!$E$6:$E$10</c:f>
              <c:numCache>
                <c:formatCode>General</c:formatCode>
                <c:ptCount val="5"/>
                <c:pt idx="0">
                  <c:v>739.87596899224809</c:v>
                </c:pt>
                <c:pt idx="1">
                  <c:v>888.30708661417327</c:v>
                </c:pt>
                <c:pt idx="2">
                  <c:v>1016.8692307692307</c:v>
                </c:pt>
                <c:pt idx="3">
                  <c:v>1148.4071428571428</c:v>
                </c:pt>
                <c:pt idx="4">
                  <c:v>1274.8108108108108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9-47AD-8290-2FA9023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672"/>
        <c:axId val="460179344"/>
      </c:scatterChart>
      <c:valAx>
        <c:axId val="460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344"/>
        <c:crosses val="autoZero"/>
        <c:crossBetween val="midCat"/>
      </c:valAx>
      <c:valAx>
        <c:axId val="4601793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Analysis!$F$5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13836065677968"/>
                  <c:y val="-0.1548119473892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Analysis!$F$6:$F$10</c:f>
              <c:numCache>
                <c:formatCode>General</c:formatCode>
                <c:ptCount val="5"/>
                <c:pt idx="0">
                  <c:v>751.17829457364337</c:v>
                </c:pt>
                <c:pt idx="1">
                  <c:v>915.58267716535431</c:v>
                </c:pt>
                <c:pt idx="2">
                  <c:v>1057.3846153846155</c:v>
                </c:pt>
                <c:pt idx="3">
                  <c:v>1202.2142857142858</c:v>
                </c:pt>
                <c:pt idx="4">
                  <c:v>1341.7297297297298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B32-880F-16E3D809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144"/>
        <c:axId val="274075472"/>
      </c:scatterChart>
      <c:valAx>
        <c:axId val="274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472"/>
        <c:crosses val="autoZero"/>
        <c:crossBetween val="midCat"/>
      </c:valAx>
      <c:valAx>
        <c:axId val="2740754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141273005325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Analysis!$G$5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299212598425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Analysis!$G$6:$G$10</c:f>
              <c:numCache>
                <c:formatCode>General</c:formatCode>
                <c:ptCount val="5"/>
                <c:pt idx="0">
                  <c:v>866.37209302325584</c:v>
                </c:pt>
                <c:pt idx="1">
                  <c:v>879.22834645669286</c:v>
                </c:pt>
                <c:pt idx="2">
                  <c:v>905.5</c:v>
                </c:pt>
                <c:pt idx="3">
                  <c:v>939.32857142857142</c:v>
                </c:pt>
                <c:pt idx="4">
                  <c:v>968.83108108108104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8-45D2-949C-A2D8251C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48152"/>
        <c:axId val="327753072"/>
      </c:scatterChart>
      <c:valAx>
        <c:axId val="327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3072"/>
        <c:crosses val="autoZero"/>
        <c:crossBetween val="midCat"/>
      </c:valAx>
      <c:valAx>
        <c:axId val="327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28</xdr:row>
      <xdr:rowOff>142874</xdr:rowOff>
    </xdr:from>
    <xdr:to>
      <xdr:col>6</xdr:col>
      <xdr:colOff>190500</xdr:colOff>
      <xdr:row>42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C7E06-1CFF-43B8-A9DB-2DCF402B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30</xdr:row>
      <xdr:rowOff>19050</xdr:rowOff>
    </xdr:from>
    <xdr:to>
      <xdr:col>12</xdr:col>
      <xdr:colOff>457200</xdr:colOff>
      <xdr:row>42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47F536-5C19-4285-A9D0-CBEFE454F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14</xdr:row>
      <xdr:rowOff>47625</xdr:rowOff>
    </xdr:from>
    <xdr:to>
      <xdr:col>6</xdr:col>
      <xdr:colOff>476250</xdr:colOff>
      <xdr:row>28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F7769-0992-47AC-B522-1B6448E8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14</xdr:row>
      <xdr:rowOff>38100</xdr:rowOff>
    </xdr:from>
    <xdr:to>
      <xdr:col>12</xdr:col>
      <xdr:colOff>161925</xdr:colOff>
      <xdr:row>29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9E35C-A9EC-407D-B64C-5ED633A40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123825</xdr:colOff>
      <xdr:row>14</xdr:row>
      <xdr:rowOff>38099</xdr:rowOff>
    </xdr:from>
    <xdr:to>
      <xdr:col>18</xdr:col>
      <xdr:colOff>47624</xdr:colOff>
      <xdr:row>28</xdr:row>
      <xdr:rowOff>161924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7154BF-B1B2-42CF-873E-91A776B3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%20psi%20calibration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5%20psi%20calibration%20-%20Fuel%20si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5%20psi%20calibr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0%20psi%20calibration%20-%20Fuel%20sid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0%20psi%20calibr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75%20psi%20calibration%20-%20Fuel%20sid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5%20psi%20calibr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psi%20calibration%20-%20Fuel%20sid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psi%20calib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817.34883720930236</v>
          </cell>
          <cell r="M3">
            <v>736.28682170542641</v>
          </cell>
          <cell r="N3">
            <v>739.87596899224809</v>
          </cell>
          <cell r="O3">
            <v>751.17829457364337</v>
          </cell>
          <cell r="P3">
            <v>866.37209302325584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1106.0859375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834.81889763779532</v>
          </cell>
          <cell r="N3">
            <v>888.30708661417327</v>
          </cell>
          <cell r="O3">
            <v>915.58267716535431</v>
          </cell>
          <cell r="P3">
            <v>879.22834645669286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1363.1732283464567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918.7</v>
          </cell>
          <cell r="N3">
            <v>1016.8692307692307</v>
          </cell>
          <cell r="O3">
            <v>1057.3846153846155</v>
          </cell>
          <cell r="P3">
            <v>905.5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1609.4375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1005.2285714285714</v>
          </cell>
          <cell r="N3">
            <v>1148.4071428571428</v>
          </cell>
          <cell r="O3">
            <v>1202.2142857142858</v>
          </cell>
          <cell r="P3">
            <v>939.32857142857142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1862.0873015873017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1088.6554054054054</v>
          </cell>
          <cell r="N3">
            <v>1274.8108108108108</v>
          </cell>
          <cell r="O3">
            <v>1341.7297297297298</v>
          </cell>
          <cell r="P3">
            <v>968.83108108108104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4A7A-7587-43A1-BE0C-E5FC20F17B64}">
  <dimension ref="B5:G13"/>
  <sheetViews>
    <sheetView tabSelected="1" zoomScaleNormal="100" workbookViewId="0">
      <selection activeCell="B2" sqref="B2"/>
    </sheetView>
  </sheetViews>
  <sheetFormatPr defaultRowHeight="12.75" x14ac:dyDescent="0.2"/>
  <cols>
    <col min="2" max="7" width="10.42578125" customWidth="1"/>
  </cols>
  <sheetData>
    <row r="5" spans="2:7" s="1" customFormat="1" ht="38.25" x14ac:dyDescent="0.2">
      <c r="B5" s="2" t="s">
        <v>8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</row>
    <row r="6" spans="2:7" s="1" customFormat="1" x14ac:dyDescent="0.2">
      <c r="B6" s="7">
        <v>0</v>
      </c>
      <c r="C6" s="6">
        <f>'[1]Simple Data'!L3</f>
        <v>817.34883720930236</v>
      </c>
      <c r="D6" s="6">
        <f>'[1]Simple Data'!M3</f>
        <v>736.28682170542641</v>
      </c>
      <c r="E6" s="6">
        <f>'[1]Simple Data'!N3</f>
        <v>739.87596899224809</v>
      </c>
      <c r="F6" s="6">
        <f>'[1]Simple Data'!O3</f>
        <v>751.17829457364337</v>
      </c>
      <c r="G6" s="6">
        <f>'[1]Simple Data'!P3</f>
        <v>866.37209302325584</v>
      </c>
    </row>
    <row r="7" spans="2:7" x14ac:dyDescent="0.2">
      <c r="B7" s="3">
        <v>25</v>
      </c>
      <c r="C7" s="3">
        <f>'[2]Simple Data'!$L$3</f>
        <v>1106.0859375</v>
      </c>
      <c r="D7" s="3">
        <f>'[3]Simple Data'!M3</f>
        <v>834.81889763779532</v>
      </c>
      <c r="E7" s="3">
        <f>'[3]Simple Data'!N3</f>
        <v>888.30708661417327</v>
      </c>
      <c r="F7" s="3">
        <f>'[3]Simple Data'!O3</f>
        <v>915.58267716535431</v>
      </c>
      <c r="G7" s="3">
        <f>'[3]Simple Data'!P3</f>
        <v>879.22834645669286</v>
      </c>
    </row>
    <row r="8" spans="2:7" x14ac:dyDescent="0.2">
      <c r="B8" s="3">
        <v>50</v>
      </c>
      <c r="C8" s="3">
        <f>'[4]Simple Data'!$L$3</f>
        <v>1363.1732283464567</v>
      </c>
      <c r="D8" s="3">
        <f>'[5]Simple Data'!M3</f>
        <v>918.7</v>
      </c>
      <c r="E8" s="3">
        <f>'[5]Simple Data'!N3</f>
        <v>1016.8692307692307</v>
      </c>
      <c r="F8" s="3">
        <f>'[5]Simple Data'!O3</f>
        <v>1057.3846153846155</v>
      </c>
      <c r="G8" s="3">
        <f>'[5]Simple Data'!P3</f>
        <v>905.5</v>
      </c>
    </row>
    <row r="9" spans="2:7" x14ac:dyDescent="0.2">
      <c r="B9" s="3">
        <v>75</v>
      </c>
      <c r="C9" s="9">
        <f>'[6]Simple Data'!$L$3</f>
        <v>1609.4375</v>
      </c>
      <c r="D9" s="9">
        <f>'[7]Simple Data'!M3</f>
        <v>1005.2285714285714</v>
      </c>
      <c r="E9" s="9">
        <f>'[7]Simple Data'!N3</f>
        <v>1148.4071428571428</v>
      </c>
      <c r="F9" s="9">
        <f>'[7]Simple Data'!O3</f>
        <v>1202.2142857142858</v>
      </c>
      <c r="G9" s="9">
        <f>'[7]Simple Data'!P3</f>
        <v>939.32857142857142</v>
      </c>
    </row>
    <row r="10" spans="2:7" x14ac:dyDescent="0.2">
      <c r="B10" s="3">
        <v>100</v>
      </c>
      <c r="C10" s="3">
        <f>'[8]Simple Data'!$L$3</f>
        <v>1862.0873015873017</v>
      </c>
      <c r="D10" s="3">
        <f>'[9]Simple Data'!M3</f>
        <v>1088.6554054054054</v>
      </c>
      <c r="E10" s="3">
        <f>'[9]Simple Data'!N3</f>
        <v>1274.8108108108108</v>
      </c>
      <c r="F10" s="3">
        <f>'[9]Simple Data'!O3</f>
        <v>1341.7297297297298</v>
      </c>
      <c r="G10" s="3">
        <f>'[9]Simple Data'!P3</f>
        <v>968.83108108108104</v>
      </c>
    </row>
    <row r="11" spans="2:7" x14ac:dyDescent="0.2">
      <c r="B11" s="3"/>
      <c r="C11" s="3"/>
      <c r="D11" s="3" t="s">
        <v>7</v>
      </c>
      <c r="E11" s="3"/>
      <c r="F11" s="3"/>
      <c r="G11" s="3"/>
    </row>
    <row r="12" spans="2:7" x14ac:dyDescent="0.2">
      <c r="B12" s="4" t="s">
        <v>6</v>
      </c>
      <c r="C12" s="5">
        <f>SLOPE(C6:C10,$B$6:$B$10)</f>
        <v>10.371313965023994</v>
      </c>
      <c r="D12" s="5">
        <f>SLOPE(D6:D10,$B$6:$B$10)</f>
        <v>3.5005873647629366</v>
      </c>
      <c r="E12" s="5">
        <f>SLOPE(E6:E10,$B$6:$B$10)</f>
        <v>5.3198789595203797</v>
      </c>
      <c r="F12" s="5">
        <f>SLOPE(F6:F10,$B$6:$B$10)</f>
        <v>5.8709379154444168</v>
      </c>
      <c r="G12" s="5">
        <f>SLOPE(G6:G10,$B$6:$B$10)</f>
        <v>1.0600728043501157</v>
      </c>
    </row>
    <row r="13" spans="2:7" x14ac:dyDescent="0.2">
      <c r="B13" s="4" t="s">
        <v>5</v>
      </c>
      <c r="C13" s="5">
        <f>INTERCEPT(C6:C10,$B$6:$B$10)</f>
        <v>833.0608626774125</v>
      </c>
      <c r="D13" s="5">
        <f>INTERCEPT(D6:D10,$B$6:$B$10)</f>
        <v>741.70857099729278</v>
      </c>
      <c r="E13" s="5">
        <f>INTERCEPT(E6:E10,$B$6:$B$10)</f>
        <v>747.6601000327023</v>
      </c>
      <c r="F13" s="5">
        <f>INTERCEPT(F6:F10,$B$6:$B$10)</f>
        <v>760.07102474130477</v>
      </c>
      <c r="G13" s="5">
        <f>INTERCEPT(G6:G10,$B$6:$B$10)</f>
        <v>858.84837818041444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2019-01-27T21:25:37Z</dcterms:modified>
</cp:coreProperties>
</file>