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firstSheet="6" activeTab="8"/>
  </bookViews>
  <sheets>
    <sheet name="Matt" sheetId="29" r:id="rId1"/>
    <sheet name="Geoff" sheetId="28" r:id="rId2"/>
    <sheet name="Grig" sheetId="27" r:id="rId3"/>
    <sheet name="Zero1" sheetId="26" r:id="rId4"/>
    <sheet name="Genasys" sheetId="25" r:id="rId5"/>
    <sheet name="ProjectCaps" sheetId="17" r:id="rId6"/>
    <sheet name="PersonCosts" sheetId="18" r:id="rId7"/>
    <sheet name="Internal" sheetId="23" r:id="rId8"/>
    <sheet name="Invoicing" sheetId="1" r:id="rId9"/>
    <sheet name="PersonBonus" sheetId="24" r:id="rId10"/>
    <sheet name="PersonBilling" sheetId="14" r:id="rId11"/>
    <sheet name="Client" sheetId="11" r:id="rId12"/>
    <sheet name="Person" sheetId="6" r:id="rId13"/>
    <sheet name="InvoiceRecon" sheetId="19" r:id="rId14"/>
    <sheet name="Zero1InvoicingOutstanding" sheetId="22" r:id="rId15"/>
    <sheet name="Rates" sheetId="2" r:id="rId16"/>
    <sheet name="Savannah" sheetId="8" r:id="rId17"/>
  </sheets>
  <externalReferences>
    <externalReference r:id="rId18"/>
  </externalReferences>
  <definedNames>
    <definedName name="Geoff" localSheetId="0">[1]XLS_Unallocated!#REF!</definedName>
    <definedName name="Geoff">[1]XLS_Unallocated!#REF!</definedName>
    <definedName name="grig" localSheetId="1">[1]XLS_Unallocated!#REF!</definedName>
    <definedName name="grig" localSheetId="0">[1]XLS_Unallocated!#REF!</definedName>
    <definedName name="grig">[1]XLS_Unallocated!#REF!</definedName>
    <definedName name="Slicer_BillingPeriod">#N/A</definedName>
    <definedName name="Slicer_BillingPeriod1">#N/A</definedName>
    <definedName name="Slicer_BillingPeriod11">#N/A</definedName>
    <definedName name="Slicer_BillingPeriod111">#N/A</definedName>
    <definedName name="Slicer_BillingPeriod12">#N/A</definedName>
    <definedName name="XLS_Unallocated" localSheetId="4">[1]XLS_Unallocated!#REF!</definedName>
    <definedName name="XLS_Unallocated" localSheetId="1">[1]XLS_Unallocated!#REF!</definedName>
    <definedName name="XLS_Unallocated" localSheetId="2">[1]XLS_Unallocated!#REF!</definedName>
    <definedName name="XLS_Unallocated" localSheetId="7">[1]XLS_Unallocated!#REF!</definedName>
    <definedName name="XLS_Unallocated" localSheetId="13">[1]XLS_Unallocated!#REF!</definedName>
    <definedName name="XLS_Unallocated" localSheetId="0">[1]XLS_Unallocated!#REF!</definedName>
    <definedName name="XLS_Unallocated" localSheetId="9">[1]XLS_Unallocated!#REF!</definedName>
    <definedName name="XLS_Unallocated" localSheetId="6">[1]XLS_Unallocated!#REF!</definedName>
    <definedName name="XLS_Unallocated" localSheetId="3">[1]XLS_Unallocated!#REF!</definedName>
    <definedName name="XLS_Unallocated" localSheetId="14">[1]XLS_Unallocated!#REF!</definedName>
    <definedName name="XLS_Unallocated">[1]XLS_Unallocated!#REF!</definedName>
    <definedName name="Zero1" localSheetId="1">[1]XLS_Unallocated!#REF!</definedName>
    <definedName name="Zero1" localSheetId="2">[1]XLS_Unallocated!#REF!</definedName>
    <definedName name="Zero1" localSheetId="0">[1]XLS_Unallocated!#REF!</definedName>
    <definedName name="Zero1">[1]XLS_Unallocated!#REF!</definedName>
  </definedNames>
  <calcPr calcId="152511"/>
  <pivotCaches>
    <pivotCache cacheId="289" r:id="rId19"/>
    <pivotCache cacheId="292" r:id="rId20"/>
    <pivotCache cacheId="296" r:id="rId21"/>
    <pivotCache cacheId="299" r:id="rId22"/>
    <pivotCache cacheId="303" r:id="rId23"/>
    <pivotCache cacheId="306" r:id="rId24"/>
    <pivotCache cacheId="310" r:id="rId25"/>
    <pivotCache cacheId="313" r:id="rId26"/>
    <pivotCache cacheId="316" r:id="rId27"/>
    <pivotCache cacheId="319" r:id="rId28"/>
    <pivotCache cacheId="322" r:id="rId29"/>
    <pivotCache cacheId="326" r:id="rId30"/>
    <pivotCache cacheId="329" r:id="rId31"/>
    <pivotCache cacheId="332" r:id="rId32"/>
    <pivotCache cacheId="335" r:id="rId33"/>
    <pivotCache cacheId="338" r:id="rId34"/>
    <pivotCache cacheId="341" r:id="rId35"/>
    <pivotCache cacheId="344" r:id="rId36"/>
    <pivotCache cacheId="347" r:id="rId37"/>
    <pivotCache cacheId="350" r:id="rId38"/>
    <pivotCache cacheId="353" r:id="rId39"/>
    <pivotCache cacheId="356" r:id="rId40"/>
    <pivotCache cacheId="359" r:id="rId41"/>
    <pivotCache cacheId="362" r:id="rId42"/>
    <pivotCache cacheId="426" r:id="rId43"/>
  </pivotCaches>
  <extLst>
    <ext xmlns:x14="http://schemas.microsoft.com/office/spreadsheetml/2009/9/main" uri="{876F7934-8845-4945-9796-88D515C7AA90}">
      <x14:pivotCaches>
        <pivotCache cacheId="288" r:id="rId44"/>
        <pivotCache cacheId="295" r:id="rId45"/>
        <pivotCache cacheId="302" r:id="rId46"/>
        <pivotCache cacheId="309" r:id="rId47"/>
        <pivotCache cacheId="325" r:id="rId48"/>
      </x14:pivotCaches>
    </ext>
    <ext xmlns:x14="http://schemas.microsoft.com/office/spreadsheetml/2009/9/main" uri="{BBE1A952-AA13-448e-AADC-164F8A28A991}">
      <x14:slicerCaches>
        <x14:slicerCache r:id="rId49"/>
        <x14:slicerCache r:id="rId50"/>
        <x14:slicerCache r:id="rId51"/>
        <x14:slicerCache r:id="rId52"/>
        <x14:slicerCache r:id="rId5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9" l="1"/>
  <c r="M12" i="29"/>
  <c r="M14" i="29" s="1"/>
  <c r="M14" i="27" l="1"/>
  <c r="M13" i="27"/>
  <c r="M12" i="27"/>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3">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All]}"/>
    <s v="{[Person].[Person Name].&amp;[Geoffrey Smith]}"/>
    <s v="{[Date].[BillingPeriod].[Billing Period].&amp;[2014 - 01]}"/>
    <s v="{[Person].[Person Name].&amp;[Remo Siciliano]}"/>
    <s v="{[Fact Timesheet Detail].[Person Comments].[Person].&amp;[Geoffrey Smith]}"/>
    <s v="{[Fact Timesheet Detail].[Person Comments].[Person].&amp;[Grigori Nicoloudakis]}"/>
    <s v="{[Fact Timesheet Detail].[Person Comments].[Person].&amp;[Matt Horn]}"/>
    <s v="{[Date].[BillingPeriod].[Billing Period].&amp;[2014 - 04]}"/>
  </metadataStrings>
  <mdxMetadata count="23">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4" f="s">
      <ms ns="2" c="0"/>
    </mdx>
    <mdx n="4" f="s">
      <ms ns="17" c="0"/>
    </mdx>
    <mdx n="7" f="s">
      <ms ns="19" c="0"/>
    </mdx>
    <mdx n="7" f="s">
      <ms ns="20" c="0"/>
    </mdx>
    <mdx n="7" f="s">
      <ms ns="21" c="0"/>
    </mdx>
    <mdx n="7" f="s">
      <ms ns="22" c="0"/>
    </mdx>
  </mdx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<sst xmlns="http://schemas.openxmlformats.org/spreadsheetml/2006/main" count="965" uniqueCount="310">
  <si>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</si>
  <si>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</si>
  <si>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</si>
  <si>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</si>
  <si>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</si>
  <si>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</si>
  <si>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</si>
  <si>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</si>
  <si>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</si>
  <si>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</si>
  <si>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</si>
  <si>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</si>
  <si>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</si>
  <si>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</si>
  <si>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</si>
  <si>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</si>
  <si>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</si>
  <si>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</si>
  <si>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</si>
  <si>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</si>
  <si>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</si>
  <si>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</si>
  <si>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</si>
  <si>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</si>
  <si>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</si>
  <si>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</si>
  <si>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</si>
  <si>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</si>
  <si>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</si>
  <si>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</si>
  <si>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</si>
  <si>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</si>
  <si>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</si>
  <si>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</si>
  <si>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</si>
  <si>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</si>
  <si>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</si>
  <si>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</si>
  <si>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</si>
  <si>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</si>
  <si>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</si>
  <si>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</si>
  <si>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</si>
  <si>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</si>
  <si>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Capitec</t>
  </si>
  <si>
    <t>2012 - 11</t>
  </si>
  <si>
    <t>2012/11/04</t>
  </si>
  <si>
    <t>2012/11/11</t>
  </si>
  <si>
    <t>2012/11/18</t>
  </si>
  <si>
    <t>2012/11/25</t>
  </si>
  <si>
    <t>2012/12/02</t>
  </si>
  <si>
    <t>SafariNow</t>
  </si>
  <si>
    <t>Scope</t>
  </si>
  <si>
    <t>Geoffrey Smith</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</si>
  <si>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</si>
  <si>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</si>
  <si>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</si>
  <si>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</si>
  <si>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</si>
  <si>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</si>
  <si>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</si>
  <si>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</si>
  <si>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</si>
  <si>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</si>
  <si>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</si>
  <si>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</si>
  <si>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</si>
  <si>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</si>
  <si>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</si>
  <si>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</si>
  <si>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</si>
  <si>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</si>
  <si>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</si>
  <si>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</si>
  <si>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</si>
  <si>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</si>
  <si>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</si>
  <si>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</si>
  <si>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</si>
  <si>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</si>
  <si>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</si>
  <si>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</si>
  <si>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</si>
  <si>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</si>
  <si>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</si>
  <si>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</si>
  <si>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</si>
  <si>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</si>
  <si>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</si>
  <si>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</si>
  <si>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</si>
  <si>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</si>
  <si>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</si>
  <si>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</si>
  <si>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</si>
  <si>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</si>
  <si>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2013 - 07</t>
  </si>
  <si>
    <t>Genasys - Invoiced</t>
  </si>
  <si>
    <t>RMB - Invoiced</t>
  </si>
  <si>
    <t>TWP - Invoiced</t>
  </si>
  <si>
    <t>(Multiple Items)</t>
  </si>
  <si>
    <t>YMD</t>
  </si>
  <si>
    <t>Installing</t>
  </si>
  <si>
    <t>Troubleshooting</t>
  </si>
  <si>
    <t>Robert Maclean</t>
  </si>
  <si>
    <t>F5 Africa</t>
  </si>
  <si>
    <t>Configuration</t>
  </si>
  <si>
    <t>Deployment</t>
  </si>
  <si>
    <t>Events</t>
  </si>
  <si>
    <t>Presenting</t>
  </si>
  <si>
    <t>Research</t>
  </si>
  <si>
    <t>Testing</t>
  </si>
  <si>
    <t>Travel</t>
  </si>
  <si>
    <t>20130816</t>
  </si>
  <si>
    <t>20130819</t>
  </si>
  <si>
    <t>20130820</t>
  </si>
  <si>
    <t>20130821</t>
  </si>
  <si>
    <t>20130822</t>
  </si>
  <si>
    <t>20130828</t>
  </si>
  <si>
    <t>20130829</t>
  </si>
  <si>
    <t>20130830</t>
  </si>
  <si>
    <t>20130902</t>
  </si>
  <si>
    <t>20130906</t>
  </si>
  <si>
    <t>20130909</t>
  </si>
  <si>
    <t>20130910</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</si>
  <si>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</si>
  <si>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</si>
  <si>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</si>
  <si>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</si>
  <si>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</si>
  <si>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</si>
  <si>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</si>
  <si>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</si>
  <si>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</si>
  <si>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</si>
  <si>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</si>
  <si>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</si>
  <si>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</si>
  <si>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</si>
  <si>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</si>
  <si>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</si>
  <si>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Person Comments</t>
  </si>
  <si>
    <t>Internal - Administrative</t>
  </si>
  <si>
    <t>Internal - Workshops</t>
  </si>
  <si>
    <t>Internal - Leave</t>
  </si>
  <si>
    <t>RMB - IBD</t>
  </si>
  <si>
    <t>RMB - BTZ</t>
  </si>
  <si>
    <t>Training</t>
  </si>
  <si>
    <t>SAOTA</t>
  </si>
  <si>
    <t>Microsoft</t>
  </si>
  <si>
    <t>Zero1 Systems Development</t>
  </si>
  <si>
    <t>Silicon Overdrive</t>
  </si>
  <si>
    <t>MiX Telematics</t>
  </si>
  <si>
    <t>2013/12/29</t>
  </si>
  <si>
    <t>2014/01/05</t>
  </si>
  <si>
    <t>2014/01/12</t>
  </si>
  <si>
    <t>2014/01/19</t>
  </si>
  <si>
    <t>2014/01/26</t>
  </si>
  <si>
    <t>2014/02/02</t>
  </si>
  <si>
    <t>2014 - 01</t>
  </si>
  <si>
    <t>Alligator Manufacturing (PTY) LTD</t>
  </si>
  <si>
    <t>Shoprite Checkers (PTY) LTD</t>
  </si>
  <si>
    <t>Aphelion - Data Load Framework</t>
  </si>
  <si>
    <t>Product Dev</t>
  </si>
  <si>
    <t>Reagola</t>
  </si>
  <si>
    <t>Andre Kamman</t>
  </si>
  <si>
    <t>Juan Thomas</t>
  </si>
  <si>
    <t>Remo Siciliano</t>
  </si>
  <si>
    <t>AWCAPE</t>
  </si>
  <si>
    <t>20140219</t>
  </si>
  <si>
    <t>20140221</t>
  </si>
  <si>
    <t>20140224</t>
  </si>
  <si>
    <t>20140225</t>
  </si>
  <si>
    <t>20140226</t>
  </si>
  <si>
    <t>20140227</t>
  </si>
  <si>
    <t>20140303</t>
  </si>
  <si>
    <t>20140304</t>
  </si>
  <si>
    <t>20140305</t>
  </si>
  <si>
    <t>20140306</t>
  </si>
  <si>
    <t>20140307</t>
  </si>
  <si>
    <t>20140310</t>
  </si>
  <si>
    <t>20140311</t>
  </si>
  <si>
    <t>20140312</t>
  </si>
  <si>
    <t>20140313</t>
  </si>
  <si>
    <t>20140314</t>
  </si>
  <si>
    <t>2014 - 03</t>
  </si>
  <si>
    <t>CARE</t>
  </si>
  <si>
    <t>CARE Somalia</t>
  </si>
  <si>
    <t>Pagatech Limited</t>
  </si>
  <si>
    <t>Account Management</t>
  </si>
  <si>
    <t>Genasys - Analysis</t>
  </si>
  <si>
    <t>Genasys - CTU</t>
  </si>
  <si>
    <t>Genasys - Data load overages</t>
  </si>
  <si>
    <t>Genasys - Phase 1</t>
  </si>
  <si>
    <t>GENASYS - PRODUCTIONISATION</t>
  </si>
  <si>
    <t>Zero1 - Misc work</t>
  </si>
  <si>
    <t>ETL baby sit
kick off manually as needed
Added users to O365</t>
  </si>
  <si>
    <t>Fixing of reports headers</t>
  </si>
  <si>
    <t>Fixing Report headers</t>
  </si>
  <si>
    <t>Integration catch up with GHN</t>
  </si>
  <si>
    <t>logged mapping issues</t>
  </si>
  <si>
    <t>metadata on Visio for Sarah</t>
  </si>
  <si>
    <t>ONT assistance with Sassoon -- requested access from Mark</t>
  </si>
  <si>
    <t>report fixes as logged by Sassoon</t>
  </si>
  <si>
    <t>Reports not appearing for users -- Publish all reports (RS &amp; Excel)</t>
  </si>
  <si>
    <t>Script out changes for update to GIT</t>
  </si>
  <si>
    <t>Server issue -- IIS
Troubleshooting
recreate all data connections</t>
  </si>
  <si>
    <t>set times for Zero1 Auto subscriptions
checked subscriptions</t>
  </si>
  <si>
    <t>SSIS DB full to simple recovery, shrink files, backup after shrink</t>
  </si>
  <si>
    <t>update Zero1 ETL to Git
ETL check for run history
running wrong Package (Old package)</t>
  </si>
  <si>
    <t>upgrade specs of Zero1 server</t>
  </si>
  <si>
    <t>Zero1  ETL babysit
run manually
load all packages to solution</t>
  </si>
  <si>
    <t>Zero1 ETL issues</t>
  </si>
  <si>
    <t>zero1 how to screens create and mail
upload to O365 Wiki site</t>
  </si>
  <si>
    <t>Zero1 reports 
check , fix and mail</t>
  </si>
  <si>
    <t>Zero1 Reports run</t>
  </si>
  <si>
    <t>Zero1 Reports troubleshooting
SMTP Setup</t>
  </si>
  <si>
    <t>Zero1 Site diagram</t>
  </si>
  <si>
    <t>Zero1 spin up VM documentation mail
create Wiki, created Wiki Page, added content</t>
  </si>
  <si>
    <t>Zero1 Subscriptions check -- mails not firing
export of defect list
add users to RS subsciprion list</t>
  </si>
  <si>
    <t>Zero1 Test server issues fix
account issues
testing
recreate all connections</t>
  </si>
  <si>
    <t>Zero1 troubleshooting reports</t>
  </si>
  <si>
    <t>Zero1
update issue list send to Ailsa
Azure server issues fix- external access
rs troubleshooting
AAMs
Dataconnections fix</t>
  </si>
  <si>
    <t>Onsite visit</t>
  </si>
  <si>
    <t>Onsite visit, issue reolution</t>
  </si>
  <si>
    <t>Onsite visit, meeting on duplicate issue with Byron</t>
  </si>
  <si>
    <t>OTN updates</t>
  </si>
  <si>
    <t>AndrewThorntonSmith_20140126_Timesheets</t>
  </si>
  <si>
    <t xml:space="preserve"> build 114 deployment issues</t>
  </si>
  <si>
    <t>Build 114 deployment issues</t>
  </si>
  <si>
    <t>build 114 deployment issues</t>
  </si>
  <si>
    <t>dup inv investigation</t>
  </si>
  <si>
    <t>GrigoriNicoloudakis_20140126_Timesheets</t>
  </si>
  <si>
    <t>AndrewThorntonSmith_20140119_Timesheets</t>
  </si>
  <si>
    <t>2014 - 02</t>
  </si>
  <si>
    <t>2014/02/09</t>
  </si>
  <si>
    <t>2014/02/16</t>
  </si>
  <si>
    <t>2014/02/23</t>
  </si>
  <si>
    <t>2014/03/02</t>
  </si>
  <si>
    <t>2014/03/09</t>
  </si>
  <si>
    <t>2014/03/16</t>
  </si>
  <si>
    <t>2014/03/23</t>
  </si>
  <si>
    <t>2014/03/30</t>
  </si>
  <si>
    <t>Total Raw Hours</t>
  </si>
  <si>
    <t>Total Billable</t>
  </si>
  <si>
    <t>Total Product Hours</t>
  </si>
  <si>
    <t>Developing Training</t>
  </si>
  <si>
    <t>Internal - Code Review</t>
  </si>
  <si>
    <t>Internal - Staff</t>
  </si>
  <si>
    <t>Internal - Training</t>
  </si>
  <si>
    <t>Internal - Workshops Billable</t>
  </si>
  <si>
    <t>Internal - Workshops Raw Hours</t>
  </si>
  <si>
    <t>Internal Billable</t>
  </si>
  <si>
    <t>Internal Raw Hours</t>
  </si>
  <si>
    <t>Zero1 - 1View Defects</t>
  </si>
  <si>
    <t>Zero1 - 1View Finance</t>
  </si>
  <si>
    <t>Build 114 deployment and testing</t>
  </si>
  <si>
    <t>Build 114 deployment and testing, Onsite visit</t>
  </si>
  <si>
    <t>Build 114 deployment fixes</t>
  </si>
  <si>
    <t>Build 114 ETL issue fixes</t>
  </si>
  <si>
    <t>Build 114 fixes and testing, Fin reports, SOH</t>
  </si>
  <si>
    <t>Build 114 fixes and testing, Onsite visit</t>
  </si>
  <si>
    <t>Emergency build</t>
  </si>
  <si>
    <t>Emergency Build: L4L change</t>
  </si>
  <si>
    <t>ETL Audit</t>
  </si>
  <si>
    <t>ETL issues, SOH snapshot extract</t>
  </si>
  <si>
    <t>ETL issues, VM upgrade investigation</t>
  </si>
  <si>
    <t>Exchnage/Returns Report conv</t>
  </si>
  <si>
    <t>Exchnage/Returns Report conv, SOH prod perf issue</t>
  </si>
  <si>
    <t>Onsite visit, Emergency build, Planning meeting, Prod ETL issues</t>
  </si>
  <si>
    <t>Onsite visit, Emergency build, Prod ETL issues</t>
  </si>
  <si>
    <t>Prod ETL issues, Cube perf issues</t>
  </si>
  <si>
    <t>Prod ETL issues, Emergency build issues</t>
  </si>
  <si>
    <t>Spacing, Decimals, ETL issues, Sales Person Matrix Perf</t>
  </si>
  <si>
    <t>Deploy latest solution to new Integration server</t>
  </si>
  <si>
    <t>NUM# issue resolved</t>
  </si>
  <si>
    <t>Report issues, OnTime capture</t>
  </si>
  <si>
    <t>Internal - Marketing</t>
  </si>
  <si>
    <t>Internal - Product Dev</t>
  </si>
  <si>
    <t>Fixing AWCape Stored proc.</t>
  </si>
  <si>
    <t>meeting PowerBI with AWCape</t>
  </si>
  <si>
    <t>AWCape powerview demo</t>
  </si>
  <si>
    <t>Power Bi Demo AWCape</t>
  </si>
  <si>
    <t>PowerBI Development</t>
  </si>
  <si>
    <t>AWCape BI workshop</t>
  </si>
  <si>
    <t>Leave</t>
  </si>
  <si>
    <t>Tech Test review</t>
  </si>
  <si>
    <t>Interview Colin Tonkin</t>
  </si>
  <si>
    <t>Denis Ngahu</t>
  </si>
  <si>
    <t>20140317</t>
  </si>
  <si>
    <t>20140318</t>
  </si>
  <si>
    <t>20140319</t>
  </si>
  <si>
    <t>20140320</t>
  </si>
  <si>
    <t>20140321</t>
  </si>
  <si>
    <t>20140324</t>
  </si>
  <si>
    <t>20140325</t>
  </si>
  <si>
    <t>20140326</t>
  </si>
  <si>
    <t>20140327</t>
  </si>
  <si>
    <t>20140328</t>
  </si>
  <si>
    <t>20140331</t>
  </si>
  <si>
    <t>20140401</t>
  </si>
  <si>
    <t>20140402</t>
  </si>
  <si>
    <t>20140403</t>
  </si>
  <si>
    <t>20140404</t>
  </si>
  <si>
    <t>20140407</t>
  </si>
  <si>
    <t>20140408</t>
  </si>
  <si>
    <t>20140409</t>
  </si>
  <si>
    <t>20140410</t>
  </si>
  <si>
    <t>20140411</t>
  </si>
  <si>
    <t>2014 - 04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</si>
</sst>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cellXfs>
  <cellStyles count="2">
    <cellStyle name="Normal" xfId="0" builtinId="0"/>
    <cellStyle name="Percent" xfId="1" builtinId="5"/>
  </cellStyles>
  <dxfs count="45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pivotCacheDefinition" Target="pivotCache/pivotCacheDefinition8.xml"/><Relationship Id="rId39" Type="http://schemas.openxmlformats.org/officeDocument/2006/relationships/pivotCacheDefinition" Target="pivotCache/pivotCacheDefinition21.xml"/><Relationship Id="rId21" Type="http://schemas.openxmlformats.org/officeDocument/2006/relationships/pivotCacheDefinition" Target="pivotCache/pivotCacheDefinition3.xml"/><Relationship Id="rId34" Type="http://schemas.openxmlformats.org/officeDocument/2006/relationships/pivotCacheDefinition" Target="pivotCache/pivotCacheDefinition16.xml"/><Relationship Id="rId42" Type="http://schemas.openxmlformats.org/officeDocument/2006/relationships/pivotCacheDefinition" Target="pivotCache/pivotCacheDefinition24.xml"/><Relationship Id="rId47" Type="http://schemas.openxmlformats.org/officeDocument/2006/relationships/pivotCacheDefinition" Target="pivotCache/pivotCacheDefinition29.xml"/><Relationship Id="rId50" Type="http://schemas.microsoft.com/office/2007/relationships/slicerCache" Target="slicerCaches/slicerCache2.xml"/><Relationship Id="rId55"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pivotCacheDefinition" Target="pivotCache/pivotCacheDefinition14.xml"/><Relationship Id="rId37" Type="http://schemas.openxmlformats.org/officeDocument/2006/relationships/pivotCacheDefinition" Target="pivotCache/pivotCacheDefinition19.xml"/><Relationship Id="rId40" Type="http://schemas.openxmlformats.org/officeDocument/2006/relationships/pivotCacheDefinition" Target="pivotCache/pivotCacheDefinition22.xml"/><Relationship Id="rId45" Type="http://schemas.openxmlformats.org/officeDocument/2006/relationships/pivotCacheDefinition" Target="pivotCache/pivotCacheDefinition27.xml"/><Relationship Id="rId53" Type="http://schemas.microsoft.com/office/2007/relationships/slicerCache" Target="slicerCaches/slicerCache5.xml"/><Relationship Id="rId58" Type="http://schemas.openxmlformats.org/officeDocument/2006/relationships/sheetMetadata" Target="metadata.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43" Type="http://schemas.openxmlformats.org/officeDocument/2006/relationships/pivotCacheDefinition" Target="pivotCache/pivotCacheDefinition25.xml"/><Relationship Id="rId48" Type="http://schemas.openxmlformats.org/officeDocument/2006/relationships/pivotCacheDefinition" Target="pivotCache/pivotCacheDefinition30.xml"/><Relationship Id="rId56" Type="http://schemas.openxmlformats.org/officeDocument/2006/relationships/styles" Target="styles.xml"/><Relationship Id="rId8" Type="http://schemas.openxmlformats.org/officeDocument/2006/relationships/worksheet" Target="worksheets/sheet8.xml"/><Relationship Id="rId51" Type="http://schemas.microsoft.com/office/2007/relationships/slicerCache" Target="slicerCaches/slicerCache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ivotCacheDefinition" Target="pivotCache/pivotCacheDefinition20.xml"/><Relationship Id="rId46" Type="http://schemas.openxmlformats.org/officeDocument/2006/relationships/pivotCacheDefinition" Target="pivotCache/pivotCacheDefinition28.xml"/><Relationship Id="rId59" Type="http://schemas.openxmlformats.org/officeDocument/2006/relationships/calcChain" Target="calcChain.xml"/><Relationship Id="rId20" Type="http://schemas.openxmlformats.org/officeDocument/2006/relationships/pivotCacheDefinition" Target="pivotCache/pivotCacheDefinition2.xml"/><Relationship Id="rId41" Type="http://schemas.openxmlformats.org/officeDocument/2006/relationships/pivotCacheDefinition" Target="pivotCache/pivotCacheDefinition23.xml"/><Relationship Id="rId54" Type="http://schemas.openxmlformats.org/officeDocument/2006/relationships/theme" Target="theme/theme1.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pivotCacheDefinition" Target="pivotCache/pivotCacheDefinition18.xml"/><Relationship Id="rId49" Type="http://schemas.microsoft.com/office/2007/relationships/slicerCache" Target="slicerCaches/slicerCache1.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pivotCacheDefinition" Target="pivotCache/pivotCacheDefinition26.xml"/><Relationship Id="rId52" Type="http://schemas.microsoft.com/office/2007/relationships/slicerCache" Target="slicerCaches/slicerCache4.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4"/>
            <xdr:cNvGraphicFramePr/>
          </xdr:nvGraphicFramePr>
          <xdr:xfrm>
            <a:off x="0" y="0"/>
            <a:ext cx="0" cy="0"/>
          </xdr:xfrm>
          <a:graphic>
            <a:graphicData uri="http://schemas.microsoft.com/office/drawing/2010/slicer">
              <sle:slicer xmlns:sle="http://schemas.microsoft.com/office/drawing/2010/slicer" name="Billing Period 4"/>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92</xdr:row>
      <xdr:rowOff>178414</xdr:rowOff>
    </xdr:from>
    <xdr:to>
      <xdr:col>4</xdr:col>
      <xdr:colOff>34548</xdr:colOff>
      <xdr:row>101</xdr:row>
      <xdr:rowOff>133896</xdr:rowOff>
    </xdr:to>
    <mc:AlternateContent xmlns:mc="http://schemas.openxmlformats.org/markup-compatibility/2006" xmlns:a14="http://schemas.microsoft.com/office/drawing/2010/main">
      <mc:Choice Requires="a14">
        <xdr:graphicFrame macro="">
          <xdr:nvGraphicFramePr>
            <xdr:cNvPr id="3" name="Week Ending 4"/>
            <xdr:cNvGraphicFramePr/>
          </xdr:nvGraphicFramePr>
          <xdr:xfrm>
            <a:off x="0" y="0"/>
            <a:ext cx="0" cy="0"/>
          </xdr:xfrm>
          <a:graphic>
            <a:graphicData uri="http://schemas.microsoft.com/office/drawing/2010/slicer">
              <sle:slicer xmlns:sle="http://schemas.microsoft.com/office/drawing/2010/slicer" name="Week Ending 4"/>
            </a:graphicData>
          </a:graphic>
        </xdr:graphicFrame>
      </mc:Choice>
      <mc:Fallback xmlns="">
        <xdr:sp macro="" textlink="">
          <xdr:nvSpPr>
            <xdr:cNvPr id="0" name=""/>
            <xdr:cNvSpPr>
              <a:spLocks noTextEdit="1"/>
            </xdr:cNvSpPr>
          </xdr:nvSpPr>
          <xdr:spPr>
            <a:xfrm>
              <a:off x="0" y="11510443"/>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3"/>
            <xdr:cNvGraphicFramePr/>
          </xdr:nvGraphicFramePr>
          <xdr:xfrm>
            <a:off x="0" y="0"/>
            <a:ext cx="0" cy="0"/>
          </xdr:xfrm>
          <a:graphic>
            <a:graphicData uri="http://schemas.microsoft.com/office/drawing/2010/slicer">
              <sle:slicer xmlns:sle="http://schemas.microsoft.com/office/drawing/2010/slicer" name="Billing Period 3"/>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3"/>
            <xdr:cNvGraphicFramePr/>
          </xdr:nvGraphicFramePr>
          <xdr:xfrm>
            <a:off x="0" y="0"/>
            <a:ext cx="0" cy="0"/>
          </xdr:xfrm>
          <a:graphic>
            <a:graphicData uri="http://schemas.microsoft.com/office/drawing/2010/slicer">
              <sle:slicer xmlns:sle="http://schemas.microsoft.com/office/drawing/2010/slicer" name="Week Ending 3"/>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2"/>
            <xdr:cNvGraphicFramePr/>
          </xdr:nvGraphicFramePr>
          <xdr:xfrm>
            <a:off x="0" y="0"/>
            <a:ext cx="0" cy="0"/>
          </xdr:xfrm>
          <a:graphic>
            <a:graphicData uri="http://schemas.microsoft.com/office/drawing/2010/slicer">
              <sle:slicer xmlns:sle="http://schemas.microsoft.com/office/drawing/2010/slicer" name="Billing Period 2"/>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2</xdr:col>
      <xdr:colOff>3398233</xdr:colOff>
      <xdr:row>44</xdr:row>
      <xdr:rowOff>25039</xdr:rowOff>
    </xdr:to>
    <mc:AlternateContent xmlns:mc="http://schemas.openxmlformats.org/markup-compatibility/2006" xmlns:a14="http://schemas.microsoft.com/office/drawing/2010/main">
      <mc:Choice Requires="a14">
        <xdr:graphicFrame macro="">
          <xdr:nvGraphicFramePr>
            <xdr:cNvPr id="3" name="Week Ending 2"/>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mlns="">
        <xdr:sp macro="" textlink="">
          <xdr:nvSpPr>
            <xdr:cNvPr id="0" name=""/>
            <xdr:cNvSpPr>
              <a:spLocks noTextEdit="1"/>
            </xdr:cNvSpPr>
          </xdr:nvSpPr>
          <xdr:spPr>
            <a:xfrm>
              <a:off x="0" y="6426814"/>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755.969006018517"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3">
        <s v="[Fact Timesheet Detail].[Name Comments].[Client Name].&amp;[6]" c="Internal"/>
        <s v="[Fact Timesheet Detail].[Name Comments].[Client Name].&amp;[42]" c="MixTelematics"/>
        <s v="[Fact Timesheet Detail].[Name Comments].[Client Name].&amp;[44]" u="1" c="Zero1"/>
      </sharedItems>
    </cacheField>
    <cacheField name="[Fact Timesheet Detail].[Name Comments].[Project Name]" caption="Project Name" numFmtId="0" hierarchy="42" level="2" mappingCount="1">
      <sharedItems count="15">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83]" c="Internal - Marketing" cp="1">
          <x/>
        </s>
        <s v="[Fact Timesheet Detail].[Name Comments].[Project Name].&amp;[146]" c="Internal - Product Dev" cp="1">
          <x/>
        </s>
        <s v="[Fact Timesheet Detail].[Name Comments].[Project Name].&amp;[579]" c="Internal - Staff" cp="1">
          <x/>
        </s>
        <s v="[Fact Timesheet Detail].[Name Comments].[Project Name].&amp;[167]" c="Sales" cp="1">
          <x/>
        </s>
        <s v="[Fact Timesheet Detail].[Name Comments].[Project Name].&amp;[162]" u="1" c="Developing Training"/>
        <s v="[Fact Timesheet Detail].[Name Comments].[Project Name].&amp;[133]" u="1" c="Internal - Workshops"/>
        <s v="[Fact Timesheet Detail].[Name Comments].[Project Name].&amp;[1696]" u="1" c="Zero1 - 1View Defects"/>
        <s v="[Fact Timesheet Detail].[Name Comments].[Project Name].&amp;[555]" u="1" c="Zero1 - Misc work"/>
        <s v="[Fact Timesheet Detail].[Name Comments].[Project Name].&amp;[402]" u="1" c="Zero1 - OneView"/>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14">
        <s v="[Fact Timesheet Detail].[Name Comments].[Person Name].&amp;[188]&amp;[6]" c="Matt Horn" cp="1">
          <x/>
        </s>
        <s v="[Fact Timesheet Detail].[Name Comments].[Person Name].&amp;[147]&amp;[6]" c="Matt Horn" cp="1">
          <x v="1"/>
        </s>
        <s v="[Fact Timesheet Detail].[Name Comments].[Person Name].&amp;[583]&amp;[6]" c="Matt Horn" cp="1">
          <x v="2"/>
        </s>
        <s v="[Fact Timesheet Detail].[Name Comments].[Person Name].&amp;[146]&amp;[6]" c="Matt Horn" cp="1">
          <x v="3"/>
        </s>
        <s v="[Fact Timesheet Detail].[Name Comments].[Person Name].&amp;[579]&amp;[6]" c="Matt Horn" cp="1">
          <x v="4"/>
        </s>
        <s v="[Fact Timesheet Detail].[Name Comments].[Person Name].&amp;[1696]&amp;[93]" u="1" c="Grigori Nicoloudaki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mappingCount="13">
      <sharedItems count="23">
        <s v="[Fact Timesheet Detail].[Name Comments].[Comments].&amp;[52012]" c="Leave" cp="13">
          <x/>
          <x/>
          <x/>
          <x/>
          <x/>
          <x/>
          <x/>
          <x/>
          <x/>
          <x/>
          <x/>
          <x/>
          <x/>
        </s>
        <s v="[Fact Timesheet Detail].[Name Comments].[Comments].&amp;[52013]" c="Leave" cp="13">
          <x/>
          <x/>
          <x/>
          <x/>
          <x/>
          <x/>
          <x/>
          <x/>
          <x/>
          <x/>
          <x v="1"/>
          <x/>
          <x v="1"/>
        </s>
        <s v="[Fact Timesheet Detail].[Name Comments].[Comments].&amp;[52014]" c="Leave" cp="13">
          <x/>
          <x/>
          <x/>
          <x/>
          <x/>
          <x/>
          <x/>
          <x/>
          <x/>
          <x/>
          <x v="2"/>
          <x/>
          <x v="2"/>
        </s>
        <s v="[Fact Timesheet Detail].[Name Comments].[Comments].&amp;[52015]" c="Leave" cp="13">
          <x/>
          <x/>
          <x/>
          <x/>
          <x/>
          <x/>
          <x/>
          <x/>
          <x/>
          <x/>
          <x v="3"/>
          <x/>
          <x v="3"/>
        </s>
        <s v="[Fact Timesheet Detail].[Name Comments].[Comments].&amp;[52016]" c="Leave" cp="13">
          <x/>
          <x/>
          <x/>
          <x/>
          <x/>
          <x/>
          <x/>
          <x/>
          <x/>
          <x/>
          <x v="4"/>
          <x/>
          <x v="4"/>
        </s>
        <s v="[Fact Timesheet Detail].[Name Comments].[Comments].&amp;[52021]" c="Leave" cp="13">
          <x/>
          <x/>
          <x/>
          <x/>
          <x/>
          <x/>
          <x/>
          <x/>
          <x/>
          <x/>
          <x v="5"/>
          <x/>
          <x v="5"/>
        </s>
        <s v="[Fact Timesheet Detail].[Name Comments].[Comments].&amp;[52105]" c="Leave" cp="13">
          <x/>
          <x/>
          <x/>
          <x/>
          <x/>
          <x/>
          <x/>
          <x/>
          <x/>
          <x/>
          <x/>
          <x/>
          <x/>
        </s>
        <s v="[Fact Timesheet Detail].[Name Comments].[Comments].&amp;[52106]" c="Leave" cp="13">
          <x/>
          <x/>
          <x/>
          <x/>
          <x/>
          <x/>
          <x/>
          <x/>
          <x/>
          <x/>
          <x v="1"/>
          <x/>
          <x v="1"/>
        </s>
        <s v="[Fact Timesheet Detail].[Name Comments].[Comments].&amp;[52107]" c="Leave" cp="13">
          <x/>
          <x/>
          <x/>
          <x/>
          <x/>
          <x/>
          <x/>
          <x/>
          <x/>
          <x/>
          <x v="2"/>
          <x/>
          <x v="2"/>
        </s>
        <s v="[Fact Timesheet Detail].[Name Comments].[Comments].&amp;[52108]" c="Leave" cp="13">
          <x/>
          <x/>
          <x/>
          <x/>
          <x/>
          <x/>
          <x/>
          <x/>
          <x/>
          <x/>
          <x v="3"/>
          <x/>
          <x v="3"/>
        </s>
        <s v="[Fact Timesheet Detail].[Name Comments].[Comments].&amp;[52109]" c="Leave" cp="13">
          <x/>
          <x/>
          <x/>
          <x/>
          <x/>
          <x/>
          <x/>
          <x/>
          <x/>
          <x/>
          <x v="4"/>
          <x/>
          <x v="4"/>
        </s>
        <s v="[Fact Timesheet Detail].[Name Comments].[Comments].&amp;[54756]" c="Tech Test review" cp="13">
          <x/>
          <x/>
          <x/>
          <x/>
          <x/>
          <x/>
          <x/>
          <x/>
          <x/>
          <x/>
          <x v="6"/>
          <x v="1"/>
          <x v="6"/>
        </s>
        <s v="[Fact Timesheet Detail].[Name Comments].[Comments].&amp;[57055]" c="Fixing AWCape Stored proc." cp="13">
          <x/>
          <x/>
          <x/>
          <x/>
          <x/>
          <x/>
          <x/>
          <x/>
          <x/>
          <x v="1"/>
          <x v="7"/>
          <x v="2"/>
          <x v="7"/>
        </s>
        <s v="[Fact Timesheet Detail].[Name Comments].[Comments].&amp;[57049]" c="AWCape BI workshop" cp="13">
          <x/>
          <x/>
          <x/>
          <x/>
          <x/>
          <x/>
          <x/>
          <x/>
          <x/>
          <x v="2"/>
          <x v="8"/>
          <x v="3"/>
          <x v="8"/>
        </s>
        <s v="[Fact Timesheet Detail].[Name Comments].[Comments].&amp;[54984]" c="AWCape powerview demo" cp="13">
          <x/>
          <x/>
          <x/>
          <x/>
          <x/>
          <x/>
          <x/>
          <x/>
          <x/>
          <x v="2"/>
          <x v="9"/>
          <x v="4"/>
          <x v="9"/>
        </s>
        <s v="[Fact Timesheet Detail].[Name Comments].[Comments].&amp;[54340]" c="meeting PowerBI with AWCape" cp="13">
          <x/>
          <x/>
          <x/>
          <x/>
          <x/>
          <x/>
          <x/>
          <x/>
          <x/>
          <x v="2"/>
          <x v="10"/>
          <x v="5"/>
          <x v="10"/>
        </s>
        <s v="[Fact Timesheet Detail].[Name Comments].[Comments].&amp;[54744]" c="Power Bi Demo AWCape" cp="13">
          <x/>
          <x/>
          <x/>
          <x/>
          <x/>
          <x/>
          <x/>
          <x/>
          <x/>
          <x v="2"/>
          <x v="11"/>
          <x/>
          <x v="11"/>
        </s>
        <s v="[Fact Timesheet Detail].[Name Comments].[Comments].&amp;[54747]" c="Power Bi Demo AWCape" cp="13">
          <x/>
          <x/>
          <x/>
          <x/>
          <x/>
          <x/>
          <x/>
          <x/>
          <x/>
          <x v="2"/>
          <x v="12"/>
          <x/>
          <x v="12"/>
        </s>
        <s v="[Fact Timesheet Detail].[Name Comments].[Comments].&amp;[54748]" c="Power Bi Demo AWCape" cp="13">
          <x/>
          <x/>
          <x/>
          <x/>
          <x/>
          <x/>
          <x/>
          <x/>
          <x/>
          <x v="2"/>
          <x v="13"/>
          <x/>
          <x v="13"/>
        </s>
        <s v="[Fact Timesheet Detail].[Name Comments].[Comments].&amp;[54751]" c="PowerBI Development" cp="13">
          <x/>
          <x/>
          <x/>
          <x/>
          <x/>
          <x/>
          <x/>
          <x/>
          <x/>
          <x v="2"/>
          <x v="14"/>
          <x v="6"/>
          <x v="14"/>
        </s>
        <s v="[Fact Timesheet Detail].[Name Comments].[Comments].&amp;[54743]" c="Interview Colin Tonkin" cp="13">
          <x/>
          <x/>
          <x/>
          <x/>
          <x/>
          <x/>
          <x/>
          <x/>
          <x/>
          <x v="3"/>
          <x v="15"/>
          <x v="5"/>
          <x v="11"/>
        </s>
        <s v="[Fact Timesheet Detail].[Name Comments].[Comments].&amp;[44290]" u="1" c="Resource planning"/>
        <s v="[Fact Timesheet Detail].[Name Comments].[Comments].&amp;[46120]" u="1" c="Resource planning"/>
      </sharedItems>
      <mpMap v="60"/>
      <mpMap v="61"/>
      <mpMap v="62"/>
      <mpMap v="63"/>
      <mpMap v="64"/>
      <mpMap v="65"/>
      <mpMap v="66"/>
      <mpMap v="67"/>
      <mpMap v="68"/>
      <mpMap v="69"/>
      <mpMap v="70"/>
      <mpMap v="71"/>
      <mpMap v="74"/>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5">
        <s v="Internal - Administrative"/>
        <s v="Internal - Code Review"/>
        <s v="Internal - Marketing"/>
        <s v="Internal - Product Dev"/>
        <s v="Internal - Staff"/>
      </sharedItems>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Internal"/>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Matt Horn"/>
      </sharedItems>
    </cacheField>
    <cacheField name="[Fact Timesheet Detail].[Name Comments].[Comments].[Person Name]" caption="Person Name" propertyName="Person Name" numFmtId="0" hierarchy="42" level="4" memberPropertyField="1">
      <sharedItems count="1">
        <s v="Matt Horn"/>
      </sharedItems>
    </cacheField>
    <cacheField name="[Fact Timesheet Detail].[Name Comments].[Comments].[Person Source Key]" caption="Person Source Key" propertyName="Person Source Key" numFmtId="0" hierarchy="42" level="4" memberPropertyField="1">
      <sharedItems count="1">
        <s v="MATT HORN"/>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4">
        <s v="Internal - Administrative"/>
        <s v="Internal - Code Review"/>
        <s v="Internal - Marketing"/>
        <s v="Internal - Staff"/>
      </sharedItems>
    </cacheField>
    <cacheField name="[Fact Timesheet Detail].[Name Comments].[Comments].[Timesheet Detail Name]" caption="Timesheet Detail Name" propertyName="Timesheet Detail Name" numFmtId="0" hierarchy="42" level="4" memberPropertyField="1">
      <sharedItems count="16">
        <s v="Matt HornInternal - AdministrativeOther812/29/2013 12:00:00 AM"/>
        <s v="Matt HornInternal - AdministrativeOther812/30/2013 12:00:00 AM"/>
        <s v="Matt HornInternal - AdministrativeOther812/31/2013 12:00:00 AM"/>
        <s v="Matt HornInternal - AdministrativeOther81/1/2014 12:00:00 AM"/>
        <s v="Matt HornInternal - AdministrativeOther81/2/2014 12:00:00 AM"/>
        <s v="Matt HornInternal - AdministrativeOther812/27/2013 12:00:00 AM"/>
        <s v="Matt HornInternal - AdministrativeDocumentation22/9/2014 12:00:00 AM"/>
        <s v="Matt HornInternal - Code ReviewDatabase23/16/2014 12:00:00 AM"/>
        <s v="Matt HornInternal - MarketingPresenting83/11/2014 12:00:00 AM"/>
        <s v="Matt HornInternal - MarketingFrontEnd42/25/2014 12:00:00 AM"/>
        <s v="Matt HornInternal - MarketingMeeting and travel41/6/2014 12:00:00 AM"/>
        <s v="Matt HornInternal - MarketingOther22/12/2014 12:00:00 AM"/>
        <s v="Matt HornInternal - MarketingOther22/15/2014 12:00:00 AM"/>
        <s v="Matt HornInternal - MarketingOther32/16/2014 12:00:00 AM"/>
        <s v="Matt HornInternal - MarketingDemo42/5/2014 12:00:00 AM"/>
        <s v="Matt HornInternal - StaffMeeting and travel22/12/2014 12:00:00 AM"/>
      </sharedItems>
    </cacheField>
    <cacheField name="[Fact Timesheet Detail].[Name Comments].[Comments].[Type Of Work Name]" caption="Type Of Work Name" propertyName="Type Of Work Name" numFmtId="0" hierarchy="42" level="4" memberPropertyField="1">
      <sharedItems count="7">
        <s v="Other"/>
        <s v="Documentation"/>
        <s v="Database"/>
        <s v="Presenting"/>
        <s v="FrontEnd"/>
        <s v="Meeting and travel"/>
        <s v="Demo"/>
      </sharedItems>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unt="15">
        <s v="20131229"/>
        <s v="20131230"/>
        <s v="20131231"/>
        <s v="20140101"/>
        <s v="20140102"/>
        <s v="20131227"/>
        <s v="20140209"/>
        <s v="20140316"/>
        <s v="20140311"/>
        <s v="20140225"/>
        <s v="20140106"/>
        <s v="20140212"/>
        <s v="20140215"/>
        <s v="20140216"/>
        <s v="20140205"/>
      </sharedItems>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755.969147800926"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1">
        <s v="[Fact Timesheet Detail].[Name Comments].[Client Name].&amp;[742]" c="Genasys"/>
      </sharedItems>
    </cacheField>
    <cacheField name="[Fact Timesheet Detail].[Name Comments].[Project Name]" caption="Project Name" numFmtId="0" hierarchy="42" level="2" mappingCount="1">
      <sharedItems count="6">
        <s v="[Fact Timesheet Detail].[Name Comments].[Project Name].&amp;[538]" c="Account Management" cp="1">
          <x/>
        </s>
        <s v="[Fact Timesheet Detail].[Name Comments].[Project Name].&amp;[540]" c="Genasys - Analysis" cp="1">
          <x/>
        </s>
        <s v="[Fact Timesheet Detail].[Name Comments].[Project Name].&amp;[1633]" c="Genasys - CTU" cp="1">
          <x/>
        </s>
        <s v="[Fact Timesheet Detail].[Name Comments].[Project Name].&amp;[570]" c="Genasys - Data load overages" cp="1">
          <x/>
        </s>
        <s v="[Fact Timesheet Detail].[Name Comments].[Project Name].&amp;[541]" c="Genasys - Phase 1" cp="1">
          <x/>
        </s>
        <s v="[Fact Timesheet Detail].[Name Comments].[Project Name].&amp;[591]" c="GENASYS - PRODUCTIONISATION" cp="1">
          <x/>
        </s>
      </sharedItems>
      <mpMap v="37"/>
    </cacheField>
    <cacheField name="[Fact Timesheet Detail].[Name Comments].[Person Name]" caption="Person Name" numFmtId="0" hierarchy="42" level="3" mappingCount="1">
      <sharedItems count="7">
        <s v="[Fact Timesheet Detail].[Name Comments].[Person Name].&amp;[1633]&amp;[2]" c="Andrew Thornton-Smith" cp="1">
          <x/>
        </s>
        <s v="[Fact Timesheet Detail].[Name Comments].[Person Name].&amp;[1633]&amp;[13]" c="Christina Leo" cp="1">
          <x/>
        </s>
        <s v="[Fact Timesheet Detail].[Name Comments].[Person Name].&amp;[1633]&amp;[74]" c="Geoffrey Smith" cp="1">
          <x/>
        </s>
        <s v="[Fact Timesheet Detail].[Name Comments].[Person Name].&amp;[1633]&amp;[93]" c="Grigori Nicoloudakis" cp="1">
          <x/>
        </s>
        <s v="[Fact Timesheet Detail].[Name Comments].[Person Name].&amp;[1633]&amp;[1]" c="Mark Stacey" cp="1">
          <x/>
        </s>
        <s v="[Fact Timesheet Detail].[Name Comments].[Person Name].&amp;[570]&amp;[76]" c="Andreas Bergstedt" cp="1">
          <x v="1"/>
        </s>
        <s v="[Fact Timesheet Detail].[Name Comments].[Person Name].&amp;[570]&amp;[1]" c="Mark Stacey" cp="1">
          <x v="1"/>
        </s>
      </sharedItems>
      <mpMap v="38"/>
    </cacheField>
    <cacheField name="[Fact Timesheet Detail].[Name Comments].[Comments]" caption="Comments" numFmtId="0" hierarchy="42" level="4">
      <sharedItems count="32">
        <s v="[Fact Timesheet Detail].[Name Comments].[Comments].&amp;[60100]" c=""/>
        <s v="[Fact Timesheet Detail].[Name Comments].[Comments].&amp;[60101]" c=""/>
        <s v="[Fact Timesheet Detail].[Name Comments].[Comments].&amp;[60102]" c=""/>
        <s v="[Fact Timesheet Detail].[Name Comments].[Comments].&amp;[60103]" c=""/>
        <s v="[Fact Timesheet Detail].[Name Comments].[Comments].&amp;[60104]" c=""/>
        <s v="[Fact Timesheet Detail].[Name Comments].[Comments].&amp;[60106]" c=""/>
        <s v="[Fact Timesheet Detail].[Name Comments].[Comments].&amp;[60107]" c=""/>
        <s v="[Fact Timesheet Detail].[Name Comments].[Comments].&amp;[60108]" c=""/>
        <s v="[Fact Timesheet Detail].[Name Comments].[Comments].&amp;[60109]" c=""/>
        <s v="[Fact Timesheet Detail].[Name Comments].[Comments].&amp;[60110]" c=""/>
        <s v="[Fact Timesheet Detail].[Name Comments].[Comments].&amp;[60111]" c=""/>
        <s v="[Fact Timesheet Detail].[Name Comments].[Comments].&amp;[60112]" c=""/>
        <s v="[Fact Timesheet Detail].[Name Comments].[Comments].&amp;[60113]" c=""/>
        <s v="[Fact Timesheet Detail].[Name Comments].[Comments].&amp;[60114]" c=""/>
        <s v="[Fact Timesheet Detail].[Name Comments].[Comments].&amp;[54441]" c="debugging Balancing Queries"/>
        <s v="[Fact Timesheet Detail].[Name Comments].[Comments].&amp;[54440]" c="debugging PolicyFinancials Load"/>
        <s v="[Fact Timesheet Detail].[Name Comments].[Comments].&amp;[54820]" c="Deployment and rerunning"/>
        <s v="[Fact Timesheet Detail].[Name Comments].[Comments].&amp;[54821]" c="Deployment and rerunning"/>
        <s v="[Fact Timesheet Detail].[Name Comments].[Comments].&amp;[60099]" c="Dynamix bug fixing / testing"/>
        <s v="[Fact Timesheet Detail].[Name Comments].[Comments].&amp;[60105]" c="Dynamix bug fixing / testing"/>
        <s v="[Fact Timesheet Detail].[Name Comments].[Comments].&amp;[54444]" c="ETL package and blanacing DB changes"/>
        <s v="[Fact Timesheet Detail].[Name Comments].[Comments].&amp;[54627]" c="ETL package and blanacing DB changes"/>
        <s v="[Fact Timesheet Detail].[Name Comments].[Comments].&amp;[54628]" c="ETL package and new report"/>
        <s v="[Fact Timesheet Detail].[Name Comments].[Comments].&amp;[54699]" c="ETL package and new report"/>
        <s v="[Fact Timesheet Detail].[Name Comments].[Comments].&amp;[54442]" c="make new ETL package"/>
        <s v="[Fact Timesheet Detail].[Name Comments].[Comments].&amp;[54443]" c="make new ETL package"/>
        <s v="[Fact Timesheet Detail].[Name Comments].[Comments].&amp;[54735]" c="reconciling old system queries with new system queries"/>
        <s v="[Fact Timesheet Detail].[Name Comments].[Comments].&amp;[54887]" c="refactoring"/>
        <s v="[Fact Timesheet Detail].[Name Comments].[Comments].&amp;[54889]" c="refactoring"/>
        <s v="[Fact Timesheet Detail].[Name Comments].[Comments].&amp;[54890]" c="refactoring"/>
        <s v="[Fact Timesheet Detail].[Name Comments].[Comments].&amp;[54736]" c="refactoring FactPolicy load query"/>
        <s v="[Fact Timesheet Detail].[Name Comments].[Comments].&amp;[54737]" c="refactoring FactPolicy load query"/>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Genasys"/>
      </sharedItems>
    </cacheField>
    <cacheField name="[Fact Timesheet Detail].[Name Comments].[Person Name].[Project Name]" caption="Project Name" propertyName="Project Name" numFmtId="0" hierarchy="42" level="3" memberPropertyField="1">
      <sharedItems count="2">
        <s v="Genasys - CTU"/>
        <s v="Genasys - Data load overage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755.969155671293"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755.96916458333"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3]" c="Product Dev"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755.969173148151"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755.969247569446"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755.969269212961"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755.969281481484"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755.969305092593"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755.969307291663"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2">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Denis Ngahu]" c="Denis Ngahu"/>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emo Siciliano]" c="Remo Siciliano"/>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9">
        <s v="[Project].[Name].[Client Name].&amp;[Alligator Manufacturing (PTY) LTD]" c="Alligator Manufacturing (PTY) LTD"/>
        <s v="[Project].[Name].[Client Name].&amp;[Aphelion]" c="Aphelion"/>
        <s v="[Project].[Name].[Client Name].&amp;[AWCAPE]" c="AWCAPE"/>
        <s v="[Project].[Name].[Client Name].&amp;[Capitec]" c="Capitec"/>
        <s v="[Project].[Name].[Client Name].&amp;[CARE]" c="CARE"/>
        <s v="[Project].[Name].[Client Name].&amp;[CARE Somalia]" c="CARE Somalia"/>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Pagatech Limited]" c="Pagatech Limited"/>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cope]" c="Scope"/>
        <s v="[Project].[Name].[Client Name].&amp;[Shoprite Checkers (PTY) LTD]" c="Shoprite Checkers (PTY) LTD"/>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755.969309837965"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755.969010185188"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MarkGStacey" refreshedDate="41755.969328125"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rkGStacey" refreshedDate="41755.969339467592"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6">
        <s v="[Fact Timesheet Detail].[Person Comments].[Person].&amp;[Adele Swanepoel]" c="Adele Swanepoel"/>
        <s v="[Fact Timesheet Detail].[Person Comments].[Person].&amp;[Alistair Pugin]" c="Alistair Pugin"/>
        <s v="[Fact Timesheet Detail].[Person Comments].[Person].&amp;[Andre Kamman]" c="Andre Kamma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Denis Ngahu]" c="Denis Ngahu"/>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Juan Thomas]" c="Juan Thoma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emo Siciliano]" c="Remo Siciliano"/>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rkGStacey" refreshedDate="41755.969357986112"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61]" c="Alligator Manufacturing (PTY) LTD"/>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63]" c="Reagola"/>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rkGStacey" refreshedDate="41755.969386111108"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7">
        <s v="[Fact Timesheet Detail].[Name Comments].[Client Name].&amp;[6]" c="Internal"/>
        <s v="[Fact Timesheet Detail].[Name Comments].[Client Name].&amp;[2]" c="RMB"/>
        <s v="[Fact Timesheet Detail].[Name Comments].[Client Name].&amp;[9]" c="Savannah"/>
        <s v="[Fact Timesheet Detail].[Name Comments].[Client Name].&amp;[44]" c="Zero1"/>
        <s v="[Fact Timesheet Detail].[Name Comments].[Client Name].&amp;[740]" u="1" c="Aphelion"/>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39">
        <s v="[Date].[Date ID].&amp;[20140219]" c="20140219"/>
        <s v="[Date].[Date ID].&amp;[20140221]" c="20140221"/>
        <s v="[Date].[Date ID].&amp;[20140224]" c="20140224"/>
        <s v="[Date].[Date ID].&amp;[20140225]" c="20140225"/>
        <s v="[Date].[Date ID].&amp;[20140226]" c="20140226"/>
        <s v="[Date].[Date ID].&amp;[20140227]" c="20140227"/>
        <s v="[Date].[Date ID].&amp;[20140303]" c="20140303"/>
        <s v="[Date].[Date ID].&amp;[20140304]" c="20140304"/>
        <s v="[Date].[Date ID].&amp;[20140305]" c="20140305"/>
        <s v="[Date].[Date ID].&amp;[20140306]" c="20140306"/>
        <s v="[Date].[Date ID].&amp;[20140307]" c="20140307"/>
        <s v="[Date].[Date ID].&amp;[20140310]" c="20140310"/>
        <s v="[Date].[Date ID].&amp;[20140311]" c="20140311"/>
        <s v="[Date].[Date ID].&amp;[20140312]" c="20140312"/>
        <s v="[Date].[Date ID].&amp;[20140313]" c="20140313"/>
        <s v="[Date].[Date ID].&amp;[20140314]" c="20140314"/>
        <s v="[Date].[Date ID].&amp;[20140317]" c="20140317"/>
        <s v="[Date].[Date ID].&amp;[20140318]" c="20140318"/>
        <s v="[Date].[Date ID].&amp;[20140319]" c="20140319"/>
        <s v="[Date].[Date ID].&amp;[20140320]" c="20140320"/>
        <s v="[Date].[Date ID].&amp;[20140321]" c="20140321"/>
        <s v="[Date].[Date ID].&amp;[20140324]" c="20140324"/>
        <s v="[Date].[Date ID].&amp;[20140325]" c="20140325"/>
        <s v="[Date].[Date ID].&amp;[20140326]" c="20140326"/>
        <s v="[Date].[Date ID].&amp;[20140327]" c="20140327"/>
        <s v="[Date].[Date ID].&amp;[20140328]" c="20140328"/>
        <s v="[Date].[Date ID].&amp;[20140331]" c="20140331"/>
        <s v="[Date].[Date ID].&amp;[20140401]" c="20140401"/>
        <s v="[Date].[Date ID].&amp;[20140402]" c="20140402"/>
        <s v="[Date].[Date ID].&amp;[20140403]" c="20140403"/>
        <s v="[Date].[Date ID].&amp;[20140404]" c="20140404"/>
        <s v="[Date].[Date ID].&amp;[20140407]" c="20140407"/>
        <s v="[Date].[Date ID].&amp;[20140408]" c="20140408"/>
        <s v="[Date].[Date ID].&amp;[20140409]" c="20140409"/>
        <s v="[Date].[Date ID].&amp;[20140410]" c="20140410"/>
        <s v="[Date].[Date ID].&amp;[20140411]" c="20140411"/>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rkGStacey" refreshedDate="41755.969484027781"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0">
        <s v="[Project].[Status].[Client].&amp;[1]&amp;[1]&amp;[42]" c="MixTelematics"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ntainsSemiMixedTypes="0" containsString="0"/>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rkGStacey" refreshedDate="41756.374514236108"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2">
        <s v="[Fact Timesheet Detail].[Name Comments].[Client Name].&amp;[51]" c="Capitec"/>
        <s v="[Fact Timesheet Detail].[Name Comments].[Client Name].&amp;[767]" c="CARE"/>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47]" u="1" c="MiX Telematics"/>
      </sharedItems>
    </cacheField>
    <cacheField name="[Fact Timesheet Detail].[Name Comments].[Project Name]" caption="Project Name" numFmtId="0" hierarchy="42" level="2">
      <sharedItems count="23">
        <s v="[Fact Timesheet Detail].[Name Comments].[Project Name].&amp;[1695]" c="Unallocated"/>
        <s v="[Fact Timesheet Detail].[Name Comments].[Project Name].&amp;[1707]" u="1" c="CARE - Meerkat r01"/>
        <s v="[Fact Timesheet Detail].[Name Comments].[Project Name].&amp;[147]" u="1" c="Internal - Code Review"/>
        <s v="[Fact Timesheet Detail].[Name Comments].[Project Name].&amp;[146]" u="1" c="Internal - Product Dev"/>
        <s v="[Fact Timesheet Detail].[Name Comments].[Project Name].&amp;[140]" u="1" c="Internal - R&amp;D"/>
        <s v="[Fact Timesheet Detail].[Name Comments].[Project Name].&amp;[590]" u="1" c="Mixtel - Resourcing"/>
        <s v="[Fact Timesheet Detail].[Name Comments].[Project Name].&amp;[1660]" u="1" c="RMB - IBD"/>
        <s v="[Fact Timesheet Detail].[Name Comments].[Project Name].&amp;[1659]" u="1" c="RMB - BTZ"/>
        <s v="[Fact Timesheet Detail].[Name Comments].[Project Name].&amp;[408]" u="1" c="Zero1 - 1View Finance"/>
        <s v="[Fact Timesheet Detail].[Name Comments].[Project Name].&amp;[555]" u="1" c="Zero1 - Misc work"/>
        <s v="[Fact Timesheet Detail].[Name Comments].[Project Name].&amp;[1697]" u="1" c="Zero1 - Production support"/>
        <s v="[Fact Timesheet Detail].[Name Comments].[Project Name].&amp;[1633]" u="1" c="Genasys - CTU"/>
        <s v="[Fact Timesheet Detail].[Name Comments].[Project Name].&amp;[142]" u="1" c="RMB - Generic"/>
        <s v="[Fact Timesheet Detail].[Name Comments].[Project Name].&amp;[402]" u="1" c="Zero1 - OneView"/>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21">
        <s v="[Fact Timesheet Detail].[Name Comments].[Person Name].&amp;[1695]&amp;[2097]" c="Juan Thomas"/>
        <s v="[Fact Timesheet Detail].[Name Comments].[Person Name].&amp;[147]&amp;[6]" u="1" c="Matt Horn"/>
        <s v="[Fact Timesheet Detail].[Name Comments].[Person Name].&amp;[583]&amp;[6]" u="1" c="Matt Horn"/>
        <s v="[Fact Timesheet Detail].[Name Comments].[Person Name].&amp;[590]&amp;[6]" u="1" c="Matt Horn"/>
        <s v="[Fact Timesheet Detail].[Name Comments].[Person Name].&amp;[1659]&amp;[74]" u="1" c="Geoffrey Smith"/>
        <s v="[Fact Timesheet Detail].[Name Comments].[Person Name].&amp;[1612]&amp;[2098]" u="1" c="Remo Siciliano"/>
        <s v="[Fact Timesheet Detail].[Name Comments].[Person Name].&amp;[1616]&amp;[74]" u="1" c="Geoffrey Smith"/>
        <s v="[Fact Timesheet Detail].[Name Comments].[Person Name].&amp;[1697]&amp;[6]" u="1" c="Matt Horn"/>
        <s v="[Fact Timesheet Detail].[Name Comments].[Person Name].&amp;[142]&amp;[2098]" u="1" c="Remo Siciliano"/>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0">
        <s v="[Fact Timesheet Detail].[Name Comments].[Comments].&amp;[60086]" c="Zero1 reports testing/code review"/>
        <s v="[Fact Timesheet Detail].[Name Comments].[Comments].&amp;[60169]" u="1" c="Savannah planning mee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rkGStacey" refreshedDate="41755.968959375001"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05"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rkGStacey" refreshedDate="41755.969017129632"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06"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MarkGStacey" refreshedDate="41755.969057407405"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07"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MarkGStacey" refreshedDate="41755.96907777778"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0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755.969046527774"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15">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558]" c="Zero1 - 1View Change Requests" cp="1">
          <x v="1"/>
        </s>
        <s v="[Fact Timesheet Detail].[Name Comments].[Project Name].&amp;[1696]" c="Zero1 - 1View Defects" cp="1">
          <x v="1"/>
        </s>
        <s v="[Fact Timesheet Detail].[Name Comments].[Project Name].&amp;[408]" c="Zero1 - 1View Finance" cp="1">
          <x v="1"/>
        </s>
        <s v="[Fact Timesheet Detail].[Name Comments].[Project Name].&amp;[555]" c="Zero1 - Misc work" cp="1">
          <x v="1"/>
        </s>
        <s v="[Fact Timesheet Detail].[Name Comments].[Project Name].&amp;[402]" c="Zero1 - OneView" cp="1">
          <x v="1"/>
        </s>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12">
        <s v="[Fact Timesheet Detail].[Name Comments].[Person Name].&amp;[162]&amp;[93]" c="Grigori Nicoloudakis" cp="1">
          <x/>
        </s>
        <s v="[Fact Timesheet Detail].[Name Comments].[Person Name].&amp;[133]&amp;[93]" c="Grigori Nicoloudakis" cp="1">
          <x v="1"/>
        </s>
        <s v="[Fact Timesheet Detail].[Name Comments].[Person Name].&amp;[1696]&amp;[93]" c="Grigori Nicoloudakis" cp="1">
          <x v="2"/>
        </s>
        <s v="[Fact Timesheet Detail].[Name Comments].[Person Name].&amp;[555]&amp;[93]" c="Grigori Nicoloudakis" cp="1">
          <x v="3"/>
        </s>
        <s v="[Fact Timesheet Detail].[Name Comments].[Person Name].&amp;[402]&amp;[93]" c="Grigori Nicoloudakis" cp="1">
          <x v="4"/>
        </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mappingCount="13">
      <sharedItems count="27">
        <s v="[Fact Timesheet Detail].[Name Comments].[Comments].&amp;[56051]" c="Build 114 deployment and testing" cp="13">
          <x/>
          <x/>
          <x/>
          <x/>
          <x/>
          <x/>
          <x/>
          <x/>
          <x/>
          <x/>
          <x/>
          <x/>
          <x/>
        </s>
        <s v="[Fact Timesheet Detail].[Name Comments].[Comments].&amp;[56050]" c="Build 114 deployment and testing, Onsite visit" cp="13">
          <x/>
          <x/>
          <x/>
          <x/>
          <x/>
          <x/>
          <x/>
          <x/>
          <x/>
          <x/>
          <x v="1"/>
          <x/>
          <x v="1"/>
        </s>
        <s v="[Fact Timesheet Detail].[Name Comments].[Comments].&amp;[56053]" c="Build 114 deployment fixes" cp="13">
          <x/>
          <x/>
          <x/>
          <x/>
          <x/>
          <x/>
          <x/>
          <x/>
          <x/>
          <x/>
          <x v="2"/>
          <x/>
          <x v="2"/>
        </s>
        <s v="[Fact Timesheet Detail].[Name Comments].[Comments].&amp;[56056]" c="Build 114 ETL issue fixes" cp="13">
          <x/>
          <x/>
          <x/>
          <x/>
          <x/>
          <x/>
          <x/>
          <x/>
          <x/>
          <x/>
          <x v="3"/>
          <x/>
          <x v="3"/>
        </s>
        <s v="[Fact Timesheet Detail].[Name Comments].[Comments].&amp;[56057]" c="Build 114 ETL issue fixes" cp="13">
          <x/>
          <x/>
          <x/>
          <x/>
          <x/>
          <x/>
          <x/>
          <x/>
          <x/>
          <x/>
          <x v="4"/>
          <x/>
          <x v="4"/>
        </s>
        <s v="[Fact Timesheet Detail].[Name Comments].[Comments].&amp;[56048]" c="Build 114 fixes and testing, Fin reports, SOH" cp="13">
          <x/>
          <x/>
          <x/>
          <x/>
          <x/>
          <x/>
          <x/>
          <x/>
          <x/>
          <x/>
          <x v="5"/>
          <x/>
          <x v="5"/>
        </s>
        <s v="[Fact Timesheet Detail].[Name Comments].[Comments].&amp;[56049]" c="Build 114 fixes and testing, Onsite visit" cp="13">
          <x/>
          <x/>
          <x/>
          <x/>
          <x/>
          <x/>
          <x/>
          <x/>
          <x/>
          <x/>
          <x v="6"/>
          <x/>
          <x v="6"/>
        </s>
        <s v="[Fact Timesheet Detail].[Name Comments].[Comments].&amp;[57093]" c="Emergency build" cp="13">
          <x/>
          <x/>
          <x/>
          <x/>
          <x/>
          <x/>
          <x/>
          <x/>
          <x/>
          <x/>
          <x v="7"/>
          <x/>
          <x v="7"/>
        </s>
        <s v="[Fact Timesheet Detail].[Name Comments].[Comments].&amp;[57095]" c="Emergency build" cp="13">
          <x/>
          <x/>
          <x/>
          <x/>
          <x/>
          <x/>
          <x/>
          <x/>
          <x/>
          <x/>
          <x v="8"/>
          <x/>
          <x v="8"/>
        </s>
        <s v="[Fact Timesheet Detail].[Name Comments].[Comments].&amp;[57094]" c="Emergency Build: L4L change" cp="13">
          <x/>
          <x/>
          <x/>
          <x/>
          <x/>
          <x/>
          <x/>
          <x/>
          <x/>
          <x/>
          <x v="9"/>
          <x/>
          <x v="7"/>
        </s>
        <s v="[Fact Timesheet Detail].[Name Comments].[Comments].&amp;[59052]" c="ETL Audit" cp="13">
          <x/>
          <x/>
          <x/>
          <x/>
          <x/>
          <x/>
          <x/>
          <x/>
          <x/>
          <x/>
          <x v="10"/>
          <x/>
          <x v="9"/>
        </s>
        <s v="[Fact Timesheet Detail].[Name Comments].[Comments].&amp;[57133]" c="ETL issues, SOH snapshot extract" cp="13">
          <x/>
          <x/>
          <x/>
          <x/>
          <x/>
          <x/>
          <x/>
          <x/>
          <x/>
          <x/>
          <x v="11"/>
          <x/>
          <x v="10"/>
        </s>
        <s v="[Fact Timesheet Detail].[Name Comments].[Comments].&amp;[57136]" c="ETL issues, VM upgrade investigation" cp="13">
          <x/>
          <x/>
          <x/>
          <x/>
          <x/>
          <x/>
          <x/>
          <x/>
          <x/>
          <x/>
          <x v="12"/>
          <x/>
          <x v="11"/>
        </s>
        <s v="[Fact Timesheet Detail].[Name Comments].[Comments].&amp;[59051]" c="Exchnage/Returns Report conv" cp="13">
          <x/>
          <x/>
          <x/>
          <x/>
          <x/>
          <x/>
          <x/>
          <x/>
          <x/>
          <x/>
          <x v="13"/>
          <x/>
          <x v="12"/>
        </s>
        <s v="[Fact Timesheet Detail].[Name Comments].[Comments].&amp;[59048]" c="Exchnage/Returns Report conv, SOH prod perf issue" cp="13">
          <x/>
          <x/>
          <x/>
          <x/>
          <x/>
          <x/>
          <x/>
          <x/>
          <x/>
          <x/>
          <x v="14"/>
          <x/>
          <x v="13"/>
        </s>
        <s v="[Fact Timesheet Detail].[Name Comments].[Comments].&amp;[57098]" c="Onsite visit, Emergency build, Planning meeting, Prod ETL issues" cp="13">
          <x/>
          <x/>
          <x/>
          <x/>
          <x/>
          <x/>
          <x/>
          <x/>
          <x/>
          <x/>
          <x v="15"/>
          <x/>
          <x v="14"/>
        </s>
        <s v="[Fact Timesheet Detail].[Name Comments].[Comments].&amp;[57099]" c="Onsite visit, Emergency build, Prod ETL issues" cp="13">
          <x/>
          <x/>
          <x/>
          <x/>
          <x/>
          <x/>
          <x/>
          <x/>
          <x/>
          <x/>
          <x v="16"/>
          <x/>
          <x v="15"/>
        </s>
        <s v="[Fact Timesheet Detail].[Name Comments].[Comments].&amp;[57100]" c="Prod ETL issues, Cube perf issues" cp="13">
          <x/>
          <x/>
          <x/>
          <x/>
          <x/>
          <x/>
          <x/>
          <x/>
          <x/>
          <x/>
          <x v="17"/>
          <x/>
          <x v="16"/>
        </s>
        <s v="[Fact Timesheet Detail].[Name Comments].[Comments].&amp;[57103]" c="Prod ETL issues, Emergency build issues" cp="13">
          <x/>
          <x/>
          <x/>
          <x/>
          <x/>
          <x/>
          <x/>
          <x/>
          <x/>
          <x/>
          <x v="18"/>
          <x/>
          <x v="17"/>
        </s>
        <s v="[Fact Timesheet Detail].[Name Comments].[Comments].&amp;[57105]" c="Prod ETL issues, Emergency build issues" cp="13">
          <x/>
          <x/>
          <x/>
          <x/>
          <x/>
          <x/>
          <x/>
          <x/>
          <x/>
          <x/>
          <x v="19"/>
          <x/>
          <x v="18"/>
        </s>
        <s v="[Fact Timesheet Detail].[Name Comments].[Comments].&amp;[57132]" c="Spacing, Decimals, ETL issues, Sales Person Matrix Perf" cp="13">
          <x/>
          <x/>
          <x/>
          <x/>
          <x/>
          <x/>
          <x/>
          <x/>
          <x/>
          <x/>
          <x v="20"/>
          <x/>
          <x v="19"/>
        </s>
        <s v="[Fact Timesheet Detail].[Name Comments].[Comments].&amp;[52125]" c="Deploy latest solution to new Integration server" cp="13">
          <x v="1"/>
          <x/>
          <x/>
          <x/>
          <x/>
          <x/>
          <x/>
          <x/>
          <x/>
          <x v="1"/>
          <x v="21"/>
          <x/>
          <x v="20"/>
        </s>
        <s v="[Fact Timesheet Detail].[Name Comments].[Comments].&amp;[52128]" c="Deploy latest solution to new Integration server" cp="13">
          <x/>
          <x/>
          <x/>
          <x/>
          <x/>
          <x/>
          <x/>
          <x/>
          <x/>
          <x v="1"/>
          <x v="22"/>
          <x/>
          <x v="21"/>
        </s>
        <s v="[Fact Timesheet Detail].[Name Comments].[Comments].&amp;[52126]" c="NUM# issue resolved" cp="13">
          <x/>
          <x/>
          <x/>
          <x/>
          <x/>
          <x/>
          <x/>
          <x/>
          <x/>
          <x v="1"/>
          <x v="23"/>
          <x/>
          <x v="20"/>
        </s>
        <s v="[Fact Timesheet Detail].[Name Comments].[Comments].&amp;[52190]" c="Report issues, OnTime capture" cp="13">
          <x/>
          <x/>
          <x/>
          <x/>
          <x/>
          <x/>
          <x/>
          <x/>
          <x/>
          <x v="1"/>
          <x v="24"/>
          <x v="1"/>
          <x v="22"/>
        </s>
        <s v="[Fact Timesheet Detail].[Name Comments].[Comments].&amp;[44290]" u="1" c="Resource planning"/>
        <s v="[Fact Timesheet Detail].[Name Comments].[Comments].&amp;[46120]" u="1" c="Resource planning"/>
      </sharedItems>
      <mpMap v="60"/>
      <mpMap v="61"/>
      <mpMap v="62"/>
      <mpMap v="63"/>
      <mpMap v="64"/>
      <mpMap v="65"/>
      <mpMap v="66"/>
      <mpMap v="67"/>
      <mpMap v="68"/>
      <mpMap v="69"/>
      <mpMap v="70"/>
      <mpMap v="71"/>
      <mpMap v="74"/>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2">
        <s v="Internal"/>
        <s v="Zero1"/>
      </sharedItems>
    </cacheField>
    <cacheField name="[Fact Timesheet Detail].[Name Comments].[Person Name].[Project Name]" caption="Project Name" propertyName="Project Name" numFmtId="0" hierarchy="42" level="3" memberPropertyField="1">
      <sharedItems count="5">
        <s v="Developing Training"/>
        <s v="Internal - Workshops"/>
        <s v="Zero1 - 1View Defects"/>
        <s v="Zero1 - Misc work"/>
        <s v="Zero1 - OneView"/>
      </sharedItems>
    </cacheField>
    <cacheField name="[Fact Timesheet Detail].[Name Comments].[Comments].[AM Comments]" caption="AM Comments" propertyName="AM Comments" numFmtId="0" hierarchy="42" level="4" memberPropertyField="1">
      <sharedItems count="2">
        <s v=""/>
        <s v="Update - deploy not billable"/>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Grigori Nicoloudakis"/>
      </sharedItems>
    </cacheField>
    <cacheField name="[Fact Timesheet Detail].[Name Comments].[Comments].[Person Name]" caption="Person Name" propertyName="Person Name" numFmtId="0" hierarchy="42" level="4" memberPropertyField="1">
      <sharedItems count="1">
        <s v="Grigori Nicoloudakis"/>
      </sharedItems>
    </cacheField>
    <cacheField name="[Fact Timesheet Detail].[Name Comments].[Comments].[Person Source Key]" caption="Person Source Key" propertyName="Person Source Key" numFmtId="0" hierarchy="42" level="4" memberPropertyField="1">
      <sharedItems count="1">
        <s v="GRIGORI NICOLOUDAKIS"/>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2">
        <s v="Zero1 - 1View Defects"/>
        <s v="Zero1 - OneView"/>
      </sharedItems>
    </cacheField>
    <cacheField name="[Fact Timesheet Detail].[Name Comments].[Comments].[Timesheet Detail Name]" caption="Timesheet Detail Name" propertyName="Timesheet Detail Name" numFmtId="0" hierarchy="42" level="4" memberPropertyField="1">
      <sharedItems count="25">
        <s v="Grigori NicoloudakisZero1 - 1View DefectsETL83/6/2014 12:00:00 AM"/>
        <s v="Grigori NicoloudakisZero1 - 1View DefectsETL143/5/2014 12:00:00 AM"/>
        <s v="Grigori NicoloudakisZero1 - 1View DefectsETL53/7/2014 12:00:00 AM"/>
        <s v="Grigori NicoloudakisZero1 - 1View DefectsETL13/8/2014 12:00:00 AM"/>
        <s v="Grigori NicoloudakisZero1 - 1View DefectsETL13/9/2014 12:00:00 AM"/>
        <s v="Grigori NicoloudakisZero1 - 1View DefectsETL103/3/2014 12:00:00 AM"/>
        <s v="Grigori NicoloudakisZero1 - 1View DefectsETL83/4/2014 12:00:00 AM"/>
        <s v="Grigori NicoloudakisZero1 - 1View DefectsETL83/10/2014 12:00:00 AM"/>
        <s v="Grigori NicoloudakisZero1 - 1View DefectsETL83/11/2014 12:00:00 AM"/>
        <s v="Grigori NicoloudakisZero1 - 1View DefectsETL13/10/2014 12:00:00 AM"/>
        <s v="Grigori NicoloudakisZero1 - 1View DefectsETL0.53/27/2014 12:00:00 AM"/>
        <s v="Grigori NicoloudakisZero1 - 1View DefectsETL43/18/2014 12:00:00 AM"/>
        <s v="Grigori NicoloudakisZero1 - 1View DefectsETL43/19/2014 12:00:00 AM"/>
        <s v="Grigori NicoloudakisZero1 - 1View DefectsETL1.53/26/2014 12:00:00 AM"/>
        <s v="Grigori NicoloudakisZero1 - 1View DefectsETL83/25/2014 12:00:00 AM"/>
        <s v="Grigori NicoloudakisZero1 - 1View DefectsETL73/12/2014 12:00:00 AM"/>
        <s v="Grigori NicoloudakisZero1 - 1View DefectsETL83/13/2014 12:00:00 AM"/>
        <s v="Grigori NicoloudakisZero1 - 1View DefectsETL13/14/2014 12:00:00 AM"/>
        <s v="Grigori NicoloudakisZero1 - 1View DefectsETL23/15/2014 12:00:00 AM"/>
        <s v="Grigori NicoloudakisZero1 - 1View DefectsETL13/16/2014 12:00:00 AM"/>
        <s v="Grigori NicoloudakisZero1 - 1View DefectsETL33/17/2014 12:00:00 AM"/>
        <s v="Grigori NicoloudakisZero1 - OneViewETL81/2/2014 12:00:00 AM"/>
        <s v="Grigori NicoloudakisZero1 - OneViewETL21/3/2014 12:00:00 AM"/>
        <s v="Grigori NicoloudakisZero1 - OneViewETL11/2/2014 12:00:00 AM"/>
        <s v="Grigori NicoloudakisZero1 - OneViewFrontEnd21/7/2014 12:00:00 AM"/>
      </sharedItems>
    </cacheField>
    <cacheField name="[Fact Timesheet Detail].[Name Comments].[Comments].[Type Of Work Name]" caption="Type Of Work Name" propertyName="Type Of Work Name" numFmtId="0" hierarchy="42" level="4" memberPropertyField="1">
      <sharedItems count="2">
        <s v="ETL"/>
        <s v="FrontEnd"/>
      </sharedItems>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unt="23">
        <s v="20140306"/>
        <s v="20140305"/>
        <s v="20140307"/>
        <s v="20140308"/>
        <s v="20140309"/>
        <s v="20140303"/>
        <s v="20140304"/>
        <s v="20140310"/>
        <s v="20140311"/>
        <s v="20140327"/>
        <s v="20140318"/>
        <s v="20140319"/>
        <s v="20140326"/>
        <s v="20140325"/>
        <s v="20140312"/>
        <s v="20140313"/>
        <s v="20140314"/>
        <s v="20140315"/>
        <s v="20140316"/>
        <s v="20140317"/>
        <s v="20140102"/>
        <s v="20140103"/>
        <s v="20140107"/>
      </sharedItems>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MarkGStacey" refreshedDate="41755.969158101849"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0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755.969050694446"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755.969066087964"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755.969070370367"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755.969087847225"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755.969094328706"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755.969134606479"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3">
        <s v="[Fact Timesheet Detail].[Name Comments].[Client Name].&amp;[44]" c="Zero1"/>
        <s v="[Fact Timesheet Detail].[Name Comments].[Client Name].&amp;[760]" c="Zero1 Systems Development"/>
        <s v="[Fact Timesheet Detail].[Name Comments].[Client Name].&amp;[742]" u="1" c="Genasys"/>
      </sharedItems>
    </cacheField>
    <cacheField name="[Fact Timesheet Detail].[Name Comments].[Project Name]" caption="Project Name" numFmtId="0" hierarchy="42" level="2" mappingCount="1">
      <sharedItems count="5">
        <s v="[Fact Timesheet Detail].[Name Comments].[Project Name].&amp;[558]" c="Zero1 - 1View Change Requests" cp="1">
          <x/>
        </s>
        <s v="[Fact Timesheet Detail].[Name Comments].[Project Name].&amp;[555]" c="Zero1 - Misc work" cp="1">
          <x/>
        </s>
        <s v="[Fact Timesheet Detail].[Name Comments].[Project Name].&amp;[402]" c="Zero1 - OneView" cp="1">
          <x/>
        </s>
        <s v="[Fact Timesheet Detail].[Name Comments].[Project Name].&amp;[1633]" u="1" c="Genasys - CTU"/>
        <s v="[Fact Timesheet Detail].[Name Comments].[Project Name].&amp;[570]" u="1" c="Genasys - Data load overages"/>
      </sharedItems>
      <mpMap v="37"/>
    </cacheField>
    <cacheField name="[Fact Timesheet Detail].[Name Comments].[Person Name]" caption="Person Name" numFmtId="0" hierarchy="42" level="3" mappingCount="1">
      <sharedItems count="5">
        <s v="[Fact Timesheet Detail].[Name Comments].[Person Name].&amp;[558]&amp;[2]" c="Andrew Thornton-Smith" cp="1">
          <x/>
        </s>
        <s v="[Fact Timesheet Detail].[Name Comments].[Person Name].&amp;[558]&amp;[93]" c="Grigori Nicoloudakis" cp="1">
          <x/>
        </s>
        <s v="[Fact Timesheet Detail].[Name Comments].[Person Name].&amp;[555]&amp;[2]" c="Andrew Thornton-Smith" cp="1">
          <x v="1"/>
        </s>
        <s v="[Fact Timesheet Detail].[Name Comments].[Person Name].&amp;[555]&amp;[74]" c="Geoffrey Smith" cp="1">
          <x v="1"/>
        </s>
        <s v="[Fact Timesheet Detail].[Name Comments].[Person Name].&amp;[555]&amp;[93]" c="Grigori Nicoloudakis" cp="1">
          <x v="1"/>
        </s>
      </sharedItems>
      <mpMap v="38"/>
    </cacheField>
    <cacheField name="[Fact Timesheet Detail].[Name Comments].[Comments]" caption="Comments" numFmtId="0" hierarchy="42" level="4" mappingCount="13">
      <sharedItems count="39">
        <s v="[Fact Timesheet Detail].[Name Comments].[Comments].&amp;[54556]" c=" build 114 deployment issues" cp="13">
          <x/>
          <x/>
          <x/>
          <x/>
          <x/>
          <x/>
          <x/>
          <x/>
          <x/>
          <x/>
          <x/>
          <x/>
          <x/>
        </s>
        <s v="[Fact Timesheet Detail].[Name Comments].[Comments].&amp;[54554]" c="Build 114 deployment issues" cp="13">
          <x/>
          <x/>
          <x/>
          <x/>
          <x v="1"/>
          <x/>
          <x/>
          <x/>
          <x/>
          <x/>
          <x/>
          <x v="1"/>
          <x/>
        </s>
        <s v="[Fact Timesheet Detail].[Name Comments].[Comments].&amp;[54557]" c="build 114 deployment issues" cp="13">
          <x/>
          <x/>
          <x/>
          <x/>
          <x v="2"/>
          <x/>
          <x/>
          <x/>
          <x/>
          <x/>
          <x/>
          <x v="2"/>
          <x/>
        </s>
        <s v="[Fact Timesheet Detail].[Name Comments].[Comments].&amp;[54560]" c="Build 114 deployment issues" cp="13">
          <x/>
          <x/>
          <x/>
          <x/>
          <x v="3"/>
          <x/>
          <x/>
          <x/>
          <x/>
          <x/>
          <x/>
          <x v="3"/>
          <x/>
        </s>
        <s v="[Fact Timesheet Detail].[Name Comments].[Comments].&amp;[54561]" c="Build 114 deployment issues" cp="13">
          <x/>
          <x/>
          <x/>
          <x/>
          <x v="4"/>
          <x/>
          <x/>
          <x/>
          <x/>
          <x/>
          <x/>
          <x v="4"/>
          <x/>
        </s>
        <s v="[Fact Timesheet Detail].[Name Comments].[Comments].&amp;[54558]" c="dup inv investigation" cp="13">
          <x/>
          <x/>
          <x/>
          <x/>
          <x v="2"/>
          <x/>
          <x/>
          <x/>
          <x/>
          <x/>
          <x/>
          <x v="5"/>
          <x/>
        </s>
        <s v="[Fact Timesheet Detail].[Name Comments].[Comments].&amp;[54162]" c="ETL baby sit_x000a_kick off manually as needed_x000a_Added users to O365" cp="13">
          <x/>
          <x/>
          <x/>
          <x/>
          <x v="5"/>
          <x/>
          <x v="1"/>
          <x v="1"/>
          <x v="1"/>
          <x/>
          <x v="1"/>
          <x v="6"/>
          <x v="1"/>
        </s>
        <s v="[Fact Timesheet Detail].[Name Comments].[Comments].&amp;[54865]" c="Fixing of reports headers" cp="13">
          <x/>
          <x v="1"/>
          <x/>
          <x/>
          <x v="6"/>
          <x/>
          <x v="1"/>
          <x v="1"/>
          <x v="1"/>
          <x v="1"/>
          <x v="1"/>
          <x v="7"/>
          <x v="2"/>
        </s>
        <s v="[Fact Timesheet Detail].[Name Comments].[Comments].&amp;[54469]" c="Fixing Report headers" cp="13">
          <x/>
          <x v="1"/>
          <x/>
          <x/>
          <x v="3"/>
          <x/>
          <x v="1"/>
          <x v="1"/>
          <x v="1"/>
          <x v="1"/>
          <x v="1"/>
          <x v="8"/>
          <x v="3"/>
        </s>
        <s v="[Fact Timesheet Detail].[Name Comments].[Comments].&amp;[54447]" c="Integration catch up with GHN" cp="13">
          <x/>
          <x v="1"/>
          <x/>
          <x/>
          <x v="1"/>
          <x/>
          <x v="1"/>
          <x v="1"/>
          <x v="1"/>
          <x v="1"/>
          <x v="1"/>
          <x v="9"/>
          <x v="3"/>
        </s>
        <s v="[Fact Timesheet Detail].[Name Comments].[Comments].&amp;[54876]" c="logged mapping issues" cp="13">
          <x/>
          <x v="1"/>
          <x/>
          <x/>
          <x v="7"/>
          <x/>
          <x v="1"/>
          <x v="1"/>
          <x v="1"/>
          <x v="1"/>
          <x v="1"/>
          <x v="10"/>
          <x v="4"/>
        </s>
        <s v="[Fact Timesheet Detail].[Name Comments].[Comments].&amp;[54880]" c="metadata on Visio for Sarah" cp="13">
          <x/>
          <x v="1"/>
          <x/>
          <x/>
          <x v="8"/>
          <x/>
          <x v="1"/>
          <x v="1"/>
          <x v="1"/>
          <x v="1"/>
          <x v="1"/>
          <x v="11"/>
          <x v="5"/>
        </s>
        <s v="[Fact Timesheet Detail].[Name Comments].[Comments].&amp;[54463]" c="ONT assistance with Sassoon -- requested access from Mark" cp="13">
          <x/>
          <x v="1"/>
          <x/>
          <x/>
          <x v="2"/>
          <x/>
          <x v="1"/>
          <x v="1"/>
          <x v="1"/>
          <x v="1"/>
          <x v="1"/>
          <x v="12"/>
          <x v="3"/>
        </s>
        <s v="[Fact Timesheet Detail].[Name Comments].[Comments].&amp;[54452]" c="report fixes as logged by Sassoon" cp="13">
          <x/>
          <x v="1"/>
          <x/>
          <x/>
          <x/>
          <x/>
          <x v="1"/>
          <x v="1"/>
          <x v="1"/>
          <x v="1"/>
          <x v="1"/>
          <x v="13"/>
          <x v="3"/>
        </s>
        <s v="[Fact Timesheet Detail].[Name Comments].[Comments].&amp;[54476]" c="Reports not appearing for users -- Publish all reports (RS &amp; Excel)" cp="13">
          <x/>
          <x v="1"/>
          <x/>
          <x/>
          <x v="4"/>
          <x/>
          <x v="1"/>
          <x v="1"/>
          <x v="1"/>
          <x v="1"/>
          <x v="1"/>
          <x v="14"/>
          <x v="3"/>
        </s>
        <s v="[Fact Timesheet Detail].[Name Comments].[Comments].&amp;[54455]" c="Script out changes for update to GIT" cp="13">
          <x/>
          <x v="1"/>
          <x/>
          <x/>
          <x/>
          <x/>
          <x v="1"/>
          <x v="1"/>
          <x v="1"/>
          <x v="1"/>
          <x v="1"/>
          <x v="15"/>
          <x v="3"/>
        </s>
        <s v="[Fact Timesheet Detail].[Name Comments].[Comments].&amp;[54445]" c="Server issue -- IIS_x000a_Troubleshooting_x000a_recreate all data connections" cp="13">
          <x/>
          <x v="1"/>
          <x/>
          <x/>
          <x v="1"/>
          <x/>
          <x v="1"/>
          <x v="1"/>
          <x v="1"/>
          <x v="1"/>
          <x v="1"/>
          <x v="16"/>
          <x v="3"/>
        </s>
        <s v="[Fact Timesheet Detail].[Name Comments].[Comments].&amp;[54450]" c="set times for Zero1 Auto subscriptions_x000a_checked subscriptions" cp="13">
          <x/>
          <x v="1"/>
          <x/>
          <x/>
          <x/>
          <x/>
          <x v="1"/>
          <x v="1"/>
          <x v="1"/>
          <x v="1"/>
          <x v="1"/>
          <x v="15"/>
          <x v="3"/>
        </s>
        <s v="[Fact Timesheet Detail].[Name Comments].[Comments].&amp;[54882]" c="SSIS DB full to simple recovery, shrink files, backup after shrink" cp="13">
          <x/>
          <x v="1"/>
          <x/>
          <x/>
          <x v="8"/>
          <x/>
          <x v="1"/>
          <x v="1"/>
          <x v="1"/>
          <x v="1"/>
          <x v="1"/>
          <x v="17"/>
          <x v="4"/>
        </s>
        <s v="[Fact Timesheet Detail].[Name Comments].[Comments].&amp;[54457]" c="update Zero1 ETL to Git_x000a_ETL check for run history_x000a_running wrong Package (Old package)" cp="13">
          <x/>
          <x v="1"/>
          <x/>
          <x/>
          <x/>
          <x/>
          <x v="1"/>
          <x v="1"/>
          <x v="1"/>
          <x v="1"/>
          <x v="1"/>
          <x v="18"/>
          <x v="3"/>
        </s>
        <s v="[Fact Timesheet Detail].[Name Comments].[Comments].&amp;[54470]" c="upgrade specs of Zero1 server" cp="13">
          <x/>
          <x v="1"/>
          <x/>
          <x/>
          <x v="3"/>
          <x/>
          <x v="1"/>
          <x v="1"/>
          <x v="1"/>
          <x v="1"/>
          <x v="1"/>
          <x v="19"/>
          <x v="3"/>
        </s>
        <s v="[Fact Timesheet Detail].[Name Comments].[Comments].&amp;[54168]" c="Zero1  ETL babysit_x000a_run manually_x000a_load all packages to solution" cp="13">
          <x/>
          <x/>
          <x/>
          <x/>
          <x v="9"/>
          <x/>
          <x v="1"/>
          <x v="1"/>
          <x v="1"/>
          <x/>
          <x v="1"/>
          <x v="20"/>
          <x v="1"/>
        </s>
        <s v="[Fact Timesheet Detail].[Name Comments].[Comments].&amp;[54152]" c="Zero1 ETL issues" cp="13">
          <x/>
          <x v="1"/>
          <x/>
          <x/>
          <x v="10"/>
          <x/>
          <x v="1"/>
          <x v="1"/>
          <x v="1"/>
          <x v="1"/>
          <x v="1"/>
          <x v="21"/>
          <x v="1"/>
        </s>
        <s v="[Fact Timesheet Detail].[Name Comments].[Comments].&amp;[54872]" c="zero1 how to screens create and mail_x000a_upload to O365 Wiki site" cp="13">
          <x/>
          <x v="1"/>
          <x/>
          <x/>
          <x v="7"/>
          <x/>
          <x v="1"/>
          <x v="1"/>
          <x v="1"/>
          <x v="1"/>
          <x v="1"/>
          <x v="22"/>
          <x v="5"/>
        </s>
        <s v="[Fact Timesheet Detail].[Name Comments].[Comments].&amp;[54884]" c="Zero1 reports _x000a_check , fix and mail" cp="13">
          <x/>
          <x v="1"/>
          <x/>
          <x/>
          <x v="11"/>
          <x/>
          <x v="1"/>
          <x v="1"/>
          <x v="1"/>
          <x v="1"/>
          <x v="1"/>
          <x v="23"/>
          <x v="4"/>
        </s>
        <s v="[Fact Timesheet Detail].[Name Comments].[Comments].&amp;[54153]" c="Zero1 Reports run" cp="13">
          <x/>
          <x v="1"/>
          <x/>
          <x/>
          <x v="10"/>
          <x/>
          <x v="1"/>
          <x v="1"/>
          <x v="1"/>
          <x v="1"/>
          <x v="1"/>
          <x v="24"/>
          <x v="1"/>
        </s>
        <s v="[Fact Timesheet Detail].[Name Comments].[Comments].&amp;[54446]" c="Zero1 Reports troubleshooting_x000a_SMTP Setup" cp="13">
          <x/>
          <x v="1"/>
          <x/>
          <x/>
          <x v="1"/>
          <x/>
          <x v="1"/>
          <x v="1"/>
          <x v="1"/>
          <x v="1"/>
          <x v="1"/>
          <x v="25"/>
          <x v="3"/>
        </s>
        <s v="[Fact Timesheet Detail].[Name Comments].[Comments].&amp;[54878]" c="Zero1 Site diagram" cp="13">
          <x/>
          <x v="1"/>
          <x/>
          <x/>
          <x v="8"/>
          <x/>
          <x v="1"/>
          <x v="1"/>
          <x v="1"/>
          <x v="1"/>
          <x v="1"/>
          <x v="26"/>
          <x v="5"/>
        </s>
        <s v="[Fact Timesheet Detail].[Name Comments].[Comments].&amp;[54867]" c="Zero1 spin up VM documentation mail_x000a_create Wiki, created Wiki Page, added content" cp="13">
          <x/>
          <x v="1"/>
          <x/>
          <x/>
          <x v="6"/>
          <x/>
          <x v="1"/>
          <x v="1"/>
          <x v="1"/>
          <x v="1"/>
          <x v="1"/>
          <x v="27"/>
          <x v="5"/>
        </s>
        <s v="[Fact Timesheet Detail].[Name Comments].[Comments].&amp;[54459]" c="Zero1 Subscriptions check -- mails not firing_x000a_export of defect list_x000a_add users to RS subsciprion list" cp="13">
          <x/>
          <x v="1"/>
          <x/>
          <x/>
          <x v="2"/>
          <x/>
          <x v="1"/>
          <x v="1"/>
          <x v="1"/>
          <x v="1"/>
          <x v="1"/>
          <x v="28"/>
          <x v="3"/>
        </s>
        <s v="[Fact Timesheet Detail].[Name Comments].[Comments].&amp;[54169]" c="Zero1 Test server issues fix_x000a_account issues_x000a_testing_x000a_recreate all connections" cp="13">
          <x/>
          <x v="1"/>
          <x/>
          <x/>
          <x v="9"/>
          <x/>
          <x v="1"/>
          <x v="1"/>
          <x v="1"/>
          <x v="1"/>
          <x v="1"/>
          <x v="29"/>
          <x v="1"/>
        </s>
        <s v="[Fact Timesheet Detail].[Name Comments].[Comments].&amp;[54475]" c="Zero1 troubleshooting reports" cp="13">
          <x/>
          <x v="1"/>
          <x/>
          <x/>
          <x v="4"/>
          <x/>
          <x v="1"/>
          <x v="1"/>
          <x v="1"/>
          <x v="1"/>
          <x v="1"/>
          <x v="30"/>
          <x v="3"/>
        </s>
        <s v="[Fact Timesheet Detail].[Name Comments].[Comments].&amp;[54466]" c="Zero1_x000a_update issue list send to Ailsa_x000a_Azure server issues fix- external access_x000a_rs troubleshooting_x000a_AAMs_x000a_Dataconnections fix" cp="13">
          <x/>
          <x v="1"/>
          <x/>
          <x/>
          <x v="3"/>
          <x/>
          <x v="1"/>
          <x v="1"/>
          <x v="1"/>
          <x v="1"/>
          <x v="1"/>
          <x v="31"/>
          <x v="3"/>
        </s>
        <s v="[Fact Timesheet Detail].[Name Comments].[Comments].&amp;[54555]" c="Onsite visit" cp="13">
          <x/>
          <x/>
          <x/>
          <x/>
          <x/>
          <x/>
          <x/>
          <x/>
          <x/>
          <x/>
          <x v="1"/>
          <x v="32"/>
          <x/>
        </s>
        <s v="[Fact Timesheet Detail].[Name Comments].[Comments].&amp;[54553]" c="Onsite visit, issue reolution" cp="13">
          <x/>
          <x/>
          <x/>
          <x/>
          <x v="1"/>
          <x/>
          <x/>
          <x/>
          <x/>
          <x/>
          <x v="1"/>
          <x v="33"/>
          <x/>
        </s>
        <s v="[Fact Timesheet Detail].[Name Comments].[Comments].&amp;[54723]" c="Onsite visit, meeting on duplicate issue with Byron" cp="13">
          <x/>
          <x/>
          <x/>
          <x/>
          <x v="7"/>
          <x/>
          <x/>
          <x/>
          <x/>
          <x/>
          <x v="1"/>
          <x v="34"/>
          <x/>
        </s>
        <s v="[Fact Timesheet Detail].[Name Comments].[Comments].&amp;[54552]" c="OTN updates" cp="13">
          <x v="1"/>
          <x v="1"/>
          <x/>
          <x/>
          <x v="1"/>
          <x/>
          <x/>
          <x/>
          <x/>
          <x v="1"/>
          <x v="1"/>
          <x v="35"/>
          <x/>
        </s>
        <s v="[Fact Timesheet Detail].[Name Comments].[Comments].&amp;[54887]" u="1" c="refactoring"/>
        <s v="[Fact Timesheet Detail].[Name Comments].[Comments].&amp;[54736]" u="1" c="refactoring FactPolicy load query"/>
      </sharedItems>
      <mpMap v="39"/>
      <mpMap v="40"/>
      <mpMap v="41"/>
      <mpMap v="42"/>
      <mpMap v="43"/>
      <mpMap v="44"/>
      <mpMap v="45"/>
      <mpMap v="46"/>
      <mpMap v="47"/>
      <mpMap v="48"/>
      <mpMap v="49"/>
      <mpMap v="50"/>
      <mpMap v="51"/>
    </cacheField>
    <cacheField name="[Fact Timesheet Detail].[Name Comments].[File Name]" caption="File Name" numFmtId="0" hierarchy="42" level="5" mappingCount="1">
      <sharedItems count="10">
        <s v="[Fact Timesheet Detail].[Name Comments].[File Name].&amp;[54556]" c="GrigoriNicoloudakis_20140126_Timesheets" cp="1">
          <x/>
        </s>
        <s v="[Fact Timesheet Detail].[Name Comments].[File Name].&amp;[54554]" c="GrigoriNicoloudakis_20140126_Timesheets" cp="1">
          <x v="1"/>
        </s>
        <s v="[Fact Timesheet Detail].[Name Comments].[File Name].&amp;[54557]" c="GrigoriNicoloudakis_20140126_Timesheets" cp="1">
          <x v="1"/>
        </s>
        <s v="[Fact Timesheet Detail].[Name Comments].[File Name].&amp;[54560]" c="GrigoriNicoloudakis_20140126_Timesheets" cp="1">
          <x v="1"/>
        </s>
        <s v="[Fact Timesheet Detail].[Name Comments].[File Name].&amp;[54561]" c="GrigoriNicoloudakis_20140126_Timesheets" cp="1">
          <x v="1"/>
        </s>
        <s v="[Fact Timesheet Detail].[Name Comments].[File Name].&amp;[54558]" c="GrigoriNicoloudakis_20140126_Timesheets" cp="1">
          <x v="2"/>
        </s>
        <s v="[Fact Timesheet Detail].[Name Comments].[File Name].&amp;[54469]" c="AndrewThorntonSmith_20140126_Timesheets" cp="1">
          <x v="3"/>
        </s>
        <s v="[Fact Timesheet Detail].[Name Comments].[File Name].&amp;[54447]" c="AndrewThorntonSmith_20140126_Timesheets" cp="1">
          <x v="4"/>
        </s>
        <s v="[Fact Timesheet Detail].[Name Comments].[File Name].&amp;[54168]" c="AndrewThorntonSmith_20140119_Timesheets" cp="1">
          <x v="5"/>
        </s>
        <s v="[Fact Timesheet Detail].[Name Comments].[File Name].&amp;[54153]" c="AndrewThorntonSmith_20140119_Timesheets" cp="1">
          <x v="6"/>
        </s>
      </sharedItems>
      <mpMap v="52"/>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Zero1"/>
      </sharedItems>
    </cacheField>
    <cacheField name="[Fact Timesheet Detail].[Name Comments].[Person Name].[Project Name]" caption="Project Name" propertyName="Project Name" numFmtId="0" hierarchy="42" level="3" memberPropertyField="1">
      <sharedItems count="2">
        <s v="Zero1 - 1View Change Requests"/>
        <s v="Zero1 - Misc work"/>
      </sharedItems>
    </cacheField>
    <cacheField name="[Fact Timesheet Detail].[Name Comments].[Comments].[AM Comments]" caption="AM Comments" propertyName="AM Comments" numFmtId="0" hierarchy="42" level="4" memberPropertyField="1">
      <sharedItems count="2">
        <s v=""/>
        <s v="Update AM"/>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1" count="2">
        <n v="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Day]" caption="Day" propertyName="Day" numFmtId="0" hierarchy="42" level="4" memberPropertyField="1">
      <sharedItems count="12">
        <s v="20140121"/>
        <s v="20140120"/>
        <s v="20140122"/>
        <s v="20140123"/>
        <s v="20140124"/>
        <s v="20140116"/>
        <s v="20140127"/>
        <s v="20140128"/>
        <s v="20140129"/>
        <s v="20140117"/>
        <s v="20140114"/>
        <s v="20140130"/>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2">
        <s v="Grigori Nicoloudakis"/>
        <s v="Andrew Thornton-Smith"/>
      </sharedItems>
    </cacheField>
    <cacheField name="[Fact Timesheet Detail].[Name Comments].[Comments].[Person Name]" caption="Person Name" propertyName="Person Name" numFmtId="0" hierarchy="42" level="4" memberPropertyField="1">
      <sharedItems count="2">
        <s v="Grigori Nicoloudakis"/>
        <s v="Andrew Thornton-Smith"/>
      </sharedItems>
    </cacheField>
    <cacheField name="[Fact Timesheet Detail].[Name Comments].[Comments].[Person Source Key]" caption="Person Source Key" propertyName="Person Source Key" numFmtId="0" hierarchy="42" level="4" memberPropertyField="1">
      <sharedItems count="2">
        <s v="GRIGORI NICOLOUDAKIS"/>
        <s v="ANDREW THORNTON-SMITH"/>
      </sharedItems>
    </cacheField>
    <cacheField name="[Fact Timesheet Detail].[Name Comments].[Comments].[PersonBillable]" caption="PersonBillable" propertyName="PersonBillable" numFmtId="0" hierarchy="42" level="4" memberPropertyField="1">
      <sharedItems count="2">
        <s v="Billable"/>
        <s v="Unbillable"/>
      </sharedItems>
    </cacheField>
    <cacheField name="[Fact Timesheet Detail].[Name Comments].[Comments].[Project]" caption="Project" propertyName="Project" numFmtId="0" hierarchy="42" level="4" memberPropertyField="1">
      <sharedItems count="2">
        <s v="Zero1 - 1View Change Requests"/>
        <s v="Zero1 - Misc work"/>
      </sharedItems>
    </cacheField>
    <cacheField name="[Fact Timesheet Detail].[Name Comments].[Comments].[Timesheet Detail Name]" caption="Timesheet Detail Name" propertyName="Timesheet Detail Name" numFmtId="0" hierarchy="42" level="4" memberPropertyField="1">
      <sharedItems count="36">
        <s v="Grigori NicoloudakisZero1 - 1View Change RequestsETL71/21/2014 12:00:00 AM"/>
        <s v="Grigori NicoloudakisZero1 - 1View Change RequestsETL31/20/2014 12:00:00 AM"/>
        <s v="Grigori NicoloudakisZero1 - 1View Change RequestsETL121/22/2014 12:00:00 AM"/>
        <s v="Grigori NicoloudakisZero1 - 1View Change RequestsETL31/23/2014 12:00:00 AM"/>
        <s v="Grigori NicoloudakisZero1 - 1View Change RequestsETL6.51/24/2014 12:00:00 AM"/>
        <s v="Grigori NicoloudakisZero1 - 1View Change RequestsETL11/22/2014 12:00:00 AM"/>
        <s v="Andrew Thornton-SmithZero1 - Misc workDeployment11/16/2014 12:00:00 AM"/>
        <s v="Andrew Thornton-SmithZero1 - Misc workFrontEnd2.51/27/2014 12:00:00 AM"/>
        <s v="Andrew Thornton-SmithZero1 - Misc workSharePoint1.251/23/2014 12:00:00 AM"/>
        <s v="Andrew Thornton-SmithZero1 - Misc workSharePoint0.51/20/2014 12:00:00 AM"/>
        <s v="Andrew Thornton-SmithZero1 - Misc workOther0.751/28/2014 12:00:00 AM"/>
        <s v="Andrew Thornton-SmithZero1 - Misc workDocumentation0.51/29/2014 12:00:00 AM"/>
        <s v="Andrew Thornton-SmithZero1 - Misc workSharePoint0.51/22/2014 12:00:00 AM"/>
        <s v="Andrew Thornton-SmithZero1 - Misc workSharePoint2.51/21/2014 12:00:00 AM"/>
        <s v="Andrew Thornton-SmithZero1 - Misc workSharePoint11/24/2014 12:00:00 AM"/>
        <s v="Andrew Thornton-SmithZero1 - Misc workSharePoint0.51/21/2014 12:00:00 AM"/>
        <s v="Andrew Thornton-SmithZero1 - Misc workSharePoint2.51/20/2014 12:00:00 AM"/>
        <s v="Andrew Thornton-SmithZero1 - Misc workOther0.751/29/2014 12:00:00 AM"/>
        <s v="Andrew Thornton-SmithZero1 - Misc workSharePoint0.751/21/2014 12:00:00 AM"/>
        <s v="Andrew Thornton-SmithZero1 - Misc workSharePoint0.251/23/2014 12:00:00 AM"/>
        <s v="Andrew Thornton-SmithZero1 - Misc workDeployment11/17/2014 12:00:00 AM"/>
        <s v="Andrew Thornton-SmithZero1 - Misc workDeployment3.51/14/2014 12:00:00 AM"/>
        <s v="Andrew Thornton-SmithZero1 - Misc workDocumentation2.51/28/2014 12:00:00 AM"/>
        <s v="Andrew Thornton-SmithZero1 - Misc workOther21/30/2014 12:00:00 AM"/>
        <s v="Andrew Thornton-SmithZero1 - Misc workDeployment1.51/14/2014 12:00:00 AM"/>
        <s v="Andrew Thornton-SmithZero1 - Misc workSharePoint2.251/20/2014 12:00:00 AM"/>
        <s v="Andrew Thornton-SmithZero1 - Misc workDocumentation2.51/29/2014 12:00:00 AM"/>
        <s v="Andrew Thornton-SmithZero1 - Misc workdocumentation21/27/2014 12:00:00 AM"/>
        <s v="Andrew Thornton-SmithZero1 - Misc workSharePoint0.751/22/2014 12:00:00 AM"/>
        <s v="Andrew Thornton-SmithZero1 - Misc workDeployment3.51/17/2014 12:00:00 AM"/>
        <s v="Andrew Thornton-SmithZero1 - Misc workSharePoint21/24/2014 12:00:00 AM"/>
        <s v="Andrew Thornton-SmithZero1 - Misc workSharePoint61/23/2014 12:00:00 AM"/>
        <s v="Grigori NicoloudakisZero1 - Misc workETL31/21/2014 12:00:00 AM"/>
        <s v="Grigori NicoloudakisZero1 - Misc workETL21/20/2014 12:00:00 AM"/>
        <s v="Grigori NicoloudakisZero1 - Misc workETL21/28/2014 12:00:00 AM"/>
        <s v="Grigori NicoloudakisZero1 - Misc workETL11/20/2014 12:00:00 AM"/>
      </sharedItems>
    </cacheField>
    <cacheField name="[Fact Timesheet Detail].[Name Comments].[Comments].[Type Of Work Name]" caption="Type Of Work Name" propertyName="Type Of Work Name" numFmtId="0" hierarchy="42" level="4" memberPropertyField="1">
      <sharedItems count="6">
        <s v="ETL"/>
        <s v="Deployment"/>
        <s v="FrontEnd"/>
        <s v="Sharepoint"/>
        <s v="Other"/>
        <s v="Documentation"/>
      </sharedItems>
    </cacheField>
    <cacheField name="[Fact Timesheet Detail].[Name Comments].[File Name].[Comments]" caption="Comments" propertyName="Comments" numFmtId="0" hierarchy="42" level="5" memberPropertyField="1">
      <sharedItems count="7">
        <s v=" build 114 deployment issues"/>
        <s v="Build 114 deployment issues"/>
        <s v="dup inv investigation"/>
        <s v="Fixing Report headers"/>
        <s v="Integration catch up with GHN"/>
        <s v="Zero1  ETL babysit_x000a_run manually_x000a_load all packages to solution"/>
        <s v="Zero1 Reports run"/>
      </sharedItems>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pivotTable1.xml><?xml version="1.0" encoding="utf-8"?>
<pivotTableDefinition xmlns="http://schemas.openxmlformats.org/spreadsheetml/2006/main" name="PivotTable2" cacheId="292"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34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411">
      <pivotArea field="69" type="button" dataOnly="0" labelOnly="1" outline="0" axis="axisRow" fieldPosition="0"/>
    </format>
    <format dxfId="410">
      <pivotArea dataOnly="0" labelOnly="1" outline="0" fieldPosition="0">
        <references count="1">
          <reference field="4294967294" count="2">
            <x v="2"/>
            <x v="3"/>
          </reference>
        </references>
      </pivotArea>
    </format>
    <format dxfId="409">
      <pivotArea outline="0" collapsedLevelsAreSubtotals="1" fieldPosition="0">
        <references count="1">
          <reference field="4294967294" count="2" selected="0">
            <x v="2"/>
            <x v="3"/>
          </reference>
        </references>
      </pivotArea>
    </format>
    <format dxfId="408">
      <pivotArea dataOnly="0" labelOnly="1" fieldPosition="0">
        <references count="1">
          <reference field="69" count="0"/>
        </references>
      </pivotArea>
    </format>
    <format dxfId="407">
      <pivotArea dataOnly="0" labelOnly="1" grandRow="1" outline="0" fieldPosition="0"/>
    </format>
    <format dxfId="406">
      <pivotArea outline="0" collapsedLevelsAreSubtotals="1" fieldPosition="0">
        <references count="1">
          <reference field="4294967294" count="3" selected="0">
            <x v="0"/>
            <x v="2"/>
            <x v="3"/>
          </reference>
        </references>
      </pivotArea>
    </format>
    <format dxfId="405">
      <pivotArea dataOnly="0" labelOnly="1" grandRow="1" outline="0" fieldPosition="0"/>
    </format>
    <format dxfId="404">
      <pivotArea dataOnly="0" labelOnly="1" fieldPosition="0">
        <references count="1">
          <reference field="69" count="7">
            <x v="1"/>
            <x v="2"/>
            <x v="6"/>
            <x v="7"/>
            <x v="8"/>
            <x v="12"/>
            <x v="13"/>
          </reference>
        </references>
      </pivotArea>
    </format>
    <format dxfId="403">
      <pivotArea outline="0" collapsedLevelsAreSubtotals="1" fieldPosition="0">
        <references count="1">
          <reference field="4294967294" count="3" selected="0">
            <x v="1"/>
            <x v="2"/>
            <x v="3"/>
          </reference>
        </references>
      </pivotArea>
    </format>
    <format dxfId="402">
      <pivotArea collapsedLevelsAreSubtotals="1" fieldPosition="0">
        <references count="2">
          <reference field="4294967294" count="1" selected="0">
            <x v="3"/>
          </reference>
          <reference field="69" count="13">
            <x v="1"/>
            <x v="2"/>
            <x v="3"/>
            <x v="4"/>
            <x v="6"/>
            <x v="7"/>
            <x v="8"/>
            <x v="9"/>
            <x v="10"/>
            <x v="11"/>
            <x v="12"/>
            <x v="13"/>
            <x v="14"/>
          </reference>
        </references>
      </pivotArea>
    </format>
    <format dxfId="401">
      <pivotArea field="69" grandRow="1" outline="0" collapsedLevelsAreSubtotals="1" axis="axisRow" fieldPosition="0">
        <references count="1">
          <reference field="4294967294" count="1" selected="0">
            <x v="3"/>
          </reference>
        </references>
      </pivotArea>
    </format>
    <format dxfId="400">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2" cacheId="34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414">
      <pivotArea field="69" type="button" dataOnly="0" labelOnly="1" outline="0" axis="axisRow" fieldPosition="0"/>
    </format>
    <format dxfId="413">
      <pivotArea dataOnly="0" labelOnly="1" fieldPosition="0">
        <references count="1">
          <reference field="70" count="0"/>
        </references>
      </pivotArea>
    </format>
    <format dxfId="412">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335"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399">
      <pivotArea collapsedLevelsAreSubtotals="1" fieldPosition="0">
        <references count="2">
          <reference field="4294967294" count="1" selected="0">
            <x v="5"/>
          </reference>
          <reference field="22" count="1">
            <x v="3"/>
          </reference>
        </references>
      </pivotArea>
    </format>
    <format dxfId="398">
      <pivotArea collapsedLevelsAreSubtotals="1" fieldPosition="0">
        <references count="2">
          <reference field="4294967294" count="1" selected="0">
            <x v="5"/>
          </reference>
          <reference field="22" count="1">
            <x v="4"/>
          </reference>
        </references>
      </pivotArea>
    </format>
    <format dxfId="397">
      <pivotArea collapsedLevelsAreSubtotals="1" fieldPosition="0">
        <references count="2">
          <reference field="4294967294" count="1" selected="0">
            <x v="5"/>
          </reference>
          <reference field="92" count="0"/>
        </references>
      </pivotArea>
    </format>
    <format dxfId="396">
      <pivotArea collapsedLevelsAreSubtotals="1" fieldPosition="0">
        <references count="2">
          <reference field="4294967294" count="1" selected="0">
            <x v="6"/>
          </reference>
          <reference field="20" count="1">
            <x v="3"/>
          </reference>
        </references>
      </pivotArea>
    </format>
    <format dxfId="395">
      <pivotArea collapsedLevelsAreSubtotals="1" fieldPosition="0">
        <references count="2">
          <reference field="4294967294" count="1" selected="0">
            <x v="6"/>
          </reference>
          <reference field="21" count="1">
            <x v="3"/>
          </reference>
        </references>
      </pivotArea>
    </format>
    <format dxfId="394">
      <pivotArea collapsedLevelsAreSubtotals="1" fieldPosition="0">
        <references count="2">
          <reference field="4294967294" count="1" selected="0">
            <x v="6"/>
          </reference>
          <reference field="20" count="1">
            <x v="1"/>
          </reference>
        </references>
      </pivotArea>
    </format>
    <format dxfId="393">
      <pivotArea collapsedLevelsAreSubtotals="1" fieldPosition="0">
        <references count="2">
          <reference field="4294967294" count="1" selected="0">
            <x v="5"/>
          </reference>
          <reference field="22" count="1">
            <x v="5"/>
          </reference>
        </references>
      </pivotArea>
    </format>
    <format dxfId="392">
      <pivotArea collapsedLevelsAreSubtotals="1" fieldPosition="0">
        <references count="2">
          <reference field="4294967294" count="1" selected="0">
            <x v="5"/>
          </reference>
          <reference field="22" count="1">
            <x v="6"/>
          </reference>
        </references>
      </pivotArea>
    </format>
    <format dxfId="391">
      <pivotArea collapsedLevelsAreSubtotals="1" fieldPosition="0">
        <references count="2">
          <reference field="4294967294" count="1" selected="0">
            <x v="5"/>
          </reference>
          <reference field="22" count="1">
            <x v="7"/>
          </reference>
        </references>
      </pivotArea>
    </format>
    <format dxfId="390">
      <pivotArea collapsedLevelsAreSubtotals="1" fieldPosition="0">
        <references count="2">
          <reference field="4294967294" count="1" selected="0">
            <x v="5"/>
          </reference>
          <reference field="22" count="1">
            <x v="8"/>
          </reference>
        </references>
      </pivotArea>
    </format>
    <format dxfId="389">
      <pivotArea collapsedLevelsAreSubtotals="1" fieldPosition="0">
        <references count="2">
          <reference field="4294967294" count="1" selected="0">
            <x v="5"/>
          </reference>
          <reference field="22" count="1">
            <x v="9"/>
          </reference>
        </references>
      </pivotArea>
    </format>
    <format dxfId="388">
      <pivotArea field="19" type="button" dataOnly="0" labelOnly="1" outline="0" axis="axisRow" fieldPosition="0"/>
    </format>
    <format dxfId="387">
      <pivotArea dataOnly="0" labelOnly="1" outline="0" fieldPosition="0">
        <references count="1">
          <reference field="4294967294" count="6">
            <x v="2"/>
            <x v="3"/>
            <x v="4"/>
            <x v="5"/>
            <x v="6"/>
            <x v="7"/>
          </reference>
        </references>
      </pivotArea>
    </format>
    <format dxfId="386">
      <pivotArea outline="0" collapsedLevelsAreSubtotals="1" fieldPosition="0">
        <references count="1">
          <reference field="4294967294" count="1" selected="0">
            <x v="6"/>
          </reference>
        </references>
      </pivotArea>
    </format>
    <format dxfId="385">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426"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3">
        <item c="1" x="0"/>
        <item c="1" x="1"/>
        <item c="1" x="2"/>
        <item c="1" x="3"/>
        <item c="1" x="4"/>
        <item c="1" x="5"/>
        <item c="1" x="6"/>
        <item c="1" x="7"/>
        <item c="1" x="8"/>
        <item c="1" x="9"/>
        <item c="1" x="10"/>
        <item x="11" d="1"/>
        <item t="default"/>
      </items>
    </pivotField>
    <pivotField axis="axisRow" showAll="0" dataSourceSort="1">
      <items count="24">
        <item c="1" x="0" d="1"/>
        <item x="1" d="1"/>
        <item x="2" d="1"/>
        <item x="3" d="1"/>
        <item x="4" d="1"/>
        <item x="5" d="1"/>
        <item x="6" d="1"/>
        <item x="7" d="1"/>
        <item x="8" d="1"/>
        <item x="9" d="1"/>
        <item x="10" d="1"/>
        <item x="11" d="1"/>
        <item x="12" d="1"/>
        <item x="13" d="1"/>
        <item x="14" d="1"/>
        <item x="15" d="1"/>
        <item x="16" d="1"/>
        <item x="17" d="1"/>
        <item x="18"/>
        <item x="19" d="1"/>
        <item x="20"/>
        <item x="21" d="1"/>
        <item x="22" d="1"/>
        <item t="default"/>
      </items>
    </pivotField>
    <pivotField axis="axisRow" showAll="0" dataSourceSort="1">
      <items count="22">
        <item c="1" x="0"/>
        <item x="1" d="1"/>
        <item x="2" d="1"/>
        <item x="3" d="1"/>
        <item x="4" d="1"/>
        <item x="5" d="1"/>
        <item x="6" d="1"/>
        <item x="7" d="1"/>
        <item x="8" d="1"/>
        <item x="9" d="1"/>
        <item x="10" d="1"/>
        <item x="11" d="1"/>
        <item x="12" d="1"/>
        <item x="13" d="1"/>
        <item x="14" d="1"/>
        <item x="15" d="1"/>
        <item x="16" d="1"/>
        <item x="17"/>
        <item x="18" d="1"/>
        <item x="19" d="1"/>
        <item x="20"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2">
    <i>
      <x/>
    </i>
    <i>
      <x v="1"/>
    </i>
    <i>
      <x v="2"/>
    </i>
    <i>
      <x v="3"/>
    </i>
    <i>
      <x v="4"/>
    </i>
    <i>
      <x v="5"/>
    </i>
    <i>
      <x v="6"/>
    </i>
    <i>
      <x v="7"/>
    </i>
    <i>
      <x v="8"/>
    </i>
    <i>
      <x v="9"/>
    </i>
    <i>
      <x v="10"/>
    </i>
    <i t="grand">
      <x/>
    </i>
  </rowItems>
  <colFields count="1">
    <field x="-2"/>
  </colFields>
  <colItems count="8">
    <i>
      <x/>
    </i>
    <i i="1">
      <x v="1"/>
    </i>
    <i i="2">
      <x v="2"/>
    </i>
    <i i="3">
      <x v="3"/>
    </i>
    <i i="4">
      <x v="4"/>
    </i>
    <i i="5">
      <x v="5"/>
    </i>
    <i i="6">
      <x v="6"/>
    </i>
    <i i="7">
      <x v="7"/>
    </i>
  </colItems>
  <pageFields count="2">
    <pageField fld="51" hier="6" name="[Date].[BillingPeriod].[Billing Period].&amp;[2014 - 04]" cap="2014 - 04"/>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384">
      <pivotArea collapsedLevelsAreSubtotals="1" fieldPosition="0">
        <references count="2">
          <reference field="4294967294" count="1" selected="0">
            <x v="5"/>
          </reference>
          <reference field="22" count="1">
            <x v="3"/>
          </reference>
        </references>
      </pivotArea>
    </format>
    <format dxfId="383">
      <pivotArea collapsedLevelsAreSubtotals="1" fieldPosition="0">
        <references count="2">
          <reference field="4294967294" count="1" selected="0">
            <x v="5"/>
          </reference>
          <reference field="22" count="1">
            <x v="4"/>
          </reference>
        </references>
      </pivotArea>
    </format>
    <format dxfId="382">
      <pivotArea collapsedLevelsAreSubtotals="1" fieldPosition="0">
        <references count="2">
          <reference field="4294967294" count="1" selected="0">
            <x v="5"/>
          </reference>
          <reference field="92" count="0"/>
        </references>
      </pivotArea>
    </format>
    <format dxfId="381">
      <pivotArea collapsedLevelsAreSubtotals="1" fieldPosition="0">
        <references count="2">
          <reference field="4294967294" count="1" selected="0">
            <x v="6"/>
          </reference>
          <reference field="20" count="1">
            <x v="20"/>
          </reference>
        </references>
      </pivotArea>
    </format>
    <format dxfId="380">
      <pivotArea collapsedLevelsAreSubtotals="1" fieldPosition="0">
        <references count="2">
          <reference field="4294967294" count="1" selected="0">
            <x v="6"/>
          </reference>
          <reference field="21" count="1">
            <x v="17"/>
          </reference>
        </references>
      </pivotArea>
    </format>
    <format dxfId="379">
      <pivotArea collapsedLevelsAreSubtotals="1" fieldPosition="0">
        <references count="2">
          <reference field="4294967294" count="1" selected="0">
            <x v="6"/>
          </reference>
          <reference field="20" count="1">
            <x v="18"/>
          </reference>
        </references>
      </pivotArea>
    </format>
    <format dxfId="378">
      <pivotArea collapsedLevelsAreSubtotals="1" fieldPosition="0">
        <references count="2">
          <reference field="4294967294" count="1" selected="0">
            <x v="5"/>
          </reference>
          <reference field="22" count="1">
            <x v="5"/>
          </reference>
        </references>
      </pivotArea>
    </format>
    <format dxfId="377">
      <pivotArea collapsedLevelsAreSubtotals="1" fieldPosition="0">
        <references count="2">
          <reference field="4294967294" count="1" selected="0">
            <x v="5"/>
          </reference>
          <reference field="22" count="1">
            <x v="6"/>
          </reference>
        </references>
      </pivotArea>
    </format>
    <format dxfId="376">
      <pivotArea collapsedLevelsAreSubtotals="1" fieldPosition="0">
        <references count="2">
          <reference field="4294967294" count="1" selected="0">
            <x v="5"/>
          </reference>
          <reference field="22" count="1">
            <x v="7"/>
          </reference>
        </references>
      </pivotArea>
    </format>
    <format dxfId="375">
      <pivotArea collapsedLevelsAreSubtotals="1" fieldPosition="0">
        <references count="2">
          <reference field="4294967294" count="1" selected="0">
            <x v="5"/>
          </reference>
          <reference field="22" count="1">
            <x v="8"/>
          </reference>
        </references>
      </pivotArea>
    </format>
    <format dxfId="374">
      <pivotArea collapsedLevelsAreSubtotals="1" fieldPosition="0">
        <references count="2">
          <reference field="4294967294" count="1" selected="0">
            <x v="5"/>
          </reference>
          <reference field="22" count="1">
            <x v="9"/>
          </reference>
        </references>
      </pivotArea>
    </format>
    <format dxfId="373">
      <pivotArea field="19" type="button" dataOnly="0" labelOnly="1" outline="0" axis="axisRow" fieldPosition="0"/>
    </format>
    <format dxfId="372">
      <pivotArea dataOnly="0" labelOnly="1" outline="0" fieldPosition="0">
        <references count="1">
          <reference field="4294967294" count="6">
            <x v="2"/>
            <x v="3"/>
            <x v="4"/>
            <x v="5"/>
            <x v="6"/>
            <x v="7"/>
          </reference>
        </references>
      </pivotArea>
    </format>
    <format dxfId="371">
      <pivotArea outline="0" collapsedLevelsAreSubtotals="1" fieldPosition="0">
        <references count="1">
          <reference field="4294967294" count="1" selected="0">
            <x v="6"/>
          </reference>
        </references>
      </pivotArea>
    </format>
    <format dxfId="370">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313"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ersonBillingTable" cacheId="31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9">
      <pivotAreas count="1">
        <pivotArea outline="0" fieldPosition="0">
          <references count="1">
            <reference field="4294967294" count="1" selected="0">
              <x v="0"/>
            </reference>
          </references>
        </pivotArea>
      </pivotAreas>
    </conditionalFormat>
    <conditionalFormat priority="8">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7">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2" cacheId="35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6"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7">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362">
      <pivotArea outline="0" collapsedLevelsAreSubtotals="1" fieldPosition="0">
        <references count="1">
          <reference field="4294967294" count="1" selected="0">
            <x v="0"/>
          </reference>
        </references>
      </pivotArea>
    </format>
    <format dxfId="361">
      <pivotArea dataOnly="0" labelOnly="1" fieldPosition="0">
        <references count="1">
          <reference field="45" count="0"/>
        </references>
      </pivotArea>
    </format>
    <format dxfId="360">
      <pivotArea dataOnly="0" labelOnly="1" grandRow="1" outline="0" fieldPosition="0"/>
    </format>
    <format dxfId="359">
      <pivotArea outline="0" collapsedLevelsAreSubtotals="1" fieldPosition="0">
        <references count="1">
          <reference field="4294967294" count="1" selected="0">
            <x v="0"/>
          </reference>
        </references>
      </pivotArea>
    </format>
    <format dxfId="358">
      <pivotArea dataOnly="0" labelOnly="1" grandRow="1" outline="0" fieldPosition="0"/>
    </format>
    <format dxfId="357">
      <pivotArea dataOnly="0" labelOnly="1" fieldPosition="0">
        <references count="1">
          <reference field="45" count="7">
            <x v="4"/>
            <x v="5"/>
            <x v="12"/>
            <x v="17"/>
            <x v="19"/>
            <x v="20"/>
            <x v="23"/>
          </reference>
        </references>
      </pivotArea>
    </format>
    <format dxfId="356">
      <pivotArea field="45" type="button" dataOnly="0" labelOnly="1" outline="0" axis="axisRow" fieldPosition="0"/>
    </format>
    <format dxfId="355">
      <pivotArea dataOnly="0" labelOnly="1" outline="0" fieldPosition="0">
        <references count="1">
          <reference field="4294967294" count="1">
            <x v="0"/>
          </reference>
        </references>
      </pivotArea>
    </format>
    <format dxfId="354">
      <pivotArea field="45" type="button" dataOnly="0" labelOnly="1" outline="0" axis="axisRow" fieldPosition="0"/>
    </format>
    <format dxfId="353">
      <pivotArea dataOnly="0" labelOnly="1" outline="0" fieldPosition="0">
        <references count="1">
          <reference field="4294967294" count="1">
            <x v="0"/>
          </reference>
        </references>
      </pivotArea>
    </format>
    <format dxfId="352">
      <pivotArea field="45" type="button" dataOnly="0" labelOnly="1" outline="0" axis="axisRow" fieldPosition="0"/>
    </format>
    <format dxfId="351">
      <pivotArea dataOnly="0" labelOnly="1" fieldPosition="0">
        <references count="1">
          <reference field="88" count="0"/>
        </references>
      </pivotArea>
    </format>
    <format dxfId="350">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6"/>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9"/>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2"/>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7"/>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8"/>
            </reference>
            <reference field="88" count="22" selected="0">
              <x v="1"/>
              <x v="2"/>
              <x v="3"/>
              <x v="5"/>
              <x v="6"/>
              <x v="7"/>
              <x v="9"/>
              <x v="12"/>
              <x v="13"/>
              <x v="14"/>
              <x v="16"/>
              <x v="18"/>
              <x v="21"/>
              <x v="22"/>
              <x v="23"/>
              <x v="24"/>
              <x v="27"/>
              <x v="28"/>
              <x v="29"/>
              <x v="33"/>
              <x v="34"/>
              <x v="35"/>
            </reference>
          </references>
        </pivotArea>
      </pivotAreas>
    </conditionalFormat>
    <conditionalFormat priority="14">
      <pivotAreas count="1">
        <pivotArea type="data" collapsedLevelsAreSubtotals="1" fieldPosition="0">
          <references count="3">
            <reference field="4294967294" count="1" selected="0">
              <x v="0"/>
            </reference>
            <reference field="45" count="1">
              <x v="19"/>
            </reference>
            <reference field="88" count="22" selected="0">
              <x v="1"/>
              <x v="2"/>
              <x v="3"/>
              <x v="5"/>
              <x v="6"/>
              <x v="7"/>
              <x v="9"/>
              <x v="12"/>
              <x v="13"/>
              <x v="14"/>
              <x v="16"/>
              <x v="18"/>
              <x v="21"/>
              <x v="22"/>
              <x v="23"/>
              <x v="24"/>
              <x v="27"/>
              <x v="28"/>
              <x v="29"/>
              <x v="33"/>
              <x v="34"/>
              <x v="35"/>
            </reference>
          </references>
        </pivotArea>
      </pivotAreas>
    </conditionalFormat>
    <conditionalFormat priority="13">
      <pivotAreas count="1">
        <pivotArea type="data" collapsedLevelsAreSubtotals="1" fieldPosition="0">
          <references count="2">
            <reference field="4294967294" count="1" selected="0">
              <x v="0"/>
            </reference>
            <reference field="45" count="1">
              <x v="20"/>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ersonBillingByWeek" cacheId="326"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369">
      <pivotArea dataOnly="0" labelOnly="1" fieldPosition="0">
        <references count="1">
          <reference field="46" count="0"/>
        </references>
      </pivotArea>
    </format>
    <format dxfId="368">
      <pivotArea field="45" type="button" dataOnly="0" labelOnly="1" outline="0" axis="axisRow" fieldPosition="0"/>
    </format>
    <format dxfId="367">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366">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365">
      <pivotArea dataOnly="0" labelOnly="1" grandCol="1" outline="0" fieldPosition="0"/>
    </format>
    <format dxfId="364">
      <pivotArea field="45" type="button" dataOnly="0" labelOnly="1" outline="0" axis="axisRow" fieldPosition="0"/>
    </format>
    <format dxfId="363">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8.xml><?xml version="1.0" encoding="utf-8"?>
<pivotTableDefinition xmlns="http://schemas.openxmlformats.org/spreadsheetml/2006/main" name="PersonBillingTable" cacheId="32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9.xml><?xml version="1.0" encoding="utf-8"?>
<pivotTableDefinition xmlns="http://schemas.openxmlformats.org/spreadsheetml/2006/main" name="PivotTable1" cacheId="356"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9"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c="1" x="12"/>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4">
    <i>
      <x/>
    </i>
    <i>
      <x v="1"/>
    </i>
    <i>
      <x v="2"/>
    </i>
    <i>
      <x v="3"/>
    </i>
    <i>
      <x v="4"/>
    </i>
    <i>
      <x v="5"/>
    </i>
    <i>
      <x v="6"/>
    </i>
    <i>
      <x v="7"/>
    </i>
    <i>
      <x v="8"/>
    </i>
    <i>
      <x v="9"/>
    </i>
    <i>
      <x v="10"/>
    </i>
    <i>
      <x v="11"/>
    </i>
    <i>
      <x v="12"/>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ersonBillingTable" cacheId="28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55"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4">
        <item c="1" x="0" d="1"/>
        <item c="1" x="1"/>
        <item x="2" d="1"/>
        <item t="default"/>
      </items>
    </pivotField>
    <pivotField axis="axisRow" showAll="0" dataSourceSort="1">
      <items count="16">
        <item c="1" x="0" d="1"/>
        <item c="1" x="1" d="1"/>
        <item c="1" x="2"/>
        <item c="1" x="3" d="1"/>
        <item c="1" x="4" d="1"/>
        <item c="1" x="5" d="1"/>
        <item c="1" x="6"/>
        <item x="7" d="1"/>
        <item x="8" d="1"/>
        <item x="9" d="1"/>
        <item x="10" d="1"/>
        <item x="11" d="1"/>
        <item x="12" d="1"/>
        <item x="13" d="1"/>
        <item x="14" d="1"/>
        <item t="default"/>
      </items>
    </pivotField>
    <pivotField axis="axisRow" showAll="0" dataSourceSort="1">
      <items count="15">
        <item c="1" x="0" d="1"/>
        <item c="1" x="1" d="1"/>
        <item c="1" x="2" d="1"/>
        <item c="1" x="3"/>
        <item c="1" x="4" d="1"/>
        <item x="5" d="1"/>
        <item x="6" d="1"/>
        <item x="7" d="1"/>
        <item x="8" d="1"/>
        <item x="9" d="1"/>
        <item x="10" d="1"/>
        <item x="11" d="1"/>
        <item x="12" d="1"/>
        <item x="13" d="1"/>
        <item t="default"/>
      </items>
    </pivotField>
    <pivotField axis="axisRow" showAll="0" dataSourceSort="1">
      <items count="24">
        <item c="1" x="0"/>
        <item c="1" x="1"/>
        <item c="1" x="2"/>
        <item c="1" x="3"/>
        <item c="1" x="4"/>
        <item c="1" x="5"/>
        <item c="1" x="6"/>
        <item c="1" x="7"/>
        <item c="1" x="8"/>
        <item c="1" x="9"/>
        <item c="1" x="10"/>
        <item c="1" x="11"/>
        <item c="1" x="12"/>
        <item c="1" x="13"/>
        <item c="1" x="14"/>
        <item c="1" x="15"/>
        <item c="1" x="16"/>
        <item c="1" x="17"/>
        <item c="1" x="18"/>
        <item c="1" x="19"/>
        <item c="1" x="20"/>
        <item x="21" d="1"/>
        <item x="22"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5">
    <field x="51"/>
    <field x="53"/>
    <field x="54"/>
    <field x="55"/>
    <field x="56"/>
  </rowFields>
  <rowItems count="51">
    <i>
      <x/>
    </i>
    <i r="1">
      <x/>
    </i>
    <i r="2">
      <x/>
    </i>
    <i r="3">
      <x/>
    </i>
    <i r="4">
      <x/>
    </i>
    <i r="4">
      <x v="1"/>
    </i>
    <i r="4">
      <x v="2"/>
    </i>
    <i r="4">
      <x v="3"/>
    </i>
    <i r="4">
      <x v="4"/>
    </i>
    <i r="4">
      <x v="5"/>
    </i>
    <i r="4">
      <x v="6"/>
    </i>
    <i r="4">
      <x v="7"/>
    </i>
    <i r="4">
      <x v="8"/>
    </i>
    <i r="4">
      <x v="9"/>
    </i>
    <i r="4">
      <x v="10"/>
    </i>
    <i r="2">
      <x v="3"/>
    </i>
    <i r="3">
      <x v="2"/>
    </i>
    <i r="4">
      <x v="15"/>
    </i>
    <i r="1">
      <x v="1"/>
    </i>
    <i>
      <x v="1"/>
    </i>
    <i r="1">
      <x/>
    </i>
    <i r="2">
      <x/>
    </i>
    <i r="3">
      <x/>
    </i>
    <i r="4">
      <x v="11"/>
    </i>
    <i r="2">
      <x v="2"/>
    </i>
    <i r="2">
      <x v="3"/>
    </i>
    <i r="3">
      <x v="2"/>
    </i>
    <i r="4">
      <x v="14"/>
    </i>
    <i r="4">
      <x v="16"/>
    </i>
    <i r="4">
      <x v="17"/>
    </i>
    <i r="4">
      <x v="18"/>
    </i>
    <i r="4">
      <x v="19"/>
    </i>
    <i r="2">
      <x v="4"/>
    </i>
    <i r="3">
      <x v="3"/>
    </i>
    <i r="2">
      <x v="5"/>
    </i>
    <i r="3">
      <x v="4"/>
    </i>
    <i r="4">
      <x v="20"/>
    </i>
    <i r="1">
      <x v="1"/>
    </i>
    <i>
      <x v="2"/>
    </i>
    <i r="1">
      <x/>
    </i>
    <i r="2">
      <x v="1"/>
    </i>
    <i r="3">
      <x v="1"/>
    </i>
    <i r="4">
      <x v="12"/>
    </i>
    <i r="2">
      <x v="3"/>
    </i>
    <i r="3">
      <x v="2"/>
    </i>
    <i r="4">
      <x v="13"/>
    </i>
    <i r="2">
      <x v="4"/>
    </i>
    <i r="3">
      <x v="3"/>
    </i>
    <i r="2">
      <x v="6"/>
    </i>
    <i r="1">
      <x v="1"/>
    </i>
    <i t="grand">
      <x/>
    </i>
  </rowItems>
  <colFields count="1">
    <field x="-2"/>
  </colFields>
  <colItems count="9">
    <i>
      <x/>
    </i>
    <i i="1">
      <x v="1"/>
    </i>
    <i i="2">
      <x v="2"/>
    </i>
    <i i="3">
      <x v="3"/>
    </i>
    <i i="4">
      <x v="4"/>
    </i>
    <i i="5">
      <x v="5"/>
    </i>
    <i i="6">
      <x v="6"/>
    </i>
    <i i="7">
      <x v="7"/>
    </i>
    <i i="8">
      <x v="8"/>
    </i>
  </colItems>
  <pageFields count="1">
    <pageField fld="0" hier="45" name="[Fact Timesheet Detail].[Person Comments].[Person].&amp;[Matt Horn]" cap="Matt Hor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0.xml><?xml version="1.0" encoding="utf-8"?>
<pivotTableDefinition xmlns="http://schemas.openxmlformats.org/spreadsheetml/2006/main" name="PivotTable1" cacheId="32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1.xml><?xml version="1.0" encoding="utf-8"?>
<pivotTableDefinition xmlns="http://schemas.openxmlformats.org/spreadsheetml/2006/main" name="PivotTable1" cacheId="35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F4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8">
        <item c="1" x="0"/>
        <item s="1" c="1" x="1"/>
        <item s="1" c="1" x="2"/>
        <item s="1" c="1" x="3"/>
        <item s="1" x="4"/>
        <item s="1" x="5"/>
        <item s="1" x="6"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item x="37"/>
        <item x="38"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dataSourceSort="1">
      <items count="1">
        <item t="default"/>
      </items>
    </pivotField>
    <pivotField showAll="0" dataSourceSort="1" defaultSubtotal="0" showPropTip="1"/>
    <pivotField showAll="0" dataSourceSort="1" defaultSubtotal="0" showPropTip="1"/>
  </pivotFields>
  <rowFields count="2">
    <field x="113"/>
    <field x="13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70"/>
  </colFields>
  <colItems count="5">
    <i>
      <x/>
    </i>
    <i>
      <x v="1"/>
    </i>
    <i>
      <x v="2"/>
    </i>
    <i>
      <x v="3"/>
    </i>
    <i t="grand">
      <x/>
    </i>
  </colItems>
  <pageFields count="3">
    <pageField fld="63" hier="61" name="[Person].[Person Name].&amp;[Remo Siciliano]" cap="Remo Siciliano"/>
    <pageField fld="91" hier="10" name="[Date].[ContractorPeriod].[All]" cap="All"/>
    <pageField fld="0" hier="29" name="[Date].[YMD].[All]" cap="All"/>
  </pageFields>
  <dataFields count="1">
    <dataField fld="90" baseField="0" baseItem="0"/>
  </dataFields>
  <formats count="7">
    <format dxfId="342">
      <pivotArea collapsedLevelsAreSubtotals="1" fieldPosition="0">
        <references count="2">
          <reference field="70" count="1" selected="0">
            <x v="0"/>
          </reference>
          <reference field="113" count="1">
            <x v="38"/>
          </reference>
        </references>
      </pivotArea>
    </format>
    <format dxfId="341">
      <pivotArea collapsedLevelsAreSubtotals="1" fieldPosition="0">
        <references count="2">
          <reference field="113" count="1" selected="0">
            <x v="36"/>
          </reference>
          <reference field="132" count="1">
            <x v="0"/>
          </reference>
        </references>
      </pivotArea>
    </format>
    <format dxfId="340">
      <pivotArea dataOnly="0" labelOnly="1" fieldPosition="0">
        <references count="2">
          <reference field="113" count="1" selected="0">
            <x v="36"/>
          </reference>
          <reference field="132" count="1">
            <x v="0"/>
          </reference>
        </references>
      </pivotArea>
    </format>
    <format dxfId="339">
      <pivotArea collapsedLevelsAreSubtotals="1" fieldPosition="0">
        <references count="2">
          <reference field="113" count="1" selected="0">
            <x v="36"/>
          </reference>
          <reference field="132" count="1">
            <x v="0"/>
          </reference>
        </references>
      </pivotArea>
    </format>
    <format dxfId="338">
      <pivotArea dataOnly="0" labelOnly="1" fieldPosition="0">
        <references count="2">
          <reference field="113" count="1" selected="0">
            <x v="36"/>
          </reference>
          <reference field="132" count="1">
            <x v="0"/>
          </reference>
        </references>
      </pivotArea>
    </format>
    <format dxfId="337">
      <pivotArea collapsedLevelsAreSubtotals="1" fieldPosition="0">
        <references count="2">
          <reference field="113" count="1" selected="0">
            <x v="37"/>
          </reference>
          <reference field="132" count="1">
            <x v="1"/>
          </reference>
        </references>
      </pivotArea>
    </format>
    <format dxfId="336">
      <pivotArea dataOnly="0" labelOnly="1" fieldPosition="0">
        <references count="2">
          <reference field="113" count="1" selected="0">
            <x v="37"/>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2.xml><?xml version="1.0" encoding="utf-8"?>
<pivotTableDefinition xmlns="http://schemas.openxmlformats.org/spreadsheetml/2006/main" name="PivotTable2" cacheId="33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349">
      <pivotArea collapsedLevelsAreSubtotals="1" fieldPosition="0">
        <references count="2">
          <reference field="70" count="1" selected="0">
            <x v="1"/>
          </reference>
          <reference field="113" count="1">
            <x v="14"/>
          </reference>
        </references>
      </pivotArea>
    </format>
    <format dxfId="348">
      <pivotArea collapsedLevelsAreSubtotals="1" fieldPosition="0">
        <references count="2">
          <reference field="113" count="1" selected="0">
            <x v="12"/>
          </reference>
          <reference field="132" count="1">
            <x v="0"/>
          </reference>
        </references>
      </pivotArea>
    </format>
    <format dxfId="347">
      <pivotArea dataOnly="0" labelOnly="1" fieldPosition="0">
        <references count="2">
          <reference field="113" count="1" selected="0">
            <x v="12"/>
          </reference>
          <reference field="132" count="1">
            <x v="0"/>
          </reference>
        </references>
      </pivotArea>
    </format>
    <format dxfId="346">
      <pivotArea collapsedLevelsAreSubtotals="1" fieldPosition="0">
        <references count="2">
          <reference field="113" count="1" selected="0">
            <x v="12"/>
          </reference>
          <reference field="132" count="1">
            <x v="0"/>
          </reference>
        </references>
      </pivotArea>
    </format>
    <format dxfId="345">
      <pivotArea dataOnly="0" labelOnly="1" fieldPosition="0">
        <references count="2">
          <reference field="113" count="1" selected="0">
            <x v="12"/>
          </reference>
          <reference field="132" count="1">
            <x v="0"/>
          </reference>
        </references>
      </pivotArea>
    </format>
    <format dxfId="344">
      <pivotArea collapsedLevelsAreSubtotals="1" fieldPosition="0">
        <references count="2">
          <reference field="113" count="1" selected="0">
            <x v="13"/>
          </reference>
          <reference field="132" count="1">
            <x v="1"/>
          </reference>
        </references>
      </pivotArea>
    </format>
    <format dxfId="343">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3.xml><?xml version="1.0" encoding="utf-8"?>
<pivotTableDefinition xmlns="http://schemas.openxmlformats.org/spreadsheetml/2006/main" name="PivotTable1" cacheId="350"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335">
      <pivotArea collapsedLevelsAreSubtotals="1" fieldPosition="0">
        <references count="2">
          <reference field="4294967294" count="1" selected="0">
            <x v="5"/>
          </reference>
          <reference field="22" count="1">
            <x v="14"/>
          </reference>
        </references>
      </pivotArea>
    </format>
    <format dxfId="334">
      <pivotArea collapsedLevelsAreSubtotals="1" fieldPosition="0">
        <references count="2">
          <reference field="4294967294" count="1" selected="0">
            <x v="5"/>
          </reference>
          <reference field="22" count="1">
            <x v="15"/>
          </reference>
        </references>
      </pivotArea>
    </format>
    <format dxfId="333">
      <pivotArea collapsedLevelsAreSubtotals="1" fieldPosition="0">
        <references count="2">
          <reference field="4294967294" count="1" selected="0">
            <x v="5"/>
          </reference>
          <reference field="92" count="0"/>
        </references>
      </pivotArea>
    </format>
    <format dxfId="332">
      <pivotArea collapsedLevelsAreSubtotals="1" fieldPosition="0">
        <references count="2">
          <reference field="4294967294" count="1" selected="0">
            <x v="6"/>
          </reference>
          <reference field="20" count="1">
            <x v="4"/>
          </reference>
        </references>
      </pivotArea>
    </format>
    <format dxfId="331">
      <pivotArea collapsedLevelsAreSubtotals="1" fieldPosition="0">
        <references count="2">
          <reference field="4294967294" count="1" selected="0">
            <x v="6"/>
          </reference>
          <reference field="21" count="1">
            <x v="4"/>
          </reference>
        </references>
      </pivotArea>
    </format>
    <format dxfId="330">
      <pivotArea collapsedLevelsAreSubtotals="1" fieldPosition="0">
        <references count="2">
          <reference field="4294967294" count="1" selected="0">
            <x v="6"/>
          </reference>
          <reference field="20" count="1">
            <x v="3"/>
          </reference>
        </references>
      </pivotArea>
    </format>
    <format dxfId="329">
      <pivotArea collapsedLevelsAreSubtotals="1" fieldPosition="0">
        <references count="2">
          <reference field="4294967294" count="1" selected="0">
            <x v="5"/>
          </reference>
          <reference field="22" count="1">
            <x v="16"/>
          </reference>
        </references>
      </pivotArea>
    </format>
    <format dxfId="328">
      <pivotArea collapsedLevelsAreSubtotals="1" fieldPosition="0">
        <references count="2">
          <reference field="4294967294" count="1" selected="0">
            <x v="5"/>
          </reference>
          <reference field="22" count="1">
            <x v="17"/>
          </reference>
        </references>
      </pivotArea>
    </format>
    <format dxfId="327">
      <pivotArea collapsedLevelsAreSubtotals="1" fieldPosition="0">
        <references count="2">
          <reference field="4294967294" count="1" selected="0">
            <x v="5"/>
          </reference>
          <reference field="22" count="1">
            <x v="18"/>
          </reference>
        </references>
      </pivotArea>
    </format>
    <format dxfId="326">
      <pivotArea collapsedLevelsAreSubtotals="1" fieldPosition="0">
        <references count="2">
          <reference field="4294967294" count="1" selected="0">
            <x v="5"/>
          </reference>
          <reference field="22" count="1">
            <x v="19"/>
          </reference>
        </references>
      </pivotArea>
    </format>
    <format dxfId="325">
      <pivotArea collapsedLevelsAreSubtotals="1" fieldPosition="0">
        <references count="2">
          <reference field="4294967294" count="1" selected="0">
            <x v="5"/>
          </reference>
          <reference field="22" count="1">
            <x v="20"/>
          </reference>
        </references>
      </pivotArea>
    </format>
    <format dxfId="324">
      <pivotArea field="19" type="button" dataOnly="0" labelOnly="1" outline="0" axis="axisRow" fieldPosition="0"/>
    </format>
    <format dxfId="323">
      <pivotArea dataOnly="0" labelOnly="1" outline="0" fieldPosition="0">
        <references count="1">
          <reference field="4294967294" count="6">
            <x v="2"/>
            <x v="3"/>
            <x v="4"/>
            <x v="5"/>
            <x v="6"/>
            <x v="7"/>
          </reference>
        </references>
      </pivotArea>
    </format>
    <format dxfId="322">
      <pivotArea outline="0" collapsedLevelsAreSubtotals="1" fieldPosition="0">
        <references count="1">
          <reference field="4294967294" count="1" selected="0">
            <x v="6"/>
          </reference>
        </references>
      </pivotArea>
    </format>
    <format dxfId="321">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4.xml><?xml version="1.0" encoding="utf-8"?>
<pivotTableDefinition xmlns="http://schemas.openxmlformats.org/spreadsheetml/2006/main" name="PivotTable1" cacheId="34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33" firstHeaderRow="1" firstDataRow="1" firstDataCol="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Row" allDrilled="1" showAll="0" dataSourceSort="1">
      <items count="3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t="default"/>
      </items>
    </pivotField>
    <pivotField axis="axisRow" showAll="0" dataSourceSort="1">
      <items count="1">
        <item t="default"/>
      </items>
    </pivotField>
    <pivotField showAll="0" dataSourceSort="1" defaultSubtotal="0" showPropTip="1"/>
  </pivotFields>
  <rowFields count="2">
    <field x="0"/>
    <field x="2"/>
  </rowFields>
  <rowItems count="130">
    <i>
      <x/>
    </i>
    <i r="1">
      <x v="9"/>
    </i>
    <i>
      <x v="1"/>
    </i>
    <i r="1">
      <x v="9"/>
    </i>
    <i r="1">
      <x v="19"/>
    </i>
    <i>
      <x v="2"/>
    </i>
    <i r="1">
      <x v="1"/>
    </i>
    <i r="1">
      <x v="8"/>
    </i>
    <i r="1">
      <x v="9"/>
    </i>
    <i r="1">
      <x v="22"/>
    </i>
    <i r="1">
      <x v="26"/>
    </i>
    <i r="1">
      <x v="27"/>
    </i>
    <i>
      <x v="3"/>
    </i>
    <i r="1">
      <x v="1"/>
    </i>
    <i r="1">
      <x v="8"/>
    </i>
    <i r="1">
      <x v="9"/>
    </i>
    <i r="1">
      <x v="13"/>
    </i>
    <i r="1">
      <x v="15"/>
    </i>
    <i r="1">
      <x v="21"/>
    </i>
    <i r="1">
      <x v="26"/>
    </i>
    <i r="1">
      <x v="27"/>
    </i>
    <i>
      <x v="4"/>
    </i>
    <i r="1">
      <x v="1"/>
    </i>
    <i r="1">
      <x v="9"/>
    </i>
    <i r="1">
      <x v="21"/>
    </i>
    <i r="1">
      <x v="27"/>
    </i>
    <i>
      <x v="5"/>
    </i>
    <i r="1">
      <x v="1"/>
    </i>
    <i r="1">
      <x v="9"/>
    </i>
    <i r="1">
      <x v="25"/>
    </i>
    <i>
      <x v="6"/>
    </i>
    <i r="1">
      <x v="8"/>
    </i>
    <i r="1">
      <x v="27"/>
    </i>
    <i>
      <x v="7"/>
    </i>
    <i r="1">
      <x v="4"/>
    </i>
    <i>
      <x v="8"/>
    </i>
    <i r="1">
      <x v="1"/>
    </i>
    <i r="1">
      <x v="3"/>
    </i>
    <i r="1">
      <x v="9"/>
    </i>
    <i r="1">
      <x v="10"/>
    </i>
    <i r="1">
      <x v="13"/>
    </i>
    <i r="1">
      <x v="15"/>
    </i>
    <i r="1">
      <x v="16"/>
    </i>
    <i r="1">
      <x v="17"/>
    </i>
    <i r="1">
      <x v="21"/>
    </i>
    <i r="1">
      <x v="27"/>
    </i>
    <i>
      <x v="9"/>
    </i>
    <i r="1">
      <x v="8"/>
    </i>
    <i r="1">
      <x v="13"/>
    </i>
    <i r="1">
      <x v="21"/>
    </i>
    <i r="1">
      <x v="27"/>
    </i>
    <i r="1">
      <x v="28"/>
    </i>
    <i>
      <x v="10"/>
    </i>
    <i r="1">
      <x v="9"/>
    </i>
    <i r="1">
      <x v="15"/>
    </i>
    <i r="1">
      <x v="21"/>
    </i>
    <i>
      <x v="11"/>
    </i>
    <i r="1">
      <x/>
    </i>
    <i r="1">
      <x v="3"/>
    </i>
    <i r="1">
      <x v="6"/>
    </i>
    <i r="1">
      <x v="9"/>
    </i>
    <i r="1">
      <x v="13"/>
    </i>
    <i r="1">
      <x v="18"/>
    </i>
    <i r="1">
      <x v="19"/>
    </i>
    <i r="1">
      <x v="20"/>
    </i>
    <i r="1">
      <x v="24"/>
    </i>
    <i>
      <x v="12"/>
    </i>
    <i r="1">
      <x v="25"/>
    </i>
    <i>
      <x v="13"/>
    </i>
    <i r="1">
      <x v="9"/>
    </i>
    <i r="1">
      <x v="13"/>
    </i>
    <i>
      <x v="14"/>
    </i>
    <i r="1">
      <x v="3"/>
    </i>
    <i r="1">
      <x v="27"/>
    </i>
    <i>
      <x v="15"/>
    </i>
    <i r="1">
      <x v="1"/>
    </i>
    <i r="1">
      <x v="3"/>
    </i>
    <i r="1">
      <x v="4"/>
    </i>
    <i r="1">
      <x v="5"/>
    </i>
    <i r="1">
      <x v="7"/>
    </i>
    <i r="1">
      <x v="8"/>
    </i>
    <i r="1">
      <x v="9"/>
    </i>
    <i r="1">
      <x v="10"/>
    </i>
    <i r="1">
      <x v="11"/>
    </i>
    <i r="1">
      <x v="13"/>
    </i>
    <i r="1">
      <x v="14"/>
    </i>
    <i r="1">
      <x v="15"/>
    </i>
    <i r="1">
      <x v="19"/>
    </i>
    <i r="1">
      <x v="21"/>
    </i>
    <i r="1">
      <x v="22"/>
    </i>
    <i r="1">
      <x v="23"/>
    </i>
    <i r="1">
      <x v="26"/>
    </i>
    <i r="1">
      <x v="27"/>
    </i>
    <i r="1">
      <x v="28"/>
    </i>
    <i>
      <x v="16"/>
    </i>
    <i r="1">
      <x v="1"/>
    </i>
    <i r="1">
      <x v="2"/>
    </i>
    <i r="1">
      <x v="3"/>
    </i>
    <i r="1">
      <x v="9"/>
    </i>
    <i r="1">
      <x v="10"/>
    </i>
    <i r="1">
      <x v="12"/>
    </i>
    <i r="1">
      <x v="13"/>
    </i>
    <i r="1">
      <x v="15"/>
    </i>
    <i r="1">
      <x v="21"/>
    </i>
    <i r="1">
      <x v="27"/>
    </i>
    <i>
      <x v="17"/>
    </i>
    <i r="1">
      <x v="1"/>
    </i>
    <i r="1">
      <x v="3"/>
    </i>
    <i r="1">
      <x v="9"/>
    </i>
    <i r="1">
      <x v="13"/>
    </i>
    <i r="1">
      <x v="21"/>
    </i>
    <i r="1">
      <x v="25"/>
    </i>
    <i r="1">
      <x v="26"/>
    </i>
    <i r="1">
      <x v="27"/>
    </i>
    <i>
      <x v="18"/>
    </i>
    <i r="1">
      <x v="15"/>
    </i>
    <i r="1">
      <x v="21"/>
    </i>
    <i r="1">
      <x v="27"/>
    </i>
    <i>
      <x v="19"/>
    </i>
    <i r="1">
      <x v="1"/>
    </i>
    <i r="1">
      <x v="9"/>
    </i>
    <i r="1">
      <x v="21"/>
    </i>
    <i>
      <x v="20"/>
    </i>
    <i r="1">
      <x v="3"/>
    </i>
    <i r="1">
      <x v="21"/>
    </i>
    <i>
      <x v="21"/>
    </i>
    <i r="1">
      <x v="1"/>
    </i>
    <i r="1">
      <x v="9"/>
    </i>
    <i r="1">
      <x v="21"/>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5.xml><?xml version="1.0" encoding="utf-8"?>
<pivotTableDefinition xmlns="http://schemas.openxmlformats.org/spreadsheetml/2006/main" name="PivotTable1" cacheId="338"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320">
      <pivotArea outline="0" collapsedLevelsAreSubtotals="1" fieldPosition="0">
        <references count="1">
          <reference field="4294967294" count="1" selected="0">
            <x v="0"/>
          </reference>
        </references>
      </pivotArea>
    </format>
    <format dxfId="319">
      <pivotArea dataOnly="0" labelOnly="1" outline="0" fieldPosition="0">
        <references count="1">
          <reference field="41" count="0"/>
        </references>
      </pivotArea>
    </format>
    <format dxfId="318">
      <pivotArea dataOnly="0" labelOnly="1" outline="0" fieldPosition="0">
        <references count="1">
          <reference field="63" count="0"/>
        </references>
      </pivotArea>
    </format>
    <format dxfId="317">
      <pivotArea dataOnly="0" labelOnly="1" outline="0" fieldPosition="0">
        <references count="1">
          <reference field="4294967294" count="1">
            <x v="0"/>
          </reference>
        </references>
      </pivotArea>
    </format>
    <format dxfId="316">
      <pivotArea outline="0" collapsedLevelsAreSubtotals="1" fieldPosition="0">
        <references count="1">
          <reference field="4294967294" count="1" selected="0">
            <x v="3"/>
          </reference>
        </references>
      </pivotArea>
    </format>
    <format dxfId="315">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ersonBillingTable" cacheId="30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2" cacheId="306"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Table" cacheId="29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60"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4">
        <item c="1" x="0"/>
        <item c="1" x="1" d="1"/>
        <item c="1" x="2" d="1"/>
        <item t="default"/>
      </items>
    </pivotField>
    <pivotField axis="axisRow" showAll="0" dataSourceSort="1">
      <items count="16">
        <item c="1" x="0" d="1"/>
        <item c="1" x="1"/>
        <item c="1" x="2"/>
        <item c="1" x="3"/>
        <item c="1" x="4"/>
        <item c="1" x="5"/>
        <item c="1" x="6" d="1"/>
        <item c="1" x="7"/>
        <item c="1" x="8" d="1"/>
        <item c="1" x="9"/>
        <item c="1" x="10" d="1"/>
        <item c="1" x="11" d="1"/>
        <item x="12" d="1"/>
        <item x="13" d="1"/>
        <item x="14" d="1"/>
        <item t="default"/>
      </items>
    </pivotField>
    <pivotField axis="axisRow" showAll="0" dataSourceSort="1">
      <items count="13">
        <item c="1" x="0"/>
        <item c="1" x="1"/>
        <item c="1" x="2" d="1"/>
        <item c="1" x="3"/>
        <item c="1" x="4" d="1"/>
        <item x="5" d="1"/>
        <item x="6" d="1"/>
        <item x="7" d="1"/>
        <item x="8" d="1"/>
        <item x="9" d="1"/>
        <item x="10" d="1"/>
        <item x="11" d="1"/>
        <item t="default"/>
      </items>
    </pivotField>
    <pivotField axis="axisRow" showAll="0" dataSourceSort="1">
      <items count="2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x="25" d="1"/>
        <item x="26"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5">
    <field x="51"/>
    <field x="53"/>
    <field x="54"/>
    <field x="55"/>
    <field x="56"/>
  </rowFields>
  <rowItems count="56">
    <i>
      <x/>
    </i>
    <i r="1">
      <x/>
    </i>
    <i r="1">
      <x v="1"/>
    </i>
    <i r="2">
      <x v="2"/>
    </i>
    <i r="2">
      <x v="3"/>
    </i>
    <i r="2">
      <x v="6"/>
    </i>
    <i r="3">
      <x v="1"/>
    </i>
    <i r="1">
      <x v="2"/>
    </i>
    <i r="2">
      <x v="7"/>
    </i>
    <i r="2">
      <x v="10"/>
    </i>
    <i r="3">
      <x v="3"/>
    </i>
    <i r="2">
      <x v="11"/>
    </i>
    <i r="3">
      <x v="4"/>
    </i>
    <i r="4">
      <x v="21"/>
    </i>
    <i r="4">
      <x v="22"/>
    </i>
    <i r="4">
      <x v="23"/>
    </i>
    <i r="4">
      <x v="24"/>
    </i>
    <i>
      <x v="1"/>
    </i>
    <i r="1">
      <x v="1"/>
    </i>
    <i r="2">
      <x/>
    </i>
    <i r="3">
      <x/>
    </i>
    <i r="1">
      <x v="2"/>
    </i>
    <i r="2">
      <x v="7"/>
    </i>
    <i>
      <x v="2"/>
    </i>
    <i r="1">
      <x v="1"/>
    </i>
    <i r="2">
      <x v="1"/>
    </i>
    <i r="2">
      <x v="3"/>
    </i>
    <i r="2">
      <x v="4"/>
    </i>
    <i r="2">
      <x v="5"/>
    </i>
    <i r="1">
      <x v="2"/>
    </i>
    <i r="2">
      <x v="7"/>
    </i>
    <i r="2">
      <x v="8"/>
    </i>
    <i r="3">
      <x v="2"/>
    </i>
    <i r="4">
      <x/>
    </i>
    <i r="4">
      <x v="1"/>
    </i>
    <i r="4">
      <x v="2"/>
    </i>
    <i r="4">
      <x v="3"/>
    </i>
    <i r="4">
      <x v="4"/>
    </i>
    <i r="4">
      <x v="5"/>
    </i>
    <i r="4">
      <x v="6"/>
    </i>
    <i r="4">
      <x v="7"/>
    </i>
    <i r="4">
      <x v="8"/>
    </i>
    <i r="4">
      <x v="9"/>
    </i>
    <i r="4">
      <x v="10"/>
    </i>
    <i r="4">
      <x v="11"/>
    </i>
    <i r="4">
      <x v="12"/>
    </i>
    <i r="4">
      <x v="13"/>
    </i>
    <i r="4">
      <x v="14"/>
    </i>
    <i r="4">
      <x v="15"/>
    </i>
    <i r="4">
      <x v="16"/>
    </i>
    <i r="4">
      <x v="17"/>
    </i>
    <i r="4">
      <x v="18"/>
    </i>
    <i r="4">
      <x v="19"/>
    </i>
    <i r="4">
      <x v="20"/>
    </i>
    <i r="2">
      <x v="9"/>
    </i>
    <i t="grand">
      <x/>
    </i>
  </rowItems>
  <colFields count="1">
    <field x="-2"/>
  </colFields>
  <colItems count="9">
    <i>
      <x/>
    </i>
    <i i="1">
      <x v="1"/>
    </i>
    <i i="2">
      <x v="2"/>
    </i>
    <i i="3">
      <x v="3"/>
    </i>
    <i i="4">
      <x v="4"/>
    </i>
    <i i="5">
      <x v="5"/>
    </i>
    <i i="6">
      <x v="6"/>
    </i>
    <i i="7">
      <x v="7"/>
    </i>
    <i i="8">
      <x v="8"/>
    </i>
  </colItems>
  <pageFields count="1">
    <pageField fld="0" hier="45" name="[Fact Timesheet Detail].[Person Comments].[Person].&amp;[Grigori Nicoloudakis]" cap="Grigori Nicoloudakis"/>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2" cacheId="299"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316"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62"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4">
        <item s="1" c="1" x="0" d="1"/>
        <item s="1" c="1" x="1"/>
        <item x="2" d="1"/>
        <item t="default"/>
      </items>
    </pivotField>
    <pivotField axis="axisRow" showAll="0" dataSourceSort="1">
      <items count="6">
        <item c="1" x="0" d="1"/>
        <item c="1" x="1" d="1"/>
        <item c="1" x="2"/>
        <item x="3" d="1"/>
        <item x="4" d="1"/>
        <item t="default"/>
      </items>
    </pivotField>
    <pivotField axis="axisRow" showAll="0" dataSourceSort="1">
      <items count="6">
        <item c="1" x="0"/>
        <item c="1" x="1" d="1"/>
        <item c="1" x="2" d="1"/>
        <item c="1" x="3"/>
        <item c="1" x="4" d="1"/>
        <item t="default"/>
      </items>
    </pivotField>
    <pivotField axis="axisRow" showAll="0" dataSourceSort="1">
      <items count="40">
        <item c="1" x="0" d="1"/>
        <item c="1" x="1" d="1"/>
        <item c="1" x="2" d="1"/>
        <item c="1" x="3" d="1"/>
        <item c="1" x="4" d="1"/>
        <item c="1" x="5" d="1"/>
        <item c="1" x="6"/>
        <item c="1" x="7"/>
        <item c="1" x="8" d="1"/>
        <item c="1" x="9" d="1"/>
        <item c="1" x="10"/>
        <item c="1" x="11"/>
        <item c="1" x="12"/>
        <item c="1" x="13"/>
        <item c="1" x="14"/>
        <item c="1" x="15"/>
        <item c="1" x="16"/>
        <item c="1" x="17"/>
        <item c="1" x="18"/>
        <item c="1" x="19"/>
        <item c="1" x="20"/>
        <item c="1" x="21" d="1"/>
        <item c="1" x="22"/>
        <item c="1" x="23"/>
        <item c="1" x="24"/>
        <item c="1" x="25" d="1"/>
        <item c="1" x="26"/>
        <item c="1" x="27"/>
        <item c="1" x="28"/>
        <item c="1" x="29"/>
        <item c="1" x="30"/>
        <item c="1" x="31"/>
        <item c="1" x="32"/>
        <item c="1" x="33"/>
        <item c="1" x="34"/>
        <item c="1" x="35"/>
        <item c="1" x="36"/>
        <item x="37" d="1"/>
        <item x="38" d="1"/>
        <item t="default"/>
      </items>
    </pivotField>
    <pivotField axis="axisRow" showAll="0" dataSourceSort="1">
      <items count="11">
        <item c="1" x="0"/>
        <item c="1" x="1"/>
        <item c="1" x="2"/>
        <item c="1" x="3"/>
        <item c="1" x="4"/>
        <item c="1" x="5"/>
        <item c="1" x="6"/>
        <item c="1" x="7"/>
        <item c="1" x="8"/>
        <item c="1" x="9"/>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5">
    <field x="31"/>
    <field x="32"/>
    <field x="33"/>
    <field x="34"/>
    <field x="35"/>
  </rowFields>
  <rowItems count="57">
    <i>
      <x/>
    </i>
    <i r="1">
      <x/>
    </i>
    <i r="2">
      <x/>
    </i>
    <i r="2">
      <x v="1"/>
    </i>
    <i r="3">
      <x/>
    </i>
    <i r="4">
      <x/>
    </i>
    <i r="3">
      <x v="1"/>
    </i>
    <i r="4">
      <x v="1"/>
    </i>
    <i r="3">
      <x v="2"/>
    </i>
    <i r="4">
      <x v="2"/>
    </i>
    <i r="3">
      <x v="3"/>
    </i>
    <i r="4">
      <x v="3"/>
    </i>
    <i r="3">
      <x v="4"/>
    </i>
    <i r="4">
      <x v="4"/>
    </i>
    <i r="3">
      <x v="5"/>
    </i>
    <i r="4">
      <x v="5"/>
    </i>
    <i r="1">
      <x v="1"/>
    </i>
    <i r="2">
      <x v="2"/>
    </i>
    <i r="3">
      <x v="6"/>
    </i>
    <i r="3">
      <x v="7"/>
    </i>
    <i r="3">
      <x v="8"/>
    </i>
    <i r="4">
      <x v="6"/>
    </i>
    <i r="3">
      <x v="9"/>
    </i>
    <i r="4">
      <x v="7"/>
    </i>
    <i r="3">
      <x v="10"/>
    </i>
    <i r="3">
      <x v="11"/>
    </i>
    <i r="3">
      <x v="12"/>
    </i>
    <i r="3">
      <x v="13"/>
    </i>
    <i r="3">
      <x v="14"/>
    </i>
    <i r="3">
      <x v="15"/>
    </i>
    <i r="3">
      <x v="16"/>
    </i>
    <i r="3">
      <x v="17"/>
    </i>
    <i r="3">
      <x v="18"/>
    </i>
    <i r="3">
      <x v="19"/>
    </i>
    <i r="3">
      <x v="20"/>
    </i>
    <i r="3">
      <x v="21"/>
    </i>
    <i r="4">
      <x v="8"/>
    </i>
    <i r="3">
      <x v="22"/>
    </i>
    <i r="3">
      <x v="23"/>
    </i>
    <i r="3">
      <x v="24"/>
    </i>
    <i r="3">
      <x v="25"/>
    </i>
    <i r="4">
      <x v="9"/>
    </i>
    <i r="3">
      <x v="26"/>
    </i>
    <i r="3">
      <x v="27"/>
    </i>
    <i r="3">
      <x v="28"/>
    </i>
    <i r="3">
      <x v="29"/>
    </i>
    <i r="3">
      <x v="30"/>
    </i>
    <i r="3">
      <x v="31"/>
    </i>
    <i r="3">
      <x v="32"/>
    </i>
    <i r="2">
      <x v="3"/>
    </i>
    <i r="2">
      <x v="4"/>
    </i>
    <i r="3">
      <x v="33"/>
    </i>
    <i r="3">
      <x v="34"/>
    </i>
    <i r="3">
      <x v="35"/>
    </i>
    <i r="3">
      <x v="36"/>
    </i>
    <i r="1">
      <x v="2"/>
    </i>
    <i>
      <x v="1"/>
    </i>
  </rowItems>
  <colFields count="1">
    <field x="-2"/>
  </colFields>
  <colItems count="7">
    <i>
      <x/>
    </i>
    <i i="1">
      <x v="1"/>
    </i>
    <i i="2">
      <x v="2"/>
    </i>
    <i i="3">
      <x v="3"/>
    </i>
    <i i="4">
      <x v="4"/>
    </i>
    <i i="5">
      <x v="5"/>
    </i>
    <i i="6">
      <x v="6"/>
    </i>
  </colItems>
  <pageFields count="1">
    <pageField fld="4" hier="6" name="[Date].[BillingPeriod].[Billing Period].&amp;[2014 - 01]" cap="2014 - 01"/>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456">
      <pivotArea outline="0" collapsedLevelsAreSubtotals="1" fieldPosition="0">
        <references count="1">
          <reference field="4294967294" count="4" selected="0">
            <x v="1"/>
            <x v="2"/>
            <x v="3"/>
            <x v="5"/>
          </reference>
        </references>
      </pivotArea>
    </format>
    <format dxfId="455">
      <pivotArea dataOnly="0" labelOnly="1" outline="0" fieldPosition="0">
        <references count="1">
          <reference field="4294967294" count="4">
            <x v="1"/>
            <x v="2"/>
            <x v="3"/>
            <x v="5"/>
          </reference>
        </references>
      </pivotArea>
    </format>
    <format dxfId="454">
      <pivotArea dataOnly="0" labelOnly="1" outline="0" fieldPosition="0">
        <references count="1">
          <reference field="4294967294" count="7">
            <x v="0"/>
            <x v="1"/>
            <x v="2"/>
            <x v="3"/>
            <x v="4"/>
            <x v="5"/>
            <x v="6"/>
          </reference>
        </references>
      </pivotArea>
    </format>
    <format dxfId="453">
      <pivotArea dataOnly="0" outline="0" fieldPosition="0">
        <references count="1">
          <reference field="4294967294" count="1">
            <x v="1"/>
          </reference>
        </references>
      </pivotArea>
    </format>
    <format dxfId="452">
      <pivotArea outline="0" collapsedLevelsAreSubtotals="1" fieldPosition="0">
        <references count="1">
          <reference field="4294967294" count="3" selected="0">
            <x v="2"/>
            <x v="3"/>
            <x v="4"/>
          </reference>
        </references>
      </pivotArea>
    </format>
    <format dxfId="451">
      <pivotArea dataOnly="0" labelOnly="1" outline="0" fieldPosition="0">
        <references count="1">
          <reference field="4294967294" count="3">
            <x v="2"/>
            <x v="3"/>
            <x v="4"/>
          </reference>
        </references>
      </pivotArea>
    </format>
    <format dxfId="450">
      <pivotArea outline="0" collapsedLevelsAreSubtotals="1" fieldPosition="0">
        <references count="1">
          <reference field="4294967294" count="2" selected="0">
            <x v="5"/>
            <x v="6"/>
          </reference>
        </references>
      </pivotArea>
    </format>
    <format dxfId="449">
      <pivotArea dataOnly="0" labelOnly="1" outline="0" fieldPosition="0">
        <references count="1">
          <reference field="4294967294" count="2">
            <x v="5"/>
            <x v="6"/>
          </reference>
        </references>
      </pivotArea>
    </format>
    <format dxfId="448">
      <pivotArea outline="0" collapsedLevelsAreSubtotals="1" fieldPosition="0">
        <references count="1">
          <reference field="4294967294" count="1" selected="0">
            <x v="4"/>
          </reference>
        </references>
      </pivotArea>
    </format>
    <format dxfId="447">
      <pivotArea dataOnly="0" labelOnly="1" outline="0" fieldPosition="0">
        <references count="1">
          <reference field="4294967294" count="1">
            <x v="4"/>
          </reference>
        </references>
      </pivotArea>
    </format>
    <format dxfId="446">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1" cacheId="319"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19"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2">
        <item s="1" c="1" x="0" d="1"/>
        <item t="default"/>
      </items>
    </pivotField>
    <pivotField axis="axisRow" showAll="0" dataSourceSort="1">
      <items count="7">
        <item c="1" x="0"/>
        <item c="1" x="1"/>
        <item c="1" x="2" d="1"/>
        <item c="1" x="3" d="1"/>
        <item c="1" x="4"/>
        <item c="1" x="5"/>
        <item t="default"/>
      </items>
    </pivotField>
    <pivotField axis="axisRow" showAll="0" dataSourceSort="1">
      <items count="8">
        <item c="1" x="0"/>
        <item c="1" x="1"/>
        <item c="1" x="2"/>
        <item c="1" x="3"/>
        <item c="1" x="4"/>
        <item c="1" x="5"/>
        <item c="1" x="6"/>
        <item t="default"/>
      </items>
    </pivotField>
    <pivotField axis="axisRow" showAll="0" dataSourceSort="1">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 c="1" x="28"/>
        <item c="1" x="29"/>
        <item c="1" x="30" d="1"/>
        <item c="1" x="3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31"/>
    <field x="32"/>
    <field x="33"/>
  </rowFields>
  <rowItems count="14">
    <i>
      <x/>
    </i>
    <i r="1">
      <x/>
    </i>
    <i r="1">
      <x v="1"/>
    </i>
    <i r="1">
      <x v="2"/>
    </i>
    <i r="2">
      <x/>
    </i>
    <i r="2">
      <x v="1"/>
    </i>
    <i r="2">
      <x v="2"/>
    </i>
    <i r="2">
      <x v="3"/>
    </i>
    <i r="2">
      <x v="4"/>
    </i>
    <i r="1">
      <x v="3"/>
    </i>
    <i r="2">
      <x v="5"/>
    </i>
    <i r="2">
      <x v="6"/>
    </i>
    <i r="1">
      <x v="4"/>
    </i>
    <i r="1">
      <x v="5"/>
    </i>
  </rowItems>
  <colFields count="1">
    <field x="-2"/>
  </colFields>
  <colItems count="7">
    <i>
      <x/>
    </i>
    <i i="1">
      <x v="1"/>
    </i>
    <i i="2">
      <x v="2"/>
    </i>
    <i i="3">
      <x v="3"/>
    </i>
    <i i="4">
      <x v="4"/>
    </i>
    <i i="5">
      <x v="5"/>
    </i>
    <i i="6">
      <x v="6"/>
    </i>
  </colItems>
  <pageFields count="1">
    <pageField fld="4" hier="6" name="[Date].[BillingPeriod].[All]" cap="All"/>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444">
      <pivotArea outline="0" collapsedLevelsAreSubtotals="1" fieldPosition="0">
        <references count="1">
          <reference field="4294967294" count="4" selected="0">
            <x v="1"/>
            <x v="2"/>
            <x v="3"/>
            <x v="5"/>
          </reference>
        </references>
      </pivotArea>
    </format>
    <format dxfId="443">
      <pivotArea dataOnly="0" labelOnly="1" outline="0" fieldPosition="0">
        <references count="1">
          <reference field="4294967294" count="4">
            <x v="1"/>
            <x v="2"/>
            <x v="3"/>
            <x v="5"/>
          </reference>
        </references>
      </pivotArea>
    </format>
    <format dxfId="442">
      <pivotArea dataOnly="0" labelOnly="1" outline="0" fieldPosition="0">
        <references count="1">
          <reference field="4294967294" count="7">
            <x v="0"/>
            <x v="1"/>
            <x v="2"/>
            <x v="3"/>
            <x v="4"/>
            <x v="5"/>
            <x v="6"/>
          </reference>
        </references>
      </pivotArea>
    </format>
    <format dxfId="441">
      <pivotArea dataOnly="0" outline="0" fieldPosition="0">
        <references count="1">
          <reference field="4294967294" count="1">
            <x v="1"/>
          </reference>
        </references>
      </pivotArea>
    </format>
    <format dxfId="440">
      <pivotArea outline="0" collapsedLevelsAreSubtotals="1" fieldPosition="0">
        <references count="1">
          <reference field="4294967294" count="3" selected="0">
            <x v="2"/>
            <x v="3"/>
            <x v="4"/>
          </reference>
        </references>
      </pivotArea>
    </format>
    <format dxfId="439">
      <pivotArea dataOnly="0" labelOnly="1" outline="0" fieldPosition="0">
        <references count="1">
          <reference field="4294967294" count="3">
            <x v="2"/>
            <x v="3"/>
            <x v="4"/>
          </reference>
        </references>
      </pivotArea>
    </format>
    <format dxfId="438">
      <pivotArea outline="0" collapsedLevelsAreSubtotals="1" fieldPosition="0">
        <references count="1">
          <reference field="4294967294" count="2" selected="0">
            <x v="5"/>
            <x v="6"/>
          </reference>
        </references>
      </pivotArea>
    </format>
    <format dxfId="437">
      <pivotArea dataOnly="0" labelOnly="1" outline="0" fieldPosition="0">
        <references count="1">
          <reference field="4294967294" count="2">
            <x v="5"/>
            <x v="6"/>
          </reference>
        </references>
      </pivotArea>
    </format>
    <format dxfId="436">
      <pivotArea outline="0" collapsedLevelsAreSubtotals="1" fieldPosition="0">
        <references count="1">
          <reference field="4294967294" count="1" selected="0">
            <x v="4"/>
          </reference>
        </references>
      </pivotArea>
    </format>
    <format dxfId="435">
      <pivotArea dataOnly="0" labelOnly="1" outline="0" fieldPosition="0">
        <references count="1">
          <reference field="4294967294" count="1">
            <x v="4"/>
          </reference>
        </references>
      </pivotArea>
    </format>
    <format dxfId="434">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36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3"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1">
        <item c="1" x="0"/>
        <item c="1" x="1"/>
        <item c="1" x="2"/>
        <item c="1" x="3"/>
        <item c="1" x="4"/>
        <item c="1" x="5"/>
        <item x="6" d="1"/>
        <item x="7" d="1"/>
        <item x="8" d="1"/>
        <item x="9"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9">
    <i>
      <x/>
    </i>
    <i r="1">
      <x/>
    </i>
    <i r="2">
      <x/>
    </i>
    <i r="2">
      <x v="1"/>
    </i>
    <i r="2">
      <x v="2"/>
    </i>
    <i r="2">
      <x v="3"/>
    </i>
    <i r="2">
      <x v="4"/>
    </i>
    <i r="2">
      <x v="5"/>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431">
      <pivotArea outline="0" collapsedLevelsAreSubtotals="1" fieldPosition="0">
        <references count="1">
          <reference field="4294967294" count="4" selected="0">
            <x v="2"/>
            <x v="3"/>
            <x v="4"/>
            <x v="6"/>
          </reference>
        </references>
      </pivotArea>
    </format>
    <format dxfId="430">
      <pivotArea dataOnly="0" labelOnly="1" outline="0" fieldPosition="0">
        <references count="1">
          <reference field="4294967294" count="4">
            <x v="2"/>
            <x v="3"/>
            <x v="4"/>
            <x v="6"/>
          </reference>
        </references>
      </pivotArea>
    </format>
    <format dxfId="429">
      <pivotArea field="4" type="button" dataOnly="0" labelOnly="1" outline="0" axis="axisRow" fieldPosition="0"/>
    </format>
    <format dxfId="428">
      <pivotArea dataOnly="0" labelOnly="1" outline="0" fieldPosition="0">
        <references count="1">
          <reference field="4294967294" count="7">
            <x v="0"/>
            <x v="2"/>
            <x v="3"/>
            <x v="4"/>
            <x v="5"/>
            <x v="6"/>
            <x v="7"/>
          </reference>
        </references>
      </pivotArea>
    </format>
    <format dxfId="427">
      <pivotArea dataOnly="0" outline="0" fieldPosition="0">
        <references count="1">
          <reference field="4294967294" count="1">
            <x v="2"/>
          </reference>
        </references>
      </pivotArea>
    </format>
    <format dxfId="426">
      <pivotArea outline="0" collapsedLevelsAreSubtotals="1" fieldPosition="0">
        <references count="1">
          <reference field="4294967294" count="3" selected="0">
            <x v="3"/>
            <x v="4"/>
            <x v="5"/>
          </reference>
        </references>
      </pivotArea>
    </format>
    <format dxfId="425">
      <pivotArea dataOnly="0" labelOnly="1" outline="0" fieldPosition="0">
        <references count="1">
          <reference field="4294967294" count="3">
            <x v="3"/>
            <x v="4"/>
            <x v="5"/>
          </reference>
        </references>
      </pivotArea>
    </format>
    <format dxfId="424">
      <pivotArea outline="0" collapsedLevelsAreSubtotals="1" fieldPosition="0">
        <references count="1">
          <reference field="4294967294" count="2" selected="0">
            <x v="6"/>
            <x v="7"/>
          </reference>
        </references>
      </pivotArea>
    </format>
    <format dxfId="423">
      <pivotArea dataOnly="0" labelOnly="1" outline="0" fieldPosition="0">
        <references count="1">
          <reference field="4294967294" count="2">
            <x v="6"/>
            <x v="7"/>
          </reference>
        </references>
      </pivotArea>
    </format>
    <format dxfId="422">
      <pivotArea outline="0" collapsedLevelsAreSubtotals="1" fieldPosition="0">
        <references count="1">
          <reference field="4294967294" count="1" selected="0">
            <x v="5"/>
          </reference>
        </references>
      </pivotArea>
    </format>
    <format dxfId="421">
      <pivotArea dataOnly="0" labelOnly="1" outline="0" fieldPosition="0">
        <references count="1">
          <reference field="4294967294" count="1">
            <x v="5"/>
          </reference>
        </references>
      </pivotArea>
    </format>
    <format dxfId="420">
      <pivotArea dataOnly="0" outline="0" fieldPosition="0">
        <references count="1">
          <reference field="4294967294" count="3">
            <x v="0"/>
            <x v="1"/>
            <x v="2"/>
          </reference>
        </references>
      </pivotArea>
    </format>
    <format dxfId="419">
      <pivotArea outline="0" collapsedLevelsAreSubtotals="1" fieldPosition="0">
        <references count="1">
          <reference field="4294967294" count="1" selected="0">
            <x v="1"/>
          </reference>
        </references>
      </pivotArea>
    </format>
    <format dxfId="418">
      <pivotArea dataOnly="0" labelOnly="1" outline="0" fieldPosition="0">
        <references count="1">
          <reference field="4294967294" count="1">
            <x v="1"/>
          </reference>
        </references>
      </pivotArea>
    </format>
    <format dxfId="417">
      <pivotArea collapsedLevelsAreSubtotals="1" fieldPosition="0">
        <references count="2">
          <reference field="4294967294" count="4" selected="0">
            <x v="1"/>
            <x v="2"/>
            <x v="3"/>
            <x v="4"/>
          </reference>
          <reference field="7" count="2">
            <x v="4"/>
            <x v="5"/>
          </reference>
        </references>
      </pivotArea>
    </format>
    <format dxfId="416">
      <pivotArea collapsedLevelsAreSubtotals="1" fieldPosition="0">
        <references count="2">
          <reference field="4294967294" count="3" selected="0">
            <x v="0"/>
            <x v="1"/>
            <x v="2"/>
          </reference>
          <reference field="7" count="1">
            <x v="6"/>
          </reference>
        </references>
      </pivotArea>
    </format>
    <format dxfId="415">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209">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3"/>
        <x15:slicerCacheOlapLevelName uniqueName="[Date].[BillingPeriod].[Week Ending]" count="29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2"/>
  </pivotTables>
  <data>
    <olap pivotCacheId="208">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7"/>
        <x15:slicerCacheOlapLevelName uniqueName="[Date].[BillingPeriod].[Week Ending]" count="36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Period11" sourceName="[Date].[BillingPeriod]">
  <pivotTables>
    <pivotTable tabId="27" name="PersonBillingTable"/>
    <pivotTable tabId="27" name="PivotTable2"/>
  </pivotTables>
  <data>
    <olap pivotCacheId="206">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8"/>
        <x15:slicerCacheOlapLevelName uniqueName="[Date].[BillingPeriod].[Week Ending]" count="416"/>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llingPeriod12" sourceName="[Date].[BillingPeriod]">
  <pivotTables>
    <pivotTable tabId="28" name="PersonBillingTable"/>
    <pivotTable tabId="28" name="PivotTable2"/>
  </pivotTables>
  <data>
    <olap pivotCacheId="207">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7"/>
        <x15:slicerCacheOlapLevelName uniqueName="[Date].[BillingPeriod].[Week Ending]" count="364"/>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illingPeriod111" sourceName="[Date].[BillingPeriod]">
  <pivotTables>
    <pivotTable tabId="29" name="PersonBillingTable"/>
    <pivotTable tabId="29" name="PivotTable2"/>
  </pivotTables>
  <data>
    <olap pivotCacheId="205">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6 2013/06/02]" c="2013/06/02" nd="1">
                <p n="[Date].[BillingPeriod].[Billing Period].&amp;[2013 - 06]"/>
                <p n="[Date].[BillingPeriod].[Billing Year].&amp;[2013]"/>
              </i>
              <i n="[Date].[BillingPeriod].[Week Ending].&amp;[2012 - 09 2012/09/02]" c="2012/09/02" nd="1">
                <p n="[Date].[BillingPeriod].[Billing Period].&amp;[2012 - 09]"/>
                <p n="[Date].[BillingPeriod].[Billing Year].&amp;[2012]"/>
              </i>
              <i n="[Date].[BillingPeriod].[Week Ending].&amp;[2012 - 02 2012/02/12]" c="2012/02/12" nd="1">
                <p n="[Date].[BillingPeriod].[Billing Period].&amp;[2012 - 02]"/>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4"/>
        <x15:slicerCacheOlapLevelName uniqueName="[Date].[BillingPeriod].[Week Ending]" count="29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4" cache="Slicer_BillingPeriod111" caption="Billing Period" level="2" rowHeight="241300"/>
  <slicer name="Week Ending 4" cache="Slicer_BillingPeriod11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3" cache="Slicer_BillingPeriod12" caption="Billing Period" level="2" rowHeight="241300"/>
  <slicer name="Week Ending 3" cache="Slicer_BillingPeriod12" caption="Week Ending" columnCount="5" level="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illing Period 2" cache="Slicer_BillingPeriod11" caption="Billing Period" level="2" rowHeight="241300"/>
  <slicer name="Week Ending 2" cache="Slicer_BillingPeriod11" caption="Week Ending" columnCount="5" level="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4.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2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2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zoomScale="70" zoomScaleNormal="70" workbookViewId="0">
      <selection activeCell="K55" sqref="C4:K55"/>
    </sheetView>
  </sheetViews>
  <sheetFormatPr defaultRowHeight="14.4" x14ac:dyDescent="0.3"/>
  <cols>
    <col min="1" max="1" width="21" customWidth="1"/>
    <col min="2" max="2" width="2.5546875" customWidth="1"/>
    <col min="3" max="3" width="36.88671875" customWidth="1"/>
    <col min="4" max="4" width="12.2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2">
        <v>16</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-1</v>
      </c>
      <c r="E5" s="3">
        <v>168</v>
      </c>
      <c r="F5" s="3"/>
      <c r="G5" s="3">
        <v>76</v>
      </c>
      <c r="H5" s="3"/>
      <c r="I5" s="3">
        <v>92</v>
      </c>
      <c r="J5" s="3">
        <v>184</v>
      </c>
      <c r="K5" s="20">
        <v>0.41304347826086957</v>
      </c>
      <c r="L5" s="20">
        <v>0.9</v>
      </c>
      <c r="N5" s="1" t="s">
        <v>1</v>
      </c>
      <c r="O5" t="s">
        <v>153</v>
      </c>
      <c r="P5" t="s">
        <v>154</v>
      </c>
      <c r="Q5" t="s">
        <v>155</v>
      </c>
      <c r="R5" t="s">
        <v>156</v>
      </c>
      <c r="S5" t="s">
        <v>157</v>
      </c>
      <c r="T5" t="s">
        <v>158</v>
      </c>
      <c r="U5" t="s">
        <v>235</v>
      </c>
      <c r="V5" t="s">
        <v>236</v>
      </c>
      <c r="W5" t="s">
        <v>237</v>
      </c>
      <c r="X5" t="s">
        <v>238</v>
      </c>
      <c r="Y5" t="s">
        <v>238</v>
      </c>
      <c r="Z5" t="s">
        <v>239</v>
      </c>
      <c r="AA5" t="s">
        <v>240</v>
      </c>
      <c r="AB5" t="s">
        <v>241</v>
      </c>
      <c r="AC5" t="s">
        <v>242</v>
      </c>
      <c r="AD5" t="s">
        <v>2</v>
      </c>
    </row>
    <row r="6" spans="3:100" x14ac:dyDescent="0.3">
      <c r="C6" s="4" t="s">
        <v>12</v>
      </c>
      <c r="D6" s="3"/>
      <c r="E6" s="3">
        <v>92</v>
      </c>
      <c r="F6" s="3"/>
      <c r="G6" s="3"/>
      <c r="H6" s="3"/>
      <c r="I6" s="3">
        <v>92</v>
      </c>
      <c r="J6" s="3">
        <v>184</v>
      </c>
      <c r="K6" s="20"/>
      <c r="L6" s="20"/>
      <c r="N6" s="2" t="s">
        <v>72</v>
      </c>
      <c r="O6" s="3"/>
      <c r="P6" s="3"/>
      <c r="Q6" s="3"/>
      <c r="R6" s="3"/>
      <c r="S6" s="3"/>
      <c r="T6" s="3"/>
      <c r="U6" s="3"/>
      <c r="V6" s="3"/>
      <c r="W6" s="3"/>
      <c r="X6" s="3"/>
      <c r="Y6" s="3"/>
      <c r="Z6" s="3"/>
      <c r="AA6" s="3"/>
      <c r="AB6" s="3"/>
      <c r="AC6" s="3"/>
      <c r="AD6" s="3"/>
    </row>
    <row r="7" spans="3:100" x14ac:dyDescent="0.3">
      <c r="C7" s="5" t="s">
        <v>142</v>
      </c>
      <c r="D7" s="3"/>
      <c r="E7" s="3">
        <v>88</v>
      </c>
      <c r="F7" s="3"/>
      <c r="G7" s="3"/>
      <c r="H7" s="3"/>
      <c r="I7" s="3">
        <v>88</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62" t="s">
        <v>16</v>
      </c>
      <c r="D8" s="3"/>
      <c r="E8" s="3">
        <v>88</v>
      </c>
      <c r="F8" s="3"/>
      <c r="G8" s="3"/>
      <c r="H8" s="3"/>
      <c r="I8" s="3">
        <v>88</v>
      </c>
      <c r="J8" s="3">
        <v>184</v>
      </c>
      <c r="K8" s="20"/>
      <c r="L8" s="20"/>
      <c r="N8" s="62" t="s">
        <v>19</v>
      </c>
      <c r="O8" s="3">
        <v>8</v>
      </c>
      <c r="P8" s="3">
        <v>21</v>
      </c>
      <c r="Q8" s="3">
        <v>6</v>
      </c>
      <c r="R8" s="3"/>
      <c r="S8" s="3">
        <v>8</v>
      </c>
      <c r="T8" s="3">
        <v>29</v>
      </c>
      <c r="U8" s="3"/>
      <c r="V8" s="3"/>
      <c r="W8" s="3"/>
      <c r="X8" s="3"/>
      <c r="Y8" s="3"/>
      <c r="Z8" s="3"/>
      <c r="AA8" s="3"/>
      <c r="AB8" s="3"/>
      <c r="AC8" s="3"/>
      <c r="AD8" s="3">
        <v>72</v>
      </c>
    </row>
    <row r="9" spans="3:100" x14ac:dyDescent="0.3">
      <c r="C9" s="63" t="s">
        <v>285</v>
      </c>
      <c r="D9" s="3"/>
      <c r="E9" s="3">
        <v>8</v>
      </c>
      <c r="F9" s="3"/>
      <c r="G9" s="3"/>
      <c r="H9" s="3"/>
      <c r="I9" s="3">
        <v>8</v>
      </c>
      <c r="J9" s="3">
        <v>184</v>
      </c>
      <c r="K9" s="20"/>
      <c r="L9" s="20"/>
      <c r="N9" s="2" t="s">
        <v>12</v>
      </c>
      <c r="O9" s="3"/>
      <c r="P9" s="3"/>
      <c r="Q9" s="3"/>
      <c r="R9" s="3"/>
      <c r="S9" s="3"/>
      <c r="T9" s="3"/>
      <c r="U9" s="3"/>
      <c r="V9" s="3"/>
      <c r="W9" s="3"/>
      <c r="X9" s="3"/>
      <c r="Y9" s="3"/>
      <c r="Z9" s="3"/>
      <c r="AA9" s="3"/>
      <c r="AB9" s="3"/>
      <c r="AC9" s="3"/>
      <c r="AD9" s="3"/>
    </row>
    <row r="10" spans="3:100" x14ac:dyDescent="0.3">
      <c r="C10" s="63" t="s">
        <v>285</v>
      </c>
      <c r="D10" s="3"/>
      <c r="E10" s="3">
        <v>8</v>
      </c>
      <c r="F10" s="3"/>
      <c r="G10" s="3"/>
      <c r="H10" s="3"/>
      <c r="I10" s="3">
        <v>8</v>
      </c>
      <c r="J10" s="3">
        <v>184</v>
      </c>
      <c r="K10" s="20"/>
      <c r="L10" s="20"/>
      <c r="N10" s="4" t="s">
        <v>246</v>
      </c>
      <c r="O10" s="3"/>
      <c r="P10" s="3"/>
      <c r="Q10" s="3"/>
      <c r="R10" s="3"/>
      <c r="S10" s="3"/>
      <c r="T10" s="3"/>
      <c r="U10" s="3"/>
      <c r="V10" s="3"/>
      <c r="W10" s="3"/>
      <c r="X10" s="3"/>
      <c r="Y10" s="3"/>
      <c r="Z10" s="3"/>
      <c r="AA10" s="3"/>
      <c r="AB10" s="3"/>
      <c r="AC10" s="3"/>
      <c r="AD10" s="3"/>
    </row>
    <row r="11" spans="3:100" x14ac:dyDescent="0.3">
      <c r="C11" s="63" t="s">
        <v>285</v>
      </c>
      <c r="D11" s="3"/>
      <c r="E11" s="3">
        <v>8</v>
      </c>
      <c r="F11" s="3"/>
      <c r="G11" s="3"/>
      <c r="H11" s="3"/>
      <c r="I11" s="3">
        <v>8</v>
      </c>
      <c r="J11" s="3">
        <v>184</v>
      </c>
      <c r="K11" s="20"/>
      <c r="L11" s="20"/>
      <c r="N11" s="62" t="s">
        <v>55</v>
      </c>
      <c r="O11" s="3"/>
      <c r="P11" s="3"/>
      <c r="Q11" s="3"/>
      <c r="R11" s="3"/>
      <c r="S11" s="3"/>
      <c r="T11" s="3"/>
      <c r="U11" s="3"/>
      <c r="V11" s="3"/>
      <c r="W11" s="3"/>
      <c r="X11" s="3"/>
      <c r="Y11" s="3"/>
      <c r="Z11" s="3"/>
      <c r="AA11" s="3"/>
      <c r="AB11" s="3"/>
      <c r="AC11" s="3"/>
      <c r="AD11" s="3"/>
    </row>
    <row r="12" spans="3:100" x14ac:dyDescent="0.3">
      <c r="C12" s="63" t="s">
        <v>285</v>
      </c>
      <c r="D12" s="3"/>
      <c r="E12" s="3">
        <v>8</v>
      </c>
      <c r="F12" s="3"/>
      <c r="G12" s="3"/>
      <c r="H12" s="3"/>
      <c r="I12" s="3">
        <v>8</v>
      </c>
      <c r="J12" s="3">
        <v>184</v>
      </c>
      <c r="K12" s="20"/>
      <c r="L12" s="20"/>
      <c r="M12">
        <f>(173+14.5)</f>
        <v>187.5</v>
      </c>
      <c r="N12" s="62" t="s">
        <v>19</v>
      </c>
      <c r="O12" s="3"/>
      <c r="P12" s="3"/>
      <c r="Q12" s="3"/>
      <c r="R12" s="3"/>
      <c r="S12" s="3"/>
      <c r="T12" s="3"/>
      <c r="U12" s="3"/>
      <c r="V12" s="3"/>
      <c r="W12" s="3">
        <v>1</v>
      </c>
      <c r="X12" s="3"/>
      <c r="Y12" s="3"/>
      <c r="Z12" s="3"/>
      <c r="AA12" s="3"/>
      <c r="AB12" s="3"/>
      <c r="AC12" s="3"/>
      <c r="AD12" s="3">
        <v>1</v>
      </c>
    </row>
    <row r="13" spans="3:100" x14ac:dyDescent="0.3">
      <c r="C13" s="63" t="s">
        <v>285</v>
      </c>
      <c r="D13" s="3"/>
      <c r="E13" s="3">
        <v>8</v>
      </c>
      <c r="F13" s="3"/>
      <c r="G13" s="3"/>
      <c r="H13" s="3"/>
      <c r="I13" s="3">
        <v>8</v>
      </c>
      <c r="J13" s="3">
        <v>184</v>
      </c>
      <c r="K13" s="20"/>
      <c r="L13" s="20"/>
      <c r="M13">
        <f>160*1.05</f>
        <v>168</v>
      </c>
      <c r="N13" s="4" t="s">
        <v>142</v>
      </c>
      <c r="O13" s="3"/>
      <c r="P13" s="3"/>
      <c r="Q13" s="3"/>
      <c r="R13" s="3"/>
      <c r="S13" s="3"/>
      <c r="T13" s="3"/>
      <c r="U13" s="3"/>
      <c r="V13" s="3"/>
      <c r="W13" s="3"/>
      <c r="X13" s="3"/>
      <c r="Y13" s="3"/>
      <c r="Z13" s="3"/>
      <c r="AA13" s="3"/>
      <c r="AB13" s="3"/>
      <c r="AC13" s="3"/>
      <c r="AD13" s="3"/>
    </row>
    <row r="14" spans="3:100" x14ac:dyDescent="0.3">
      <c r="C14" s="63" t="s">
        <v>285</v>
      </c>
      <c r="D14" s="3"/>
      <c r="E14" s="3">
        <v>8</v>
      </c>
      <c r="F14" s="3"/>
      <c r="G14" s="3"/>
      <c r="H14" s="3"/>
      <c r="I14" s="3">
        <v>8</v>
      </c>
      <c r="J14" s="3">
        <v>184</v>
      </c>
      <c r="K14" s="20"/>
      <c r="L14" s="20"/>
      <c r="M14">
        <f>M12-M13</f>
        <v>19.5</v>
      </c>
      <c r="N14" s="62" t="s">
        <v>55</v>
      </c>
      <c r="O14" s="3"/>
      <c r="P14" s="3"/>
      <c r="Q14" s="3"/>
      <c r="R14" s="3"/>
      <c r="S14" s="3"/>
      <c r="T14" s="3"/>
      <c r="U14" s="3"/>
      <c r="V14" s="3"/>
      <c r="W14" s="3"/>
      <c r="X14" s="3"/>
      <c r="Y14" s="3"/>
      <c r="Z14" s="3"/>
      <c r="AA14" s="3"/>
      <c r="AB14" s="3"/>
      <c r="AC14" s="3"/>
      <c r="AD14" s="3"/>
    </row>
    <row r="15" spans="3:100" x14ac:dyDescent="0.3">
      <c r="C15" s="63" t="s">
        <v>285</v>
      </c>
      <c r="D15" s="3"/>
      <c r="E15" s="3">
        <v>8</v>
      </c>
      <c r="F15" s="3"/>
      <c r="G15" s="3"/>
      <c r="H15" s="3"/>
      <c r="I15" s="3">
        <v>8</v>
      </c>
      <c r="J15" s="3">
        <v>184</v>
      </c>
      <c r="K15" s="20"/>
      <c r="L15" s="20"/>
      <c r="N15" s="62" t="s">
        <v>19</v>
      </c>
      <c r="O15" s="3"/>
      <c r="P15" s="3"/>
      <c r="Q15" s="3"/>
      <c r="R15" s="3"/>
      <c r="S15" s="3"/>
      <c r="T15" s="3"/>
      <c r="U15" s="3"/>
      <c r="V15" s="3"/>
      <c r="W15" s="3"/>
      <c r="X15" s="3"/>
      <c r="Y15" s="3"/>
      <c r="Z15" s="3">
        <v>3</v>
      </c>
      <c r="AA15" s="3"/>
      <c r="AB15" s="3">
        <v>0.5</v>
      </c>
      <c r="AC15" s="3"/>
      <c r="AD15" s="3">
        <v>3.5</v>
      </c>
    </row>
    <row r="16" spans="3:100" x14ac:dyDescent="0.3">
      <c r="C16" s="63" t="s">
        <v>285</v>
      </c>
      <c r="D16" s="3"/>
      <c r="E16" s="3">
        <v>8</v>
      </c>
      <c r="F16" s="3"/>
      <c r="G16" s="3"/>
      <c r="H16" s="3"/>
      <c r="I16" s="3">
        <v>8</v>
      </c>
      <c r="J16" s="3">
        <v>184</v>
      </c>
      <c r="K16" s="20"/>
      <c r="L16" s="20"/>
      <c r="N16" s="4" t="s">
        <v>247</v>
      </c>
      <c r="O16" s="3"/>
      <c r="P16" s="3"/>
      <c r="Q16" s="3"/>
      <c r="R16" s="3"/>
      <c r="S16" s="3"/>
      <c r="T16" s="3"/>
      <c r="U16" s="3"/>
      <c r="V16" s="3"/>
      <c r="W16" s="3"/>
      <c r="X16" s="3"/>
      <c r="Y16" s="3"/>
      <c r="Z16" s="3"/>
      <c r="AA16" s="3"/>
      <c r="AB16" s="3"/>
      <c r="AC16" s="3"/>
      <c r="AD16" s="3"/>
    </row>
    <row r="17" spans="3:30" x14ac:dyDescent="0.3">
      <c r="C17" s="63" t="s">
        <v>285</v>
      </c>
      <c r="D17" s="3"/>
      <c r="E17" s="3">
        <v>8</v>
      </c>
      <c r="F17" s="3"/>
      <c r="G17" s="3"/>
      <c r="H17" s="3"/>
      <c r="I17" s="3">
        <v>8</v>
      </c>
      <c r="J17" s="3">
        <v>184</v>
      </c>
      <c r="K17" s="20"/>
      <c r="L17" s="20"/>
      <c r="N17" s="62" t="s">
        <v>55</v>
      </c>
      <c r="O17" s="3"/>
      <c r="P17" s="3"/>
      <c r="Q17" s="3"/>
      <c r="R17" s="3"/>
      <c r="S17" s="3"/>
      <c r="T17" s="3"/>
      <c r="U17" s="3"/>
      <c r="V17" s="3"/>
      <c r="W17" s="3"/>
      <c r="X17" s="3"/>
      <c r="Y17" s="3"/>
      <c r="Z17" s="3"/>
      <c r="AA17" s="3"/>
      <c r="AB17" s="3"/>
      <c r="AC17" s="3"/>
      <c r="AD17" s="3"/>
    </row>
    <row r="18" spans="3:30" x14ac:dyDescent="0.3">
      <c r="C18" s="63" t="s">
        <v>285</v>
      </c>
      <c r="D18" s="3"/>
      <c r="E18" s="3">
        <v>8</v>
      </c>
      <c r="F18" s="3"/>
      <c r="G18" s="3"/>
      <c r="H18" s="3"/>
      <c r="I18" s="3">
        <v>8</v>
      </c>
      <c r="J18" s="3">
        <v>184</v>
      </c>
      <c r="K18" s="20"/>
      <c r="L18" s="20"/>
      <c r="N18" s="62" t="s">
        <v>19</v>
      </c>
      <c r="O18" s="3"/>
      <c r="P18" s="3"/>
      <c r="Q18" s="3"/>
      <c r="R18" s="3"/>
      <c r="S18" s="3">
        <v>2</v>
      </c>
      <c r="T18" s="3"/>
      <c r="U18" s="3"/>
      <c r="V18" s="3"/>
      <c r="W18" s="3"/>
      <c r="X18" s="3"/>
      <c r="Y18" s="3"/>
      <c r="Z18" s="3"/>
      <c r="AA18" s="3"/>
      <c r="AB18" s="3"/>
      <c r="AC18" s="3"/>
      <c r="AD18" s="3">
        <v>2</v>
      </c>
    </row>
    <row r="19" spans="3:30" x14ac:dyDescent="0.3">
      <c r="C19" s="63" t="s">
        <v>285</v>
      </c>
      <c r="D19" s="3"/>
      <c r="E19" s="3">
        <v>8</v>
      </c>
      <c r="F19" s="3"/>
      <c r="G19" s="3"/>
      <c r="H19" s="3"/>
      <c r="I19" s="3">
        <v>8</v>
      </c>
      <c r="J19" s="3">
        <v>184</v>
      </c>
      <c r="K19" s="20"/>
      <c r="L19" s="20"/>
      <c r="N19" s="4" t="s">
        <v>144</v>
      </c>
      <c r="O19" s="3"/>
      <c r="P19" s="3"/>
      <c r="Q19" s="3"/>
      <c r="R19" s="3"/>
      <c r="S19" s="3"/>
      <c r="T19" s="3"/>
      <c r="U19" s="3"/>
      <c r="V19" s="3"/>
      <c r="W19" s="3"/>
      <c r="X19" s="3"/>
      <c r="Y19" s="3"/>
      <c r="Z19" s="3"/>
      <c r="AA19" s="3"/>
      <c r="AB19" s="3"/>
      <c r="AC19" s="3"/>
      <c r="AD19" s="3"/>
    </row>
    <row r="20" spans="3:30" x14ac:dyDescent="0.3">
      <c r="C20" s="5" t="s">
        <v>277</v>
      </c>
      <c r="D20" s="3"/>
      <c r="E20" s="3">
        <v>4</v>
      </c>
      <c r="F20" s="3"/>
      <c r="G20" s="3"/>
      <c r="H20" s="3"/>
      <c r="I20" s="3">
        <v>4</v>
      </c>
      <c r="J20" s="3">
        <v>184</v>
      </c>
      <c r="K20" s="20"/>
      <c r="L20" s="20"/>
      <c r="N20" s="62" t="s">
        <v>55</v>
      </c>
      <c r="O20" s="3"/>
      <c r="P20" s="3"/>
      <c r="Q20" s="3"/>
      <c r="R20" s="3"/>
      <c r="S20" s="3"/>
      <c r="T20" s="3"/>
      <c r="U20" s="3"/>
      <c r="V20" s="3"/>
      <c r="W20" s="3"/>
      <c r="X20" s="3"/>
      <c r="Y20" s="3"/>
      <c r="Z20" s="3"/>
      <c r="AA20" s="3"/>
      <c r="AB20" s="3"/>
      <c r="AC20" s="3"/>
      <c r="AD20" s="3"/>
    </row>
    <row r="21" spans="3:30" x14ac:dyDescent="0.3">
      <c r="C21" s="62" t="s">
        <v>16</v>
      </c>
      <c r="D21" s="3"/>
      <c r="E21" s="3">
        <v>4</v>
      </c>
      <c r="F21" s="3"/>
      <c r="G21" s="3"/>
      <c r="H21" s="3"/>
      <c r="I21" s="3">
        <v>4</v>
      </c>
      <c r="J21" s="3">
        <v>184</v>
      </c>
      <c r="K21" s="20"/>
      <c r="L21" s="20"/>
      <c r="N21" s="62" t="s">
        <v>19</v>
      </c>
      <c r="O21" s="3"/>
      <c r="P21" s="3">
        <v>8</v>
      </c>
      <c r="Q21" s="3">
        <v>32</v>
      </c>
      <c r="R21" s="3">
        <v>40</v>
      </c>
      <c r="S21" s="3"/>
      <c r="T21" s="3"/>
      <c r="U21" s="3"/>
      <c r="V21" s="3"/>
      <c r="W21" s="3"/>
      <c r="X21" s="3"/>
      <c r="Y21" s="3"/>
      <c r="Z21" s="3"/>
      <c r="AA21" s="3">
        <v>4</v>
      </c>
      <c r="AB21" s="3"/>
      <c r="AC21" s="3">
        <v>8</v>
      </c>
      <c r="AD21" s="3">
        <v>92</v>
      </c>
    </row>
    <row r="22" spans="3:30" x14ac:dyDescent="0.3">
      <c r="C22" s="63" t="s">
        <v>280</v>
      </c>
      <c r="D22" s="3"/>
      <c r="E22" s="3">
        <v>4</v>
      </c>
      <c r="F22" s="3"/>
      <c r="G22" s="3"/>
      <c r="H22" s="3"/>
      <c r="I22" s="3">
        <v>4</v>
      </c>
      <c r="J22" s="3">
        <v>184</v>
      </c>
      <c r="K22" s="20"/>
      <c r="L22" s="20"/>
      <c r="N22" s="4" t="s">
        <v>248</v>
      </c>
      <c r="O22" s="3"/>
      <c r="P22" s="3"/>
      <c r="Q22" s="3"/>
      <c r="R22" s="3"/>
      <c r="S22" s="3"/>
      <c r="T22" s="3"/>
      <c r="U22" s="3"/>
      <c r="V22" s="3"/>
      <c r="W22" s="3"/>
      <c r="X22" s="3"/>
      <c r="Y22" s="3"/>
      <c r="Z22" s="3"/>
      <c r="AA22" s="3"/>
      <c r="AB22" s="3"/>
      <c r="AC22" s="3"/>
      <c r="AD22" s="3"/>
    </row>
    <row r="23" spans="3:30" x14ac:dyDescent="0.3">
      <c r="C23" s="4" t="s">
        <v>26</v>
      </c>
      <c r="D23" s="3">
        <v>-1</v>
      </c>
      <c r="E23" s="3">
        <v>76</v>
      </c>
      <c r="F23" s="3"/>
      <c r="G23" s="3">
        <v>76</v>
      </c>
      <c r="H23" s="3"/>
      <c r="I23" s="3"/>
      <c r="J23" s="3">
        <v>184</v>
      </c>
      <c r="K23" s="20">
        <v>0.41304347826086957</v>
      </c>
      <c r="L23" s="20">
        <v>0.9</v>
      </c>
      <c r="N23" s="62" t="s">
        <v>55</v>
      </c>
      <c r="O23" s="3"/>
      <c r="P23" s="3"/>
      <c r="Q23" s="3"/>
      <c r="R23" s="3"/>
      <c r="S23" s="3"/>
      <c r="T23" s="3"/>
      <c r="U23" s="3"/>
      <c r="V23" s="3"/>
      <c r="W23" s="3"/>
      <c r="X23" s="3"/>
      <c r="Y23" s="3"/>
      <c r="Z23" s="3"/>
      <c r="AA23" s="3"/>
      <c r="AB23" s="3"/>
      <c r="AC23" s="3"/>
      <c r="AD23" s="3"/>
    </row>
    <row r="24" spans="3:30" x14ac:dyDescent="0.3">
      <c r="C24" s="2" t="s">
        <v>234</v>
      </c>
      <c r="D24" s="3">
        <v>0</v>
      </c>
      <c r="E24" s="3">
        <v>173</v>
      </c>
      <c r="F24" s="3"/>
      <c r="G24" s="3">
        <v>135</v>
      </c>
      <c r="H24" s="3"/>
      <c r="I24" s="3">
        <v>38</v>
      </c>
      <c r="J24" s="3">
        <v>160</v>
      </c>
      <c r="K24" s="20">
        <v>0.84375</v>
      </c>
      <c r="L24" s="20">
        <v>0.9</v>
      </c>
      <c r="N24" s="62" t="s">
        <v>19</v>
      </c>
      <c r="O24" s="3"/>
      <c r="P24" s="3"/>
      <c r="Q24" s="3"/>
      <c r="R24" s="3"/>
      <c r="S24" s="3"/>
      <c r="T24" s="3"/>
      <c r="U24" s="3"/>
      <c r="V24" s="3"/>
      <c r="W24" s="3"/>
      <c r="X24" s="3"/>
      <c r="Y24" s="3"/>
      <c r="Z24" s="3"/>
      <c r="AA24" s="3"/>
      <c r="AB24" s="3">
        <v>8</v>
      </c>
      <c r="AC24" s="3"/>
      <c r="AD24" s="3">
        <v>8</v>
      </c>
    </row>
    <row r="25" spans="3:30" x14ac:dyDescent="0.3">
      <c r="C25" s="4" t="s">
        <v>12</v>
      </c>
      <c r="D25" s="3"/>
      <c r="E25" s="3">
        <v>38</v>
      </c>
      <c r="F25" s="3"/>
      <c r="G25" s="3"/>
      <c r="H25" s="3"/>
      <c r="I25" s="3">
        <v>38</v>
      </c>
      <c r="J25" s="3">
        <v>160</v>
      </c>
      <c r="K25" s="20"/>
      <c r="L25" s="20"/>
      <c r="N25" s="4" t="s">
        <v>249</v>
      </c>
      <c r="O25" s="3"/>
      <c r="P25" s="3"/>
      <c r="Q25" s="3"/>
      <c r="R25" s="3"/>
      <c r="S25" s="3"/>
      <c r="T25" s="3"/>
      <c r="U25" s="3"/>
      <c r="V25" s="3"/>
      <c r="W25" s="3"/>
      <c r="X25" s="3"/>
      <c r="Y25" s="3"/>
      <c r="Z25" s="3"/>
      <c r="AA25" s="3"/>
      <c r="AB25" s="3"/>
      <c r="AC25" s="3"/>
      <c r="AD25" s="3"/>
    </row>
    <row r="26" spans="3:30" x14ac:dyDescent="0.3">
      <c r="C26" s="5" t="s">
        <v>142</v>
      </c>
      <c r="D26" s="3"/>
      <c r="E26" s="3">
        <v>2</v>
      </c>
      <c r="F26" s="3"/>
      <c r="G26" s="3"/>
      <c r="H26" s="3"/>
      <c r="I26" s="3">
        <v>2</v>
      </c>
      <c r="J26" s="3">
        <v>160</v>
      </c>
      <c r="K26" s="20"/>
      <c r="L26" s="20"/>
      <c r="N26" s="62" t="s">
        <v>55</v>
      </c>
      <c r="O26" s="3"/>
      <c r="P26" s="3"/>
      <c r="Q26" s="3"/>
      <c r="R26" s="3"/>
      <c r="S26" s="3"/>
      <c r="T26" s="3"/>
      <c r="U26" s="3"/>
      <c r="V26" s="3"/>
      <c r="W26" s="3"/>
      <c r="X26" s="3"/>
      <c r="Y26" s="3"/>
      <c r="Z26" s="3"/>
      <c r="AA26" s="3"/>
      <c r="AB26" s="3"/>
      <c r="AC26" s="3"/>
      <c r="AD26" s="3"/>
    </row>
    <row r="27" spans="3:30" x14ac:dyDescent="0.3">
      <c r="C27" s="62" t="s">
        <v>16</v>
      </c>
      <c r="D27" s="3"/>
      <c r="E27" s="3">
        <v>2</v>
      </c>
      <c r="F27" s="3"/>
      <c r="G27" s="3"/>
      <c r="H27" s="3"/>
      <c r="I27" s="3">
        <v>2</v>
      </c>
      <c r="J27" s="3">
        <v>160</v>
      </c>
      <c r="K27" s="20"/>
      <c r="L27" s="20"/>
      <c r="N27" s="62" t="s">
        <v>19</v>
      </c>
      <c r="O27" s="3"/>
      <c r="P27" s="3"/>
      <c r="Q27" s="3"/>
      <c r="R27" s="3"/>
      <c r="S27" s="3"/>
      <c r="T27" s="3"/>
      <c r="U27" s="3"/>
      <c r="V27" s="3"/>
      <c r="W27" s="3"/>
      <c r="X27" s="3"/>
      <c r="Y27" s="3"/>
      <c r="Z27" s="3"/>
      <c r="AA27" s="3"/>
      <c r="AB27" s="3">
        <v>0.5</v>
      </c>
      <c r="AC27" s="3">
        <v>1</v>
      </c>
      <c r="AD27" s="3">
        <v>1.5</v>
      </c>
    </row>
    <row r="28" spans="3:30" x14ac:dyDescent="0.3">
      <c r="C28" s="63" t="s">
        <v>286</v>
      </c>
      <c r="D28" s="3"/>
      <c r="E28" s="3">
        <v>2</v>
      </c>
      <c r="F28" s="3"/>
      <c r="G28" s="3"/>
      <c r="H28" s="3"/>
      <c r="I28" s="3">
        <v>2</v>
      </c>
      <c r="J28" s="3">
        <v>160</v>
      </c>
      <c r="K28" s="20"/>
      <c r="L28" s="20"/>
      <c r="N28" s="4" t="s">
        <v>143</v>
      </c>
      <c r="O28" s="3"/>
      <c r="P28" s="3"/>
      <c r="Q28" s="3"/>
      <c r="R28" s="3"/>
      <c r="S28" s="3"/>
      <c r="T28" s="3"/>
      <c r="U28" s="3"/>
      <c r="V28" s="3"/>
      <c r="W28" s="3"/>
      <c r="X28" s="3"/>
      <c r="Y28" s="3"/>
      <c r="Z28" s="3"/>
      <c r="AA28" s="3"/>
      <c r="AB28" s="3"/>
      <c r="AC28" s="3"/>
      <c r="AD28" s="3"/>
    </row>
    <row r="29" spans="3:30" x14ac:dyDescent="0.3">
      <c r="C29" s="5" t="s">
        <v>144</v>
      </c>
      <c r="D29" s="3"/>
      <c r="E29" s="3">
        <v>16</v>
      </c>
      <c r="F29" s="3"/>
      <c r="G29" s="3"/>
      <c r="H29" s="3"/>
      <c r="I29" s="3">
        <v>16</v>
      </c>
      <c r="J29" s="3">
        <v>160</v>
      </c>
      <c r="K29" s="20"/>
      <c r="L29" s="20"/>
      <c r="N29" s="5" t="s">
        <v>131</v>
      </c>
      <c r="O29" s="3"/>
      <c r="P29" s="3"/>
      <c r="Q29" s="3"/>
      <c r="R29" s="3"/>
      <c r="S29" s="3"/>
      <c r="T29" s="3"/>
      <c r="U29" s="3"/>
      <c r="V29" s="3"/>
      <c r="W29" s="3"/>
      <c r="X29" s="3"/>
      <c r="Y29" s="3"/>
      <c r="Z29" s="3"/>
      <c r="AA29" s="3"/>
      <c r="AB29" s="3"/>
      <c r="AC29" s="3"/>
      <c r="AD29" s="3"/>
    </row>
    <row r="30" spans="3:30" x14ac:dyDescent="0.3">
      <c r="C30" s="5" t="s">
        <v>277</v>
      </c>
      <c r="D30" s="3"/>
      <c r="E30" s="3">
        <v>15</v>
      </c>
      <c r="F30" s="3"/>
      <c r="G30" s="3"/>
      <c r="H30" s="3"/>
      <c r="I30" s="3">
        <v>15</v>
      </c>
      <c r="J30" s="3">
        <v>160</v>
      </c>
      <c r="K30" s="20"/>
      <c r="L30" s="20"/>
      <c r="N30" s="62" t="s">
        <v>55</v>
      </c>
      <c r="O30" s="3"/>
      <c r="P30" s="3"/>
      <c r="Q30" s="3"/>
      <c r="R30" s="3"/>
      <c r="S30" s="3"/>
      <c r="T30" s="3"/>
      <c r="U30" s="3"/>
      <c r="V30" s="3"/>
      <c r="W30" s="3"/>
      <c r="X30" s="3"/>
      <c r="Y30" s="3"/>
      <c r="Z30" s="3"/>
      <c r="AA30" s="3"/>
      <c r="AB30" s="3"/>
      <c r="AC30" s="3"/>
      <c r="AD30" s="3"/>
    </row>
    <row r="31" spans="3:30" x14ac:dyDescent="0.3">
      <c r="C31" s="62" t="s">
        <v>16</v>
      </c>
      <c r="D31" s="3"/>
      <c r="E31" s="3">
        <v>15</v>
      </c>
      <c r="F31" s="3"/>
      <c r="G31" s="3"/>
      <c r="H31" s="3"/>
      <c r="I31" s="3">
        <v>15</v>
      </c>
      <c r="J31" s="3">
        <v>160</v>
      </c>
      <c r="K31" s="20"/>
      <c r="L31" s="20"/>
      <c r="N31" s="62" t="s">
        <v>19</v>
      </c>
      <c r="O31" s="3"/>
      <c r="P31" s="3"/>
      <c r="Q31" s="3"/>
      <c r="R31" s="3"/>
      <c r="S31" s="3">
        <v>0.5</v>
      </c>
      <c r="T31" s="3"/>
      <c r="U31" s="3"/>
      <c r="V31" s="3"/>
      <c r="W31" s="3"/>
      <c r="X31" s="3"/>
      <c r="Y31" s="3"/>
      <c r="Z31" s="3"/>
      <c r="AA31" s="3"/>
      <c r="AB31" s="3"/>
      <c r="AC31" s="3"/>
      <c r="AD31" s="3">
        <v>0.5</v>
      </c>
    </row>
    <row r="32" spans="3:30" x14ac:dyDescent="0.3">
      <c r="C32" s="63" t="s">
        <v>281</v>
      </c>
      <c r="D32" s="3"/>
      <c r="E32" s="3">
        <v>4</v>
      </c>
      <c r="F32" s="3"/>
      <c r="G32" s="3"/>
      <c r="H32" s="3"/>
      <c r="I32" s="3">
        <v>4</v>
      </c>
      <c r="J32" s="3">
        <v>160</v>
      </c>
      <c r="K32" s="20"/>
      <c r="L32" s="20"/>
      <c r="N32" s="4" t="s">
        <v>250</v>
      </c>
      <c r="O32" s="3"/>
      <c r="P32" s="3"/>
      <c r="Q32" s="3"/>
      <c r="R32" s="3"/>
      <c r="S32" s="3"/>
      <c r="T32" s="3"/>
      <c r="U32" s="3"/>
      <c r="V32" s="3"/>
      <c r="W32" s="3"/>
      <c r="X32" s="3"/>
      <c r="Y32" s="3"/>
      <c r="Z32" s="3"/>
      <c r="AA32" s="3"/>
      <c r="AB32" s="3"/>
      <c r="AC32" s="3"/>
      <c r="AD32" s="3"/>
    </row>
    <row r="33" spans="3:30" x14ac:dyDescent="0.3">
      <c r="C33" s="63" t="s">
        <v>282</v>
      </c>
      <c r="D33" s="3"/>
      <c r="E33" s="3">
        <v>2</v>
      </c>
      <c r="F33" s="3"/>
      <c r="G33" s="3"/>
      <c r="H33" s="3"/>
      <c r="I33" s="3">
        <v>2</v>
      </c>
      <c r="J33" s="3">
        <v>160</v>
      </c>
      <c r="K33" s="20"/>
      <c r="L33" s="20"/>
      <c r="N33" s="4" t="s">
        <v>251</v>
      </c>
      <c r="O33" s="3"/>
      <c r="P33" s="3"/>
      <c r="Q33" s="3"/>
      <c r="R33" s="3"/>
      <c r="S33" s="3">
        <v>0.5</v>
      </c>
      <c r="T33" s="3"/>
      <c r="U33" s="3"/>
      <c r="V33" s="3"/>
      <c r="W33" s="3"/>
      <c r="X33" s="3"/>
      <c r="Y33" s="3"/>
      <c r="Z33" s="3"/>
      <c r="AA33" s="3"/>
      <c r="AB33" s="3"/>
      <c r="AC33" s="3"/>
      <c r="AD33" s="3">
        <v>0.5</v>
      </c>
    </row>
    <row r="34" spans="3:30" x14ac:dyDescent="0.3">
      <c r="C34" s="63" t="s">
        <v>282</v>
      </c>
      <c r="D34" s="3"/>
      <c r="E34" s="3">
        <v>2</v>
      </c>
      <c r="F34" s="3"/>
      <c r="G34" s="3"/>
      <c r="H34" s="3"/>
      <c r="I34" s="3">
        <v>2</v>
      </c>
      <c r="J34" s="3">
        <v>160</v>
      </c>
      <c r="K34" s="20"/>
      <c r="L34" s="20"/>
      <c r="N34" s="2" t="s">
        <v>252</v>
      </c>
      <c r="O34" s="3"/>
      <c r="P34" s="3"/>
      <c r="Q34" s="3"/>
      <c r="R34" s="3"/>
      <c r="S34" s="3"/>
      <c r="T34" s="3"/>
      <c r="U34" s="3"/>
      <c r="V34" s="3"/>
      <c r="W34" s="3"/>
      <c r="X34" s="3"/>
      <c r="Y34" s="3"/>
      <c r="Z34" s="3"/>
      <c r="AA34" s="3"/>
      <c r="AB34" s="3"/>
      <c r="AC34" s="3"/>
      <c r="AD34" s="3"/>
    </row>
    <row r="35" spans="3:30" x14ac:dyDescent="0.3">
      <c r="C35" s="63" t="s">
        <v>282</v>
      </c>
      <c r="D35" s="3"/>
      <c r="E35" s="3">
        <v>3</v>
      </c>
      <c r="F35" s="3"/>
      <c r="G35" s="3"/>
      <c r="H35" s="3"/>
      <c r="I35" s="3">
        <v>3</v>
      </c>
      <c r="J35" s="3">
        <v>160</v>
      </c>
      <c r="K35" s="20"/>
      <c r="L35" s="20"/>
      <c r="N35" s="2" t="s">
        <v>253</v>
      </c>
      <c r="O35" s="3"/>
      <c r="P35" s="3">
        <v>8</v>
      </c>
      <c r="Q35" s="3">
        <v>32</v>
      </c>
      <c r="R35" s="3">
        <v>40</v>
      </c>
      <c r="S35" s="3">
        <v>2.5</v>
      </c>
      <c r="T35" s="3"/>
      <c r="U35" s="3"/>
      <c r="V35" s="3"/>
      <c r="W35" s="3">
        <v>1</v>
      </c>
      <c r="X35" s="3"/>
      <c r="Y35" s="3"/>
      <c r="Z35" s="3">
        <v>3</v>
      </c>
      <c r="AA35" s="3">
        <v>4</v>
      </c>
      <c r="AB35" s="3">
        <v>9</v>
      </c>
      <c r="AC35" s="3">
        <v>9</v>
      </c>
      <c r="AD35" s="3">
        <v>108.5</v>
      </c>
    </row>
    <row r="36" spans="3:30" x14ac:dyDescent="0.3">
      <c r="C36" s="63" t="s">
        <v>283</v>
      </c>
      <c r="D36" s="3"/>
      <c r="E36" s="3">
        <v>4</v>
      </c>
      <c r="F36" s="3"/>
      <c r="G36" s="3"/>
      <c r="H36" s="3"/>
      <c r="I36" s="3">
        <v>4</v>
      </c>
      <c r="J36" s="3">
        <v>160</v>
      </c>
      <c r="K36" s="20"/>
      <c r="L36" s="20"/>
      <c r="N36" s="2" t="s">
        <v>27</v>
      </c>
      <c r="O36" s="3"/>
      <c r="P36" s="3"/>
      <c r="Q36" s="3"/>
      <c r="R36" s="3"/>
      <c r="S36" s="3"/>
      <c r="T36" s="3"/>
      <c r="U36" s="3"/>
      <c r="V36" s="3"/>
      <c r="W36" s="3"/>
      <c r="X36" s="3"/>
      <c r="Y36" s="3"/>
      <c r="Z36" s="3"/>
      <c r="AA36" s="3"/>
      <c r="AB36" s="3"/>
      <c r="AC36" s="3"/>
      <c r="AD36" s="3"/>
    </row>
    <row r="37" spans="3:30" x14ac:dyDescent="0.3">
      <c r="C37" s="5" t="s">
        <v>278</v>
      </c>
      <c r="D37" s="3"/>
      <c r="E37" s="3">
        <v>3</v>
      </c>
      <c r="F37" s="3"/>
      <c r="G37" s="3"/>
      <c r="H37" s="3"/>
      <c r="I37" s="3">
        <v>3</v>
      </c>
      <c r="J37" s="3">
        <v>160</v>
      </c>
      <c r="K37" s="20"/>
      <c r="L37" s="20"/>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3:30" x14ac:dyDescent="0.3">
      <c r="C38" s="62" t="s">
        <v>16</v>
      </c>
      <c r="D38" s="3"/>
      <c r="E38" s="3">
        <v>3</v>
      </c>
      <c r="F38" s="3"/>
      <c r="G38" s="3"/>
      <c r="H38" s="3"/>
      <c r="I38" s="3">
        <v>3</v>
      </c>
      <c r="J38" s="3">
        <v>160</v>
      </c>
      <c r="K38" s="20"/>
      <c r="L38" s="20"/>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3:30" x14ac:dyDescent="0.3">
      <c r="C39" s="5" t="s">
        <v>248</v>
      </c>
      <c r="D39" s="3"/>
      <c r="E39" s="3">
        <v>2</v>
      </c>
      <c r="F39" s="3"/>
      <c r="G39" s="3"/>
      <c r="H39" s="3"/>
      <c r="I39" s="3">
        <v>2</v>
      </c>
      <c r="J39" s="3">
        <v>160</v>
      </c>
      <c r="K39" s="20"/>
      <c r="L39" s="20"/>
      <c r="N39" s="2" t="s">
        <v>244</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3:30" x14ac:dyDescent="0.3">
      <c r="C40" s="62" t="s">
        <v>16</v>
      </c>
      <c r="D40" s="3"/>
      <c r="E40" s="3">
        <v>2</v>
      </c>
      <c r="F40" s="3"/>
      <c r="G40" s="3"/>
      <c r="H40" s="3"/>
      <c r="I40" s="3">
        <v>2</v>
      </c>
      <c r="J40" s="3">
        <v>160</v>
      </c>
      <c r="K40" s="20"/>
      <c r="L40" s="20"/>
      <c r="N40" s="2" t="s">
        <v>243</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41" spans="3:30" x14ac:dyDescent="0.3">
      <c r="C41" s="63" t="s">
        <v>287</v>
      </c>
      <c r="D41" s="3"/>
      <c r="E41" s="3">
        <v>2</v>
      </c>
      <c r="F41" s="3"/>
      <c r="G41" s="3"/>
      <c r="H41" s="3"/>
      <c r="I41" s="3">
        <v>2</v>
      </c>
      <c r="J41" s="3">
        <v>160</v>
      </c>
      <c r="K41" s="20"/>
      <c r="L41" s="20"/>
    </row>
    <row r="42" spans="3:30" x14ac:dyDescent="0.3">
      <c r="C42" s="4" t="s">
        <v>26</v>
      </c>
      <c r="D42" s="3">
        <v>0</v>
      </c>
      <c r="E42" s="3">
        <v>135</v>
      </c>
      <c r="F42" s="3"/>
      <c r="G42" s="3">
        <v>135</v>
      </c>
      <c r="H42" s="3"/>
      <c r="I42" s="3"/>
      <c r="J42" s="3">
        <v>160</v>
      </c>
      <c r="K42" s="20">
        <v>0.84375</v>
      </c>
      <c r="L42" s="20">
        <v>0.9</v>
      </c>
    </row>
    <row r="43" spans="3:30" x14ac:dyDescent="0.3">
      <c r="C43" s="2" t="s">
        <v>185</v>
      </c>
      <c r="D43" s="3">
        <v>-1</v>
      </c>
      <c r="E43" s="3">
        <v>134</v>
      </c>
      <c r="F43" s="3"/>
      <c r="G43" s="3">
        <v>104</v>
      </c>
      <c r="H43" s="3"/>
      <c r="I43" s="3">
        <v>30</v>
      </c>
      <c r="J43" s="3">
        <v>152</v>
      </c>
      <c r="K43" s="20">
        <v>0.68421052631578949</v>
      </c>
      <c r="L43" s="20">
        <v>0.9</v>
      </c>
    </row>
    <row r="44" spans="3:30" x14ac:dyDescent="0.3">
      <c r="C44" s="4" t="s">
        <v>12</v>
      </c>
      <c r="D44" s="3"/>
      <c r="E44" s="3">
        <v>30</v>
      </c>
      <c r="F44" s="3"/>
      <c r="G44" s="3"/>
      <c r="H44" s="3"/>
      <c r="I44" s="3">
        <v>30</v>
      </c>
      <c r="J44" s="3">
        <v>152</v>
      </c>
      <c r="K44" s="20"/>
      <c r="L44" s="20"/>
    </row>
    <row r="45" spans="3:30" x14ac:dyDescent="0.3">
      <c r="C45" s="5" t="s">
        <v>247</v>
      </c>
      <c r="D45" s="3"/>
      <c r="E45" s="3">
        <v>2</v>
      </c>
      <c r="F45" s="3"/>
      <c r="G45" s="3"/>
      <c r="H45" s="3"/>
      <c r="I45" s="3">
        <v>2</v>
      </c>
      <c r="J45" s="3">
        <v>152</v>
      </c>
      <c r="K45" s="20"/>
      <c r="L45" s="20"/>
    </row>
    <row r="46" spans="3:30" x14ac:dyDescent="0.3">
      <c r="C46" s="62" t="s">
        <v>16</v>
      </c>
      <c r="D46" s="3"/>
      <c r="E46" s="3">
        <v>2</v>
      </c>
      <c r="F46" s="3"/>
      <c r="G46" s="3"/>
      <c r="H46" s="3"/>
      <c r="I46" s="3">
        <v>2</v>
      </c>
      <c r="J46" s="3">
        <v>152</v>
      </c>
      <c r="K46" s="20"/>
      <c r="L46" s="20"/>
    </row>
    <row r="47" spans="3:30" x14ac:dyDescent="0.3">
      <c r="C47" s="63" t="s">
        <v>279</v>
      </c>
      <c r="D47" s="3"/>
      <c r="E47" s="3">
        <v>2</v>
      </c>
      <c r="F47" s="3"/>
      <c r="G47" s="3"/>
      <c r="H47" s="3"/>
      <c r="I47" s="3">
        <v>2</v>
      </c>
      <c r="J47" s="3">
        <v>152</v>
      </c>
      <c r="K47" s="20"/>
      <c r="L47" s="20"/>
    </row>
    <row r="48" spans="3:30" x14ac:dyDescent="0.3">
      <c r="C48" s="5" t="s">
        <v>277</v>
      </c>
      <c r="D48" s="3"/>
      <c r="E48" s="3">
        <v>8</v>
      </c>
      <c r="F48" s="3"/>
      <c r="G48" s="3"/>
      <c r="H48" s="3"/>
      <c r="I48" s="3">
        <v>8</v>
      </c>
      <c r="J48" s="3">
        <v>152</v>
      </c>
      <c r="K48" s="20"/>
      <c r="L48" s="20"/>
    </row>
    <row r="49" spans="3:12" x14ac:dyDescent="0.3">
      <c r="C49" s="62" t="s">
        <v>16</v>
      </c>
      <c r="D49" s="3"/>
      <c r="E49" s="3">
        <v>8</v>
      </c>
      <c r="F49" s="3"/>
      <c r="G49" s="3"/>
      <c r="H49" s="3"/>
      <c r="I49" s="3">
        <v>8</v>
      </c>
      <c r="J49" s="3">
        <v>152</v>
      </c>
      <c r="K49" s="20"/>
      <c r="L49" s="20"/>
    </row>
    <row r="50" spans="3:12" x14ac:dyDescent="0.3">
      <c r="C50" s="63" t="s">
        <v>284</v>
      </c>
      <c r="D50" s="3"/>
      <c r="E50" s="3">
        <v>8</v>
      </c>
      <c r="F50" s="3"/>
      <c r="G50" s="3"/>
      <c r="H50" s="3"/>
      <c r="I50" s="3">
        <v>8</v>
      </c>
      <c r="J50" s="3">
        <v>152</v>
      </c>
      <c r="K50" s="20"/>
      <c r="L50" s="20"/>
    </row>
    <row r="51" spans="3:12" x14ac:dyDescent="0.3">
      <c r="C51" s="5" t="s">
        <v>278</v>
      </c>
      <c r="D51" s="3"/>
      <c r="E51" s="3">
        <v>4</v>
      </c>
      <c r="F51" s="3"/>
      <c r="G51" s="3"/>
      <c r="H51" s="3"/>
      <c r="I51" s="3">
        <v>4</v>
      </c>
      <c r="J51" s="3">
        <v>152</v>
      </c>
      <c r="K51" s="20"/>
      <c r="L51" s="20"/>
    </row>
    <row r="52" spans="3:12" x14ac:dyDescent="0.3">
      <c r="C52" s="62" t="s">
        <v>16</v>
      </c>
      <c r="D52" s="3"/>
      <c r="E52" s="3">
        <v>4</v>
      </c>
      <c r="F52" s="3"/>
      <c r="G52" s="3"/>
      <c r="H52" s="3"/>
      <c r="I52" s="3">
        <v>4</v>
      </c>
      <c r="J52" s="3">
        <v>152</v>
      </c>
      <c r="K52" s="20"/>
      <c r="L52" s="20"/>
    </row>
    <row r="53" spans="3:12" x14ac:dyDescent="0.3">
      <c r="C53" s="5" t="s">
        <v>36</v>
      </c>
      <c r="D53" s="3"/>
      <c r="E53" s="3">
        <v>16</v>
      </c>
      <c r="F53" s="3"/>
      <c r="G53" s="3"/>
      <c r="H53" s="3"/>
      <c r="I53" s="3">
        <v>16</v>
      </c>
      <c r="J53" s="3">
        <v>152</v>
      </c>
      <c r="K53" s="20"/>
      <c r="L53" s="20"/>
    </row>
    <row r="54" spans="3:12" x14ac:dyDescent="0.3">
      <c r="C54" s="4" t="s">
        <v>26</v>
      </c>
      <c r="D54" s="3">
        <v>-1</v>
      </c>
      <c r="E54" s="3">
        <v>104</v>
      </c>
      <c r="F54" s="3"/>
      <c r="G54" s="3">
        <v>104</v>
      </c>
      <c r="H54" s="3"/>
      <c r="I54" s="3"/>
      <c r="J54" s="3">
        <v>152</v>
      </c>
      <c r="K54" s="20">
        <v>0.68421052631578949</v>
      </c>
      <c r="L54" s="20">
        <v>0.9</v>
      </c>
    </row>
    <row r="55" spans="3:12" x14ac:dyDescent="0.3">
      <c r="C55" s="2" t="s">
        <v>2</v>
      </c>
      <c r="D55" s="3">
        <v>-1</v>
      </c>
      <c r="E55" s="3">
        <v>475</v>
      </c>
      <c r="F55" s="3"/>
      <c r="G55" s="3">
        <v>315</v>
      </c>
      <c r="H55" s="3"/>
      <c r="I55" s="3">
        <v>160</v>
      </c>
      <c r="J55" s="3">
        <v>496</v>
      </c>
      <c r="K55" s="20">
        <v>0.63508064516129037</v>
      </c>
      <c r="L55" s="20">
        <v>0.9</v>
      </c>
    </row>
    <row r="58" spans="3:12" ht="1.2" customHeight="1" x14ac:dyDescent="0.3"/>
    <row r="59" spans="3:12" ht="1.2" customHeight="1" x14ac:dyDescent="0.3"/>
    <row r="60" spans="3:12" ht="1.2" customHeight="1" x14ac:dyDescent="0.3"/>
    <row r="61" spans="3:12" ht="1.2" customHeight="1" x14ac:dyDescent="0.3"/>
    <row r="62" spans="3:12" ht="1.2" customHeight="1" x14ac:dyDescent="0.3"/>
    <row r="63" spans="3:12" ht="1.2" customHeight="1" x14ac:dyDescent="0.3"/>
    <row r="64" spans="3:12"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3" zoomScale="70" zoomScaleNormal="70" workbookViewId="0">
      <selection activeCell="H22" sqref="H22"/>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0">
        <v>53</v>
      </c>
      <c r="E2" s="18"/>
      <c r="F2" s="18"/>
      <c r="G2" s="18"/>
      <c r="H2" s="18"/>
      <c r="I2" s="18"/>
      <c r="J2" s="18"/>
      <c r="K2" s="61"/>
      <c r="L2" s="61"/>
      <c r="M2" s="61"/>
      <c r="N2" s="1" t="s">
        <v>141</v>
      </c>
      <c r="O2" t="s" vm="20">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235</v>
      </c>
      <c r="U5" t="s">
        <v>236</v>
      </c>
      <c r="V5" t="s">
        <v>237</v>
      </c>
      <c r="W5" t="s">
        <v>238</v>
      </c>
      <c r="X5" t="s">
        <v>238</v>
      </c>
      <c r="Y5" t="s">
        <v>239</v>
      </c>
      <c r="Z5" t="s">
        <v>240</v>
      </c>
      <c r="AA5" t="s">
        <v>241</v>
      </c>
      <c r="AB5" t="s">
        <v>242</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234</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185</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244</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245</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sqref="D5:D26">
    <cfRule type="iconSet" priority="9">
      <iconSet showValue="0">
        <cfvo type="num" val="-1"/>
        <cfvo type="num" val="-0.5"/>
        <cfvo type="num" val="0.5"/>
      </iconSet>
    </cfRule>
  </conditionalFormatting>
  <conditionalFormatting pivot="1">
    <cfRule type="colorScale" priority="8">
      <colorScale>
        <cfvo type="min"/>
        <cfvo type="max"/>
        <color rgb="FFFCFCFF"/>
        <color rgb="FF63BE7B"/>
      </colorScale>
    </cfRule>
  </conditionalFormatting>
  <conditionalFormatting pivot="1">
    <cfRule type="colorScale" priority="7">
      <colorScale>
        <cfvo type="min"/>
        <cfvo type="max"/>
        <color rgb="FFFFEF9C"/>
        <color rgb="FF63BE7B"/>
      </colorScale>
    </cfRule>
  </conditionalFormatting>
  <conditionalFormatting pivot="1">
    <cfRule type="colorScale" priority="5">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6"/>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3" customWidth="1"/>
    <col min="19" max="19" width="19.33203125" customWidth="1"/>
    <col min="20" max="20" width="11.5546875" customWidth="1"/>
    <col min="21" max="21" width="8" customWidth="1"/>
    <col min="22" max="22" width="9.77734375" customWidth="1"/>
    <col min="23" max="23" width="13.44140625" customWidth="1"/>
    <col min="24" max="24" width="14.6640625" customWidth="1"/>
    <col min="25" max="25" width="14.88671875" customWidth="1"/>
    <col min="26" max="26" width="7.5546875" customWidth="1"/>
    <col min="27" max="27" width="8.5546875" customWidth="1"/>
    <col min="28" max="28" width="10.21875" customWidth="1"/>
    <col min="29" max="29" width="6.77734375" customWidth="1"/>
    <col min="30" max="30" width="13" customWidth="1"/>
    <col min="31" max="31" width="8.21875" customWidth="1"/>
    <col min="32" max="32" width="16" customWidth="1"/>
    <col min="33" max="33" width="6" customWidth="1"/>
    <col min="34"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9.109375"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59"/>
      <c r="D2" s="60"/>
      <c r="E2" s="18"/>
      <c r="F2" s="18"/>
      <c r="G2" s="18"/>
      <c r="H2" s="18"/>
      <c r="I2" s="18"/>
      <c r="J2" s="18"/>
      <c r="K2" s="61"/>
      <c r="L2" s="61"/>
      <c r="M2" s="61"/>
      <c r="N2"/>
      <c r="O2"/>
      <c r="Q2" s="41" t="s">
        <v>0</v>
      </c>
      <c r="R2" s="39" t="s">
        <v>1</v>
      </c>
      <c r="S2" s="10" t="s">
        <v>153</v>
      </c>
      <c r="T2" s="10" t="s">
        <v>154</v>
      </c>
      <c r="U2" s="10" t="s">
        <v>155</v>
      </c>
      <c r="V2" s="10" t="s">
        <v>156</v>
      </c>
      <c r="W2" s="10" t="s">
        <v>157</v>
      </c>
      <c r="X2" s="10" t="s">
        <v>158</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v>33.25</v>
      </c>
    </row>
    <row r="4" spans="3:141" x14ac:dyDescent="0.3">
      <c r="C4" s="1" t="s">
        <v>1</v>
      </c>
      <c r="D4" t="s">
        <v>129</v>
      </c>
      <c r="E4" t="s">
        <v>19</v>
      </c>
      <c r="F4" t="s">
        <v>71</v>
      </c>
      <c r="G4" t="s">
        <v>55</v>
      </c>
      <c r="H4" t="s">
        <v>128</v>
      </c>
      <c r="I4" t="s">
        <v>28</v>
      </c>
      <c r="J4" t="s">
        <v>34</v>
      </c>
      <c r="K4" t="s">
        <v>35</v>
      </c>
      <c r="L4" t="s">
        <v>130</v>
      </c>
      <c r="P4" s="20"/>
      <c r="R4" s="2" t="s">
        <v>32</v>
      </c>
      <c r="S4" s="3"/>
      <c r="T4" s="3"/>
      <c r="U4" s="3"/>
      <c r="V4" s="3"/>
      <c r="W4" s="3">
        <v>40</v>
      </c>
      <c r="X4" s="3">
        <v>31</v>
      </c>
    </row>
    <row r="5" spans="3:141" x14ac:dyDescent="0.3">
      <c r="C5" s="2" t="s">
        <v>4</v>
      </c>
      <c r="D5" s="3">
        <v>-1</v>
      </c>
      <c r="E5" s="3">
        <v>210.85</v>
      </c>
      <c r="F5" s="3"/>
      <c r="G5" s="3">
        <v>32.65</v>
      </c>
      <c r="H5" s="3"/>
      <c r="I5" s="3">
        <v>178.20000000000002</v>
      </c>
      <c r="J5" s="3">
        <v>184</v>
      </c>
      <c r="K5" s="20">
        <v>0.17744565217391303</v>
      </c>
      <c r="L5" s="20">
        <v>0.9</v>
      </c>
      <c r="P5" s="20"/>
      <c r="R5" s="2" t="s">
        <v>53</v>
      </c>
      <c r="S5" s="3">
        <v>8</v>
      </c>
      <c r="T5" s="3">
        <v>40</v>
      </c>
      <c r="U5" s="3">
        <v>41</v>
      </c>
      <c r="V5" s="3">
        <v>40</v>
      </c>
      <c r="W5" s="3">
        <v>46</v>
      </c>
      <c r="X5" s="3">
        <v>40.5</v>
      </c>
    </row>
    <row r="6" spans="3:141" x14ac:dyDescent="0.3">
      <c r="C6" s="2" t="s">
        <v>32</v>
      </c>
      <c r="D6" s="3">
        <v>-1</v>
      </c>
      <c r="E6" s="3">
        <v>71</v>
      </c>
      <c r="F6" s="3"/>
      <c r="G6" s="3">
        <v>35</v>
      </c>
      <c r="H6" s="3">
        <v>1.5</v>
      </c>
      <c r="I6" s="3">
        <v>34.5</v>
      </c>
      <c r="J6" s="3">
        <v>184</v>
      </c>
      <c r="K6" s="20">
        <v>0.1983695652173913</v>
      </c>
      <c r="L6" s="20">
        <v>0.44</v>
      </c>
      <c r="P6" s="3"/>
      <c r="R6" s="4" t="s">
        <v>55</v>
      </c>
      <c r="S6" s="3"/>
      <c r="T6" s="3"/>
      <c r="U6" s="3">
        <v>33</v>
      </c>
      <c r="V6" s="3">
        <v>40</v>
      </c>
      <c r="W6" s="3">
        <v>34</v>
      </c>
      <c r="X6" s="3">
        <v>33</v>
      </c>
    </row>
    <row r="7" spans="3:141" x14ac:dyDescent="0.3">
      <c r="C7" s="2" t="s">
        <v>53</v>
      </c>
      <c r="D7" s="3">
        <v>0</v>
      </c>
      <c r="E7" s="3">
        <v>215.5</v>
      </c>
      <c r="F7" s="3"/>
      <c r="G7" s="3">
        <v>140</v>
      </c>
      <c r="H7" s="3">
        <v>10.5</v>
      </c>
      <c r="I7" s="3">
        <v>65</v>
      </c>
      <c r="J7" s="3">
        <v>184</v>
      </c>
      <c r="K7" s="20">
        <v>0.81793478260869568</v>
      </c>
      <c r="L7" s="20">
        <v>0.9</v>
      </c>
      <c r="P7" s="3"/>
      <c r="R7" s="4" t="s">
        <v>163</v>
      </c>
      <c r="S7" s="3"/>
      <c r="T7" s="3"/>
      <c r="U7" s="3"/>
      <c r="V7" s="3"/>
      <c r="W7" s="3">
        <v>3</v>
      </c>
      <c r="X7" s="3">
        <v>7.5</v>
      </c>
    </row>
    <row r="8" spans="3:141" x14ac:dyDescent="0.3">
      <c r="C8" s="2" t="s">
        <v>131</v>
      </c>
      <c r="D8" s="3">
        <v>1</v>
      </c>
      <c r="E8" s="3">
        <v>208</v>
      </c>
      <c r="F8" s="3"/>
      <c r="G8" s="3">
        <v>111.5</v>
      </c>
      <c r="H8" s="3"/>
      <c r="I8" s="3">
        <v>96.5</v>
      </c>
      <c r="J8" s="3">
        <v>184</v>
      </c>
      <c r="K8" s="20">
        <v>0.60597826086956519</v>
      </c>
      <c r="L8" s="20">
        <v>0</v>
      </c>
      <c r="P8" s="20"/>
      <c r="R8" s="4" t="s">
        <v>31</v>
      </c>
      <c r="S8" s="3">
        <v>8</v>
      </c>
      <c r="T8" s="3">
        <v>40</v>
      </c>
      <c r="U8" s="3">
        <v>8</v>
      </c>
      <c r="V8" s="3"/>
      <c r="W8" s="3">
        <v>9</v>
      </c>
      <c r="X8" s="3"/>
    </row>
    <row r="9" spans="3:141" x14ac:dyDescent="0.3">
      <c r="C9" s="2" t="s">
        <v>14</v>
      </c>
      <c r="D9" s="3"/>
      <c r="E9" s="3">
        <v>40</v>
      </c>
      <c r="F9" s="3"/>
      <c r="G9" s="3"/>
      <c r="H9" s="3"/>
      <c r="I9" s="3">
        <v>40</v>
      </c>
      <c r="J9" s="3">
        <v>184</v>
      </c>
      <c r="K9" s="20"/>
      <c r="L9" s="20"/>
      <c r="P9" s="20"/>
      <c r="R9" s="2" t="s">
        <v>131</v>
      </c>
      <c r="S9" s="3">
        <v>8</v>
      </c>
      <c r="T9" s="3">
        <v>40</v>
      </c>
      <c r="U9" s="3">
        <v>40</v>
      </c>
      <c r="V9" s="3">
        <v>40</v>
      </c>
      <c r="W9" s="3">
        <v>49</v>
      </c>
      <c r="X9" s="3">
        <v>31</v>
      </c>
    </row>
    <row r="10" spans="3:141" x14ac:dyDescent="0.3">
      <c r="C10" s="2" t="s">
        <v>61</v>
      </c>
      <c r="D10" s="3">
        <v>1</v>
      </c>
      <c r="E10" s="3">
        <v>212</v>
      </c>
      <c r="F10" s="3"/>
      <c r="G10" s="3">
        <v>28</v>
      </c>
      <c r="H10" s="3">
        <v>73</v>
      </c>
      <c r="I10" s="3">
        <v>111</v>
      </c>
      <c r="J10" s="3">
        <v>184</v>
      </c>
      <c r="K10" s="20">
        <v>0.54891304347826086</v>
      </c>
      <c r="L10" s="20">
        <v>0.3</v>
      </c>
      <c r="P10" s="20"/>
      <c r="R10" s="2" t="s">
        <v>14</v>
      </c>
      <c r="S10" s="3"/>
      <c r="T10" s="3">
        <v>40</v>
      </c>
      <c r="U10" s="3"/>
      <c r="V10" s="3"/>
      <c r="W10" s="3"/>
      <c r="X10" s="3"/>
    </row>
    <row r="11" spans="3:141" x14ac:dyDescent="0.3">
      <c r="C11" s="2" t="s">
        <v>16</v>
      </c>
      <c r="D11" s="3">
        <v>-1</v>
      </c>
      <c r="E11" s="3">
        <v>168</v>
      </c>
      <c r="F11" s="3"/>
      <c r="G11" s="3">
        <v>76</v>
      </c>
      <c r="H11" s="3"/>
      <c r="I11" s="3">
        <v>92</v>
      </c>
      <c r="J11" s="3">
        <v>184</v>
      </c>
      <c r="K11" s="20">
        <v>0.41304347826086957</v>
      </c>
      <c r="L11" s="20">
        <v>0.9</v>
      </c>
      <c r="P11" s="20"/>
      <c r="R11" s="2" t="s">
        <v>61</v>
      </c>
      <c r="S11" s="3">
        <v>24</v>
      </c>
      <c r="T11" s="3">
        <v>53</v>
      </c>
      <c r="U11" s="3">
        <v>52</v>
      </c>
      <c r="V11" s="3">
        <v>47</v>
      </c>
      <c r="W11" s="3">
        <v>6</v>
      </c>
      <c r="X11" s="3">
        <v>30</v>
      </c>
    </row>
    <row r="12" spans="3:141" x14ac:dyDescent="0.3">
      <c r="C12" s="2" t="s">
        <v>2</v>
      </c>
      <c r="D12" s="3">
        <v>-1</v>
      </c>
      <c r="E12" s="3">
        <v>1125.3499999999999</v>
      </c>
      <c r="F12" s="3"/>
      <c r="G12" s="3">
        <v>423.15</v>
      </c>
      <c r="H12" s="3">
        <v>85</v>
      </c>
      <c r="I12" s="3">
        <v>617.20000000000005</v>
      </c>
      <c r="J12" s="3">
        <v>184</v>
      </c>
      <c r="K12" s="20">
        <v>0.10621864548494983</v>
      </c>
      <c r="L12" s="20">
        <v>0.49769230769230766</v>
      </c>
      <c r="P12" s="20"/>
      <c r="R12" s="2" t="s">
        <v>16</v>
      </c>
      <c r="S12" s="3">
        <v>24</v>
      </c>
      <c r="T12" s="3">
        <v>64</v>
      </c>
      <c r="U12" s="3">
        <v>40</v>
      </c>
      <c r="V12" s="3">
        <v>40</v>
      </c>
      <c r="W12" s="3"/>
      <c r="X12" s="3"/>
    </row>
    <row r="13" spans="3:141" x14ac:dyDescent="0.3">
      <c r="P13" s="20"/>
      <c r="R13" s="2" t="s">
        <v>2</v>
      </c>
      <c r="S13" s="3">
        <v>71.75</v>
      </c>
      <c r="T13" s="3">
        <v>279.5</v>
      </c>
      <c r="U13" s="3">
        <v>212.95000000000002</v>
      </c>
      <c r="V13" s="3">
        <v>214.15</v>
      </c>
      <c r="W13" s="3">
        <v>181.25</v>
      </c>
      <c r="X13" s="3">
        <v>165.75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88</v>
      </c>
      <c r="U39" s="10" t="s">
        <v>73</v>
      </c>
      <c r="V39" s="10" t="s">
        <v>132</v>
      </c>
      <c r="W39" s="10" t="s">
        <v>133</v>
      </c>
      <c r="X39" s="10" t="s">
        <v>134</v>
      </c>
      <c r="Y39" s="10" t="s">
        <v>106</v>
      </c>
      <c r="Z39" s="10" t="s">
        <v>37</v>
      </c>
      <c r="AA39" s="10" t="s">
        <v>135</v>
      </c>
      <c r="AB39" s="10" t="s">
        <v>74</v>
      </c>
      <c r="AC39" s="10" t="s">
        <v>126</v>
      </c>
      <c r="AD39" s="10" t="s">
        <v>107</v>
      </c>
      <c r="AE39" s="10" t="s">
        <v>94</v>
      </c>
      <c r="AF39" s="10" t="s">
        <v>89</v>
      </c>
      <c r="AG39" s="10" t="s">
        <v>75</v>
      </c>
      <c r="AH39" s="10" t="s">
        <v>108</v>
      </c>
      <c r="AI39" s="10" t="s">
        <v>87</v>
      </c>
      <c r="AJ39" s="10" t="s">
        <v>136</v>
      </c>
      <c r="AK39" s="10" t="s">
        <v>102</v>
      </c>
      <c r="AL39" s="10" t="s">
        <v>142</v>
      </c>
      <c r="AM39" s="10" t="s">
        <v>137</v>
      </c>
      <c r="AN39" s="10" t="s">
        <v>76</v>
      </c>
      <c r="AO39" s="10" t="s">
        <v>77</v>
      </c>
      <c r="AP39" s="10" t="s">
        <v>78</v>
      </c>
      <c r="AQ39" s="10" t="s">
        <v>109</v>
      </c>
      <c r="AR39" s="10" t="s">
        <v>138</v>
      </c>
      <c r="AS39" s="10" t="s">
        <v>110</v>
      </c>
      <c r="AT39" s="10" t="s">
        <v>36</v>
      </c>
      <c r="AU39" s="10" t="s">
        <v>95</v>
      </c>
      <c r="AV39" s="10" t="s">
        <v>79</v>
      </c>
      <c r="AW39" s="10" t="s">
        <v>139</v>
      </c>
      <c r="AX39" s="10" t="s">
        <v>111</v>
      </c>
      <c r="AY39" s="10" t="s">
        <v>147</v>
      </c>
      <c r="AZ39" s="10" t="s">
        <v>112</v>
      </c>
      <c r="BA39" s="10" t="s">
        <v>103</v>
      </c>
      <c r="BB39" s="10" t="s">
        <v>140</v>
      </c>
      <c r="BC39" s="10" t="s">
        <v>2</v>
      </c>
    </row>
    <row r="40" spans="3:55" x14ac:dyDescent="0.3">
      <c r="R40" s="22" t="s">
        <v>82</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x14ac:dyDescent="0.3">
      <c r="R42" s="23" t="s">
        <v>165</v>
      </c>
      <c r="S42" s="17"/>
      <c r="T42" s="18"/>
      <c r="U42" s="18"/>
      <c r="V42" s="18"/>
      <c r="W42" s="18"/>
      <c r="X42" s="18"/>
      <c r="Y42" s="18"/>
      <c r="Z42" s="18"/>
      <c r="AA42" s="18"/>
      <c r="AB42" s="18"/>
      <c r="AC42" s="18"/>
      <c r="AD42" s="18"/>
      <c r="AE42" s="18"/>
      <c r="AF42" s="18"/>
      <c r="AG42" s="18">
        <v>68</v>
      </c>
      <c r="AH42" s="18"/>
      <c r="AI42" s="18"/>
      <c r="AJ42" s="18"/>
      <c r="AK42" s="18"/>
      <c r="AL42" s="18"/>
      <c r="AM42" s="18"/>
      <c r="AN42" s="18">
        <v>4</v>
      </c>
      <c r="AO42" s="18"/>
      <c r="AP42" s="18"/>
      <c r="AQ42" s="18"/>
      <c r="AR42" s="18"/>
      <c r="AS42" s="18"/>
      <c r="AT42" s="18"/>
      <c r="AU42" s="18"/>
      <c r="AV42" s="18"/>
      <c r="AW42" s="18"/>
      <c r="AX42" s="18"/>
      <c r="AY42" s="18"/>
      <c r="AZ42" s="18"/>
      <c r="BA42" s="18"/>
      <c r="BB42" s="18"/>
      <c r="BC42" s="19">
        <v>72</v>
      </c>
    </row>
    <row r="43" spans="3:55" ht="15" thickBot="1" x14ac:dyDescent="0.35">
      <c r="R43" s="23" t="s">
        <v>60</v>
      </c>
      <c r="S43" s="17"/>
      <c r="T43" s="18"/>
      <c r="U43" s="18">
        <v>8.5</v>
      </c>
      <c r="V43" s="18">
        <v>24</v>
      </c>
      <c r="W43" s="18"/>
      <c r="X43" s="18">
        <v>8</v>
      </c>
      <c r="Y43" s="18">
        <v>50</v>
      </c>
      <c r="Z43" s="18">
        <v>4</v>
      </c>
      <c r="AA43" s="18"/>
      <c r="AB43" s="18">
        <v>579</v>
      </c>
      <c r="AC43" s="18"/>
      <c r="AD43" s="18">
        <v>5</v>
      </c>
      <c r="AE43" s="18"/>
      <c r="AF43" s="18">
        <v>9</v>
      </c>
      <c r="AG43" s="18">
        <v>183</v>
      </c>
      <c r="AH43" s="18"/>
      <c r="AI43" s="18"/>
      <c r="AJ43" s="18"/>
      <c r="AK43" s="18">
        <v>29.5</v>
      </c>
      <c r="AL43" s="18"/>
      <c r="AM43" s="18"/>
      <c r="AN43" s="18">
        <v>81</v>
      </c>
      <c r="AO43" s="18">
        <v>2.5</v>
      </c>
      <c r="AP43" s="18">
        <v>201.5</v>
      </c>
      <c r="AQ43" s="18"/>
      <c r="AR43" s="18"/>
      <c r="AS43" s="18">
        <v>29</v>
      </c>
      <c r="AT43" s="18"/>
      <c r="AU43" s="18"/>
      <c r="AV43" s="18">
        <v>26.5</v>
      </c>
      <c r="AW43" s="18"/>
      <c r="AX43" s="18"/>
      <c r="AY43" s="18"/>
      <c r="AZ43" s="18"/>
      <c r="BA43" s="18"/>
      <c r="BB43" s="18"/>
      <c r="BC43" s="19">
        <v>1240.5</v>
      </c>
    </row>
    <row r="44" spans="3:55" x14ac:dyDescent="0.3">
      <c r="R44" s="22" t="s">
        <v>4</v>
      </c>
      <c r="S44" s="17">
        <v>2.25</v>
      </c>
      <c r="T44" s="18">
        <v>14.75</v>
      </c>
      <c r="U44" s="18">
        <v>250.75000000000003</v>
      </c>
      <c r="V44" s="18">
        <v>11.75</v>
      </c>
      <c r="W44" s="18"/>
      <c r="X44" s="18"/>
      <c r="Y44" s="18">
        <v>178.75</v>
      </c>
      <c r="Z44" s="18">
        <v>1</v>
      </c>
      <c r="AA44" s="18"/>
      <c r="AB44" s="18">
        <v>4.75</v>
      </c>
      <c r="AC44" s="18">
        <v>1.5</v>
      </c>
      <c r="AD44" s="18">
        <v>79.150000000000006</v>
      </c>
      <c r="AE44" s="18">
        <v>2</v>
      </c>
      <c r="AF44" s="18">
        <v>285.05</v>
      </c>
      <c r="AG44" s="18">
        <v>9.75</v>
      </c>
      <c r="AH44" s="18"/>
      <c r="AI44" s="18">
        <v>12.5</v>
      </c>
      <c r="AJ44" s="18"/>
      <c r="AK44" s="18">
        <v>18.899999999999999</v>
      </c>
      <c r="AL44" s="18"/>
      <c r="AM44" s="18"/>
      <c r="AN44" s="18">
        <v>341.34999999999991</v>
      </c>
      <c r="AO44" s="18">
        <v>77</v>
      </c>
      <c r="AP44" s="18">
        <v>517.29999999999995</v>
      </c>
      <c r="AQ44" s="18">
        <v>5.25</v>
      </c>
      <c r="AR44" s="18"/>
      <c r="AS44" s="18">
        <v>40.75</v>
      </c>
      <c r="AT44" s="18"/>
      <c r="AU44" s="18"/>
      <c r="AV44" s="18">
        <v>1787.65</v>
      </c>
      <c r="AW44" s="18">
        <v>26.25</v>
      </c>
      <c r="AX44" s="18">
        <v>8</v>
      </c>
      <c r="AY44" s="18"/>
      <c r="AZ44" s="18">
        <v>19.25</v>
      </c>
      <c r="BA44" s="18"/>
      <c r="BB44" s="18">
        <v>1</v>
      </c>
      <c r="BC44" s="19">
        <v>3696.65</v>
      </c>
    </row>
    <row r="45" spans="3:55" ht="15" thickBot="1" x14ac:dyDescent="0.35">
      <c r="R45" s="24" t="s">
        <v>5</v>
      </c>
      <c r="S45" s="17">
        <v>11</v>
      </c>
      <c r="T45" s="18">
        <v>1</v>
      </c>
      <c r="U45" s="18">
        <v>3</v>
      </c>
      <c r="V45" s="18">
        <v>28.5</v>
      </c>
      <c r="W45" s="18"/>
      <c r="X45" s="18"/>
      <c r="Y45" s="18">
        <v>51</v>
      </c>
      <c r="Z45" s="18">
        <v>362</v>
      </c>
      <c r="AA45" s="18"/>
      <c r="AB45" s="18">
        <v>312.75</v>
      </c>
      <c r="AC45" s="18">
        <v>9.5</v>
      </c>
      <c r="AD45" s="18">
        <v>24.5</v>
      </c>
      <c r="AE45" s="18">
        <v>2.5</v>
      </c>
      <c r="AF45" s="18">
        <v>34.25</v>
      </c>
      <c r="AG45" s="18">
        <v>286</v>
      </c>
      <c r="AH45" s="18"/>
      <c r="AI45" s="18">
        <v>411.25</v>
      </c>
      <c r="AJ45" s="18"/>
      <c r="AK45" s="18">
        <v>6</v>
      </c>
      <c r="AL45" s="18"/>
      <c r="AM45" s="18"/>
      <c r="AN45" s="18">
        <v>290.64999999999998</v>
      </c>
      <c r="AO45" s="18">
        <v>27.25</v>
      </c>
      <c r="AP45" s="18">
        <v>428.75</v>
      </c>
      <c r="AQ45" s="18">
        <v>8</v>
      </c>
      <c r="AR45" s="18"/>
      <c r="AS45" s="18"/>
      <c r="AT45" s="18"/>
      <c r="AU45" s="18"/>
      <c r="AV45" s="18">
        <v>94</v>
      </c>
      <c r="AW45" s="18"/>
      <c r="AX45" s="18">
        <v>2</v>
      </c>
      <c r="AY45" s="18"/>
      <c r="AZ45" s="18"/>
      <c r="BA45" s="18">
        <v>145.75</v>
      </c>
      <c r="BB45" s="18">
        <v>9</v>
      </c>
      <c r="BC45" s="19">
        <v>2548.65</v>
      </c>
    </row>
    <row r="46" spans="3:55" x14ac:dyDescent="0.3">
      <c r="R46" s="23" t="s">
        <v>62</v>
      </c>
      <c r="S46" s="17"/>
      <c r="T46" s="18"/>
      <c r="U46" s="18"/>
      <c r="V46" s="18"/>
      <c r="W46" s="18"/>
      <c r="X46" s="18"/>
      <c r="Y46" s="18"/>
      <c r="Z46" s="18"/>
      <c r="AA46" s="18"/>
      <c r="AB46" s="18">
        <v>20</v>
      </c>
      <c r="AC46" s="18"/>
      <c r="AD46" s="18"/>
      <c r="AE46" s="18">
        <v>29</v>
      </c>
      <c r="AF46" s="18"/>
      <c r="AG46" s="18">
        <v>34.25</v>
      </c>
      <c r="AH46" s="18"/>
      <c r="AI46" s="18">
        <v>6.75</v>
      </c>
      <c r="AJ46" s="18"/>
      <c r="AK46" s="18">
        <v>7</v>
      </c>
      <c r="AL46" s="18"/>
      <c r="AM46" s="18"/>
      <c r="AN46" s="18">
        <v>55</v>
      </c>
      <c r="AO46" s="18">
        <v>26</v>
      </c>
      <c r="AP46" s="18">
        <v>25.25</v>
      </c>
      <c r="AQ46" s="18"/>
      <c r="AR46" s="18"/>
      <c r="AS46" s="18"/>
      <c r="AT46" s="18"/>
      <c r="AU46" s="18">
        <v>0.5</v>
      </c>
      <c r="AV46" s="18"/>
      <c r="AW46" s="18"/>
      <c r="AX46" s="18"/>
      <c r="AY46" s="18"/>
      <c r="AZ46" s="18"/>
      <c r="BA46" s="18"/>
      <c r="BB46" s="18"/>
      <c r="BC46" s="19">
        <v>203.75</v>
      </c>
    </row>
    <row r="47" spans="3:55" x14ac:dyDescent="0.3">
      <c r="R47" s="23" t="s">
        <v>32</v>
      </c>
      <c r="S47" s="17"/>
      <c r="T47" s="18"/>
      <c r="U47" s="18">
        <v>2.5</v>
      </c>
      <c r="V47" s="18"/>
      <c r="W47" s="18"/>
      <c r="X47" s="18"/>
      <c r="Y47" s="18">
        <v>1</v>
      </c>
      <c r="Z47" s="18"/>
      <c r="AA47" s="18"/>
      <c r="AB47" s="18">
        <v>1.5</v>
      </c>
      <c r="AC47" s="18"/>
      <c r="AD47" s="18">
        <v>132.5</v>
      </c>
      <c r="AE47" s="18"/>
      <c r="AF47" s="18"/>
      <c r="AG47" s="18"/>
      <c r="AH47" s="18"/>
      <c r="AI47" s="18"/>
      <c r="AJ47" s="18"/>
      <c r="AK47" s="18"/>
      <c r="AL47" s="18"/>
      <c r="AM47" s="18"/>
      <c r="AN47" s="18"/>
      <c r="AO47" s="18">
        <v>3</v>
      </c>
      <c r="AP47" s="18">
        <v>1</v>
      </c>
      <c r="AQ47" s="18"/>
      <c r="AR47" s="18"/>
      <c r="AS47" s="18"/>
      <c r="AT47" s="18"/>
      <c r="AU47" s="18"/>
      <c r="AV47" s="18"/>
      <c r="AW47" s="18"/>
      <c r="AX47" s="18"/>
      <c r="AY47" s="18"/>
      <c r="AZ47" s="18"/>
      <c r="BA47" s="18">
        <v>251</v>
      </c>
      <c r="BB47" s="18"/>
      <c r="BC47" s="19">
        <v>392.5</v>
      </c>
    </row>
    <row r="48" spans="3:55" x14ac:dyDescent="0.3">
      <c r="R48" s="23" t="s">
        <v>288</v>
      </c>
      <c r="S48" s="17"/>
      <c r="T48" s="18"/>
      <c r="U48" s="18"/>
      <c r="V48" s="18"/>
      <c r="W48" s="18"/>
      <c r="X48" s="18"/>
      <c r="Y48" s="18"/>
      <c r="Z48" s="18"/>
      <c r="AA48" s="18"/>
      <c r="AB48" s="18"/>
      <c r="AC48" s="18"/>
      <c r="AD48" s="18"/>
      <c r="AE48" s="18"/>
      <c r="AF48" s="18">
        <v>8</v>
      </c>
      <c r="AG48" s="18"/>
      <c r="AH48" s="18"/>
      <c r="AI48" s="18"/>
      <c r="AJ48" s="18"/>
      <c r="AK48" s="18"/>
      <c r="AL48" s="18"/>
      <c r="AM48" s="18"/>
      <c r="AN48" s="18">
        <v>0.5</v>
      </c>
      <c r="AO48" s="18">
        <v>8</v>
      </c>
      <c r="AP48" s="18">
        <v>10</v>
      </c>
      <c r="AQ48" s="18"/>
      <c r="AR48" s="18"/>
      <c r="AS48" s="18"/>
      <c r="AT48" s="18"/>
      <c r="AU48" s="18"/>
      <c r="AV48" s="18"/>
      <c r="AW48" s="18"/>
      <c r="AX48" s="18"/>
      <c r="AY48" s="18"/>
      <c r="AZ48" s="18"/>
      <c r="BA48" s="18"/>
      <c r="BB48" s="18"/>
      <c r="BC48" s="19">
        <v>26.5</v>
      </c>
    </row>
    <row r="49" spans="18:55" x14ac:dyDescent="0.3">
      <c r="R49" s="23" t="s">
        <v>53</v>
      </c>
      <c r="S49" s="17"/>
      <c r="T49" s="18">
        <v>13</v>
      </c>
      <c r="U49" s="18">
        <v>97</v>
      </c>
      <c r="V49" s="18">
        <v>29.5</v>
      </c>
      <c r="W49" s="18"/>
      <c r="X49" s="18">
        <v>32</v>
      </c>
      <c r="Y49" s="18">
        <v>6</v>
      </c>
      <c r="Z49" s="18">
        <v>385.5</v>
      </c>
      <c r="AA49" s="18"/>
      <c r="AB49" s="18">
        <v>532</v>
      </c>
      <c r="AC49" s="18"/>
      <c r="AD49" s="18">
        <v>3</v>
      </c>
      <c r="AE49" s="18">
        <v>15.5</v>
      </c>
      <c r="AF49" s="18">
        <v>13</v>
      </c>
      <c r="AG49" s="18">
        <v>294.5</v>
      </c>
      <c r="AH49" s="18"/>
      <c r="AI49" s="18">
        <v>641.5</v>
      </c>
      <c r="AJ49" s="18"/>
      <c r="AK49" s="18">
        <v>10</v>
      </c>
      <c r="AL49" s="18"/>
      <c r="AM49" s="18"/>
      <c r="AN49" s="18">
        <v>109</v>
      </c>
      <c r="AO49" s="18"/>
      <c r="AP49" s="18">
        <v>176</v>
      </c>
      <c r="AQ49" s="18">
        <v>9</v>
      </c>
      <c r="AR49" s="18"/>
      <c r="AS49" s="18">
        <v>9</v>
      </c>
      <c r="AT49" s="18"/>
      <c r="AU49" s="18"/>
      <c r="AV49" s="18"/>
      <c r="AW49" s="18"/>
      <c r="AX49" s="18"/>
      <c r="AY49" s="18"/>
      <c r="AZ49" s="18">
        <v>6</v>
      </c>
      <c r="BA49" s="18"/>
      <c r="BB49" s="18"/>
      <c r="BC49" s="19">
        <v>2381.5</v>
      </c>
    </row>
    <row r="50" spans="18:55" x14ac:dyDescent="0.3">
      <c r="R50" s="23" t="s">
        <v>131</v>
      </c>
      <c r="S50" s="17"/>
      <c r="T50" s="18"/>
      <c r="U50" s="18">
        <v>13</v>
      </c>
      <c r="V50" s="18">
        <v>62</v>
      </c>
      <c r="W50" s="18"/>
      <c r="X50" s="18">
        <v>1</v>
      </c>
      <c r="Y50" s="18">
        <v>11</v>
      </c>
      <c r="Z50" s="18">
        <v>73.5</v>
      </c>
      <c r="AA50" s="18"/>
      <c r="AB50" s="18">
        <v>16</v>
      </c>
      <c r="AC50" s="18"/>
      <c r="AD50" s="18">
        <v>25</v>
      </c>
      <c r="AE50" s="18">
        <v>8</v>
      </c>
      <c r="AF50" s="18">
        <v>10.5</v>
      </c>
      <c r="AG50" s="18">
        <v>595.5</v>
      </c>
      <c r="AH50" s="18">
        <v>1</v>
      </c>
      <c r="AI50" s="18">
        <v>97.5</v>
      </c>
      <c r="AJ50" s="18">
        <v>10</v>
      </c>
      <c r="AK50" s="18"/>
      <c r="AL50" s="18">
        <v>2</v>
      </c>
      <c r="AM50" s="18"/>
      <c r="AN50" s="18">
        <v>41.5</v>
      </c>
      <c r="AO50" s="18">
        <v>9.5</v>
      </c>
      <c r="AP50" s="18">
        <v>134</v>
      </c>
      <c r="AQ50" s="18"/>
      <c r="AR50" s="18"/>
      <c r="AS50" s="18">
        <v>55</v>
      </c>
      <c r="AT50" s="18"/>
      <c r="AU50" s="18"/>
      <c r="AV50" s="18"/>
      <c r="AW50" s="18"/>
      <c r="AX50" s="18"/>
      <c r="AY50" s="18"/>
      <c r="AZ50" s="18"/>
      <c r="BA50" s="18"/>
      <c r="BB50" s="18"/>
      <c r="BC50" s="19">
        <v>1166</v>
      </c>
    </row>
    <row r="51" spans="18:55" ht="15" thickBot="1" x14ac:dyDescent="0.35">
      <c r="R51" s="23" t="s">
        <v>11</v>
      </c>
      <c r="S51" s="17"/>
      <c r="T51" s="18">
        <v>275</v>
      </c>
      <c r="U51" s="18">
        <v>43</v>
      </c>
      <c r="V51" s="18">
        <v>5</v>
      </c>
      <c r="W51" s="18"/>
      <c r="X51" s="18">
        <v>19</v>
      </c>
      <c r="Y51" s="18">
        <v>59.5</v>
      </c>
      <c r="Z51" s="18"/>
      <c r="AA51" s="18"/>
      <c r="AB51" s="18">
        <v>31</v>
      </c>
      <c r="AC51" s="18">
        <v>3.5</v>
      </c>
      <c r="AD51" s="18">
        <v>31</v>
      </c>
      <c r="AE51" s="18"/>
      <c r="AF51" s="18">
        <v>109</v>
      </c>
      <c r="AG51" s="18"/>
      <c r="AH51" s="18"/>
      <c r="AI51" s="18">
        <v>22</v>
      </c>
      <c r="AJ51" s="18"/>
      <c r="AK51" s="18"/>
      <c r="AL51" s="18"/>
      <c r="AM51" s="18"/>
      <c r="AN51" s="18">
        <v>19.5</v>
      </c>
      <c r="AO51" s="18">
        <v>27</v>
      </c>
      <c r="AP51" s="18">
        <v>68</v>
      </c>
      <c r="AQ51" s="18"/>
      <c r="AR51" s="18"/>
      <c r="AS51" s="18">
        <v>7</v>
      </c>
      <c r="AT51" s="18"/>
      <c r="AU51" s="18"/>
      <c r="AV51" s="18">
        <v>54.5</v>
      </c>
      <c r="AW51" s="18"/>
      <c r="AX51" s="18"/>
      <c r="AY51" s="18"/>
      <c r="AZ51" s="18"/>
      <c r="BA51" s="18"/>
      <c r="BB51" s="18">
        <v>1</v>
      </c>
      <c r="BC51" s="19">
        <v>775</v>
      </c>
    </row>
    <row r="52" spans="18:55" ht="15" thickBot="1" x14ac:dyDescent="0.35">
      <c r="R52" s="25" t="s">
        <v>14</v>
      </c>
      <c r="S52" s="17"/>
      <c r="T52" s="18">
        <v>4</v>
      </c>
      <c r="U52" s="18">
        <v>84</v>
      </c>
      <c r="V52" s="18">
        <v>23</v>
      </c>
      <c r="W52" s="18">
        <v>64</v>
      </c>
      <c r="X52" s="18">
        <v>13.5</v>
      </c>
      <c r="Y52" s="18">
        <v>41</v>
      </c>
      <c r="Z52" s="18"/>
      <c r="AA52" s="18"/>
      <c r="AB52" s="18">
        <v>209.5</v>
      </c>
      <c r="AC52" s="18">
        <v>2</v>
      </c>
      <c r="AD52" s="18">
        <v>12</v>
      </c>
      <c r="AE52" s="18">
        <v>11</v>
      </c>
      <c r="AF52" s="18">
        <v>246.15</v>
      </c>
      <c r="AG52" s="18">
        <v>46</v>
      </c>
      <c r="AH52" s="18">
        <v>0.5</v>
      </c>
      <c r="AI52" s="18">
        <v>8</v>
      </c>
      <c r="AJ52" s="18"/>
      <c r="AK52" s="18">
        <v>9.5</v>
      </c>
      <c r="AL52" s="18"/>
      <c r="AM52" s="18">
        <v>8</v>
      </c>
      <c r="AN52" s="18">
        <v>154.69999999999999</v>
      </c>
      <c r="AO52" s="18">
        <v>342</v>
      </c>
      <c r="AP52" s="18">
        <v>694.65</v>
      </c>
      <c r="AQ52" s="18"/>
      <c r="AR52" s="18"/>
      <c r="AS52" s="18">
        <v>284</v>
      </c>
      <c r="AT52" s="18">
        <v>2</v>
      </c>
      <c r="AU52" s="18">
        <v>240.85000000000002</v>
      </c>
      <c r="AV52" s="18">
        <v>1</v>
      </c>
      <c r="AW52" s="18"/>
      <c r="AX52" s="18">
        <v>2</v>
      </c>
      <c r="AY52" s="18">
        <v>25</v>
      </c>
      <c r="AZ52" s="18">
        <v>18</v>
      </c>
      <c r="BA52" s="18">
        <v>5</v>
      </c>
      <c r="BB52" s="18">
        <v>28.15</v>
      </c>
      <c r="BC52" s="19">
        <v>2579.5</v>
      </c>
    </row>
    <row r="53" spans="18:55" x14ac:dyDescent="0.3">
      <c r="R53" s="23" t="s">
        <v>166</v>
      </c>
      <c r="S53" s="17"/>
      <c r="T53" s="18"/>
      <c r="U53" s="18"/>
      <c r="V53" s="18"/>
      <c r="W53" s="18"/>
      <c r="X53" s="18"/>
      <c r="Y53" s="18"/>
      <c r="Z53" s="18"/>
      <c r="AA53" s="18"/>
      <c r="AB53" s="18"/>
      <c r="AC53" s="18"/>
      <c r="AD53" s="18"/>
      <c r="AE53" s="18"/>
      <c r="AF53" s="18"/>
      <c r="AG53" s="18">
        <v>261</v>
      </c>
      <c r="AH53" s="18"/>
      <c r="AI53" s="18"/>
      <c r="AJ53" s="18"/>
      <c r="AK53" s="18"/>
      <c r="AL53" s="18"/>
      <c r="AM53" s="18"/>
      <c r="AN53" s="18"/>
      <c r="AO53" s="18"/>
      <c r="AP53" s="18"/>
      <c r="AQ53" s="18"/>
      <c r="AR53" s="18"/>
      <c r="AS53" s="18"/>
      <c r="AT53" s="18"/>
      <c r="AU53" s="18"/>
      <c r="AV53" s="18"/>
      <c r="AW53" s="18"/>
      <c r="AX53" s="18"/>
      <c r="AY53" s="18"/>
      <c r="AZ53" s="18"/>
      <c r="BA53" s="18"/>
      <c r="BB53" s="18"/>
      <c r="BC53" s="19">
        <v>261</v>
      </c>
    </row>
    <row r="54" spans="18:55" x14ac:dyDescent="0.3">
      <c r="R54" s="23" t="s">
        <v>127</v>
      </c>
      <c r="S54" s="17"/>
      <c r="T54" s="18"/>
      <c r="U54" s="18"/>
      <c r="V54" s="18"/>
      <c r="W54" s="18"/>
      <c r="X54" s="18"/>
      <c r="Y54" s="18"/>
      <c r="Z54" s="18"/>
      <c r="AA54" s="18"/>
      <c r="AB54" s="18"/>
      <c r="AC54" s="18"/>
      <c r="AD54" s="18"/>
      <c r="AE54" s="18"/>
      <c r="AF54" s="18"/>
      <c r="AG54" s="18"/>
      <c r="AH54" s="18"/>
      <c r="AI54" s="18"/>
      <c r="AJ54" s="18">
        <v>8</v>
      </c>
      <c r="AK54" s="18"/>
      <c r="AL54" s="18"/>
      <c r="AM54" s="18"/>
      <c r="AN54" s="18"/>
      <c r="AO54" s="18"/>
      <c r="AP54" s="18">
        <v>18</v>
      </c>
      <c r="AQ54" s="18"/>
      <c r="AR54" s="18"/>
      <c r="AS54" s="18">
        <v>8</v>
      </c>
      <c r="AT54" s="18"/>
      <c r="AU54" s="18"/>
      <c r="AV54" s="18">
        <v>45</v>
      </c>
      <c r="AW54" s="18"/>
      <c r="AX54" s="18"/>
      <c r="AY54" s="18"/>
      <c r="AZ54" s="18">
        <v>3</v>
      </c>
      <c r="BA54" s="18"/>
      <c r="BB54" s="18"/>
      <c r="BC54" s="19">
        <v>82</v>
      </c>
    </row>
    <row r="55" spans="18:55" x14ac:dyDescent="0.3">
      <c r="R55" s="23" t="s">
        <v>85</v>
      </c>
      <c r="S55" s="17"/>
      <c r="T55" s="18"/>
      <c r="U55" s="18"/>
      <c r="V55" s="18">
        <v>2</v>
      </c>
      <c r="W55" s="18"/>
      <c r="X55" s="18"/>
      <c r="Y55" s="18"/>
      <c r="Z55" s="18"/>
      <c r="AA55" s="18"/>
      <c r="AB55" s="18"/>
      <c r="AC55" s="18"/>
      <c r="AD55" s="18"/>
      <c r="AE55" s="18">
        <v>10.5</v>
      </c>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9">
        <v>12.5</v>
      </c>
    </row>
    <row r="56" spans="18:55" ht="15" thickBot="1" x14ac:dyDescent="0.35">
      <c r="R56" s="23" t="s">
        <v>93</v>
      </c>
      <c r="S56" s="17"/>
      <c r="T56" s="18"/>
      <c r="U56" s="18">
        <v>4</v>
      </c>
      <c r="V56" s="18">
        <v>80</v>
      </c>
      <c r="W56" s="18"/>
      <c r="X56" s="18"/>
      <c r="Y56" s="18"/>
      <c r="Z56" s="18"/>
      <c r="AA56" s="18"/>
      <c r="AB56" s="18">
        <v>71</v>
      </c>
      <c r="AC56" s="18"/>
      <c r="AD56" s="18">
        <v>38.5</v>
      </c>
      <c r="AE56" s="18"/>
      <c r="AF56" s="18"/>
      <c r="AG56" s="18">
        <v>33</v>
      </c>
      <c r="AH56" s="18"/>
      <c r="AI56" s="18">
        <v>352.5</v>
      </c>
      <c r="AJ56" s="18"/>
      <c r="AK56" s="18"/>
      <c r="AL56" s="18"/>
      <c r="AM56" s="18"/>
      <c r="AN56" s="18">
        <v>47.2</v>
      </c>
      <c r="AO56" s="18"/>
      <c r="AP56" s="18">
        <v>16</v>
      </c>
      <c r="AQ56" s="18"/>
      <c r="AR56" s="18"/>
      <c r="AS56" s="18"/>
      <c r="AT56" s="18"/>
      <c r="AU56" s="18"/>
      <c r="AV56" s="18"/>
      <c r="AW56" s="18"/>
      <c r="AX56" s="18">
        <v>131</v>
      </c>
      <c r="AY56" s="18"/>
      <c r="AZ56" s="18"/>
      <c r="BA56" s="18">
        <v>16.8</v>
      </c>
      <c r="BB56" s="18">
        <v>21</v>
      </c>
      <c r="BC56" s="19">
        <v>811</v>
      </c>
    </row>
    <row r="57" spans="18:55" ht="15" thickBot="1" x14ac:dyDescent="0.35">
      <c r="R57" s="25" t="s">
        <v>33</v>
      </c>
      <c r="S57" s="17"/>
      <c r="T57" s="18"/>
      <c r="U57" s="18"/>
      <c r="V57" s="18"/>
      <c r="W57" s="18"/>
      <c r="X57" s="18"/>
      <c r="Y57" s="18"/>
      <c r="Z57" s="18"/>
      <c r="AA57" s="18"/>
      <c r="AB57" s="18"/>
      <c r="AC57" s="18"/>
      <c r="AD57" s="18"/>
      <c r="AE57" s="18"/>
      <c r="AF57" s="18"/>
      <c r="AG57" s="18"/>
      <c r="AH57" s="18"/>
      <c r="AI57" s="18"/>
      <c r="AJ57" s="18"/>
      <c r="AK57" s="18"/>
      <c r="AL57" s="18"/>
      <c r="AM57" s="18"/>
      <c r="AN57" s="18"/>
      <c r="AO57" s="18"/>
      <c r="AP57" s="18">
        <v>143</v>
      </c>
      <c r="AQ57" s="18"/>
      <c r="AR57" s="18"/>
      <c r="AS57" s="18"/>
      <c r="AT57" s="18"/>
      <c r="AU57" s="18"/>
      <c r="AV57" s="18"/>
      <c r="AW57" s="18"/>
      <c r="AX57" s="18"/>
      <c r="AY57" s="18"/>
      <c r="AZ57" s="18"/>
      <c r="BA57" s="18"/>
      <c r="BB57" s="18"/>
      <c r="BC57" s="19">
        <v>143</v>
      </c>
    </row>
    <row r="58" spans="18:55" ht="15" thickBot="1" x14ac:dyDescent="0.35">
      <c r="R58" s="23" t="s">
        <v>61</v>
      </c>
      <c r="S58" s="17"/>
      <c r="T58" s="18">
        <v>223</v>
      </c>
      <c r="U58" s="18">
        <v>117</v>
      </c>
      <c r="V58" s="18">
        <v>81</v>
      </c>
      <c r="W58" s="18">
        <v>160.5</v>
      </c>
      <c r="X58" s="18">
        <v>32</v>
      </c>
      <c r="Y58" s="18">
        <v>4</v>
      </c>
      <c r="Z58" s="18">
        <v>414</v>
      </c>
      <c r="AA58" s="18"/>
      <c r="AB58" s="18">
        <v>25</v>
      </c>
      <c r="AC58" s="18">
        <v>8</v>
      </c>
      <c r="AD58" s="18">
        <v>23</v>
      </c>
      <c r="AE58" s="18"/>
      <c r="AF58" s="18">
        <v>624</v>
      </c>
      <c r="AG58" s="18">
        <v>20</v>
      </c>
      <c r="AH58" s="18">
        <v>4</v>
      </c>
      <c r="AI58" s="18">
        <v>11</v>
      </c>
      <c r="AJ58" s="18"/>
      <c r="AK58" s="18">
        <v>31</v>
      </c>
      <c r="AL58" s="18"/>
      <c r="AM58" s="18"/>
      <c r="AN58" s="18">
        <v>241.5</v>
      </c>
      <c r="AO58" s="18">
        <v>1189.5</v>
      </c>
      <c r="AP58" s="18">
        <v>408</v>
      </c>
      <c r="AQ58" s="18">
        <v>308</v>
      </c>
      <c r="AR58" s="18"/>
      <c r="AS58" s="18">
        <v>4</v>
      </c>
      <c r="AT58" s="18"/>
      <c r="AU58" s="18">
        <v>86</v>
      </c>
      <c r="AV58" s="18">
        <v>2</v>
      </c>
      <c r="AW58" s="18"/>
      <c r="AX58" s="18">
        <v>6</v>
      </c>
      <c r="AY58" s="18"/>
      <c r="AZ58" s="18">
        <v>188</v>
      </c>
      <c r="BA58" s="18"/>
      <c r="BB58" s="18">
        <v>6</v>
      </c>
      <c r="BC58" s="19">
        <v>4216.5</v>
      </c>
    </row>
    <row r="59" spans="18:55" x14ac:dyDescent="0.3">
      <c r="R59" s="22" t="s">
        <v>16</v>
      </c>
      <c r="S59" s="17">
        <v>28</v>
      </c>
      <c r="T59" s="18">
        <v>718</v>
      </c>
      <c r="U59" s="18">
        <v>67</v>
      </c>
      <c r="V59" s="18">
        <v>24</v>
      </c>
      <c r="W59" s="18">
        <v>8</v>
      </c>
      <c r="X59" s="18"/>
      <c r="Y59" s="18">
        <v>19</v>
      </c>
      <c r="Z59" s="18">
        <v>807</v>
      </c>
      <c r="AA59" s="18">
        <v>32</v>
      </c>
      <c r="AB59" s="18">
        <v>820</v>
      </c>
      <c r="AC59" s="18">
        <v>20</v>
      </c>
      <c r="AD59" s="18">
        <v>4</v>
      </c>
      <c r="AE59" s="18">
        <v>3</v>
      </c>
      <c r="AF59" s="18">
        <v>65</v>
      </c>
      <c r="AG59" s="18">
        <v>38</v>
      </c>
      <c r="AH59" s="18">
        <v>8</v>
      </c>
      <c r="AI59" s="18">
        <v>1298</v>
      </c>
      <c r="AJ59" s="18"/>
      <c r="AK59" s="18">
        <v>8</v>
      </c>
      <c r="AL59" s="18"/>
      <c r="AM59" s="18"/>
      <c r="AN59" s="18">
        <v>72</v>
      </c>
      <c r="AO59" s="18">
        <v>46</v>
      </c>
      <c r="AP59" s="18">
        <v>822</v>
      </c>
      <c r="AQ59" s="18">
        <v>16</v>
      </c>
      <c r="AR59" s="18"/>
      <c r="AS59" s="18">
        <v>47</v>
      </c>
      <c r="AT59" s="18"/>
      <c r="AU59" s="18"/>
      <c r="AV59" s="18">
        <v>79</v>
      </c>
      <c r="AW59" s="18"/>
      <c r="AX59" s="18">
        <v>156</v>
      </c>
      <c r="AY59" s="18"/>
      <c r="AZ59" s="18">
        <v>32</v>
      </c>
      <c r="BA59" s="18">
        <v>16</v>
      </c>
      <c r="BB59" s="18">
        <v>129</v>
      </c>
      <c r="BC59" s="19">
        <v>5382</v>
      </c>
    </row>
    <row r="60" spans="18:55" ht="15" thickBot="1" x14ac:dyDescent="0.35">
      <c r="R60" s="24" t="s">
        <v>6</v>
      </c>
      <c r="S60" s="17">
        <v>27</v>
      </c>
      <c r="T60" s="18">
        <v>167</v>
      </c>
      <c r="U60" s="18">
        <v>297.75</v>
      </c>
      <c r="V60" s="18">
        <v>2</v>
      </c>
      <c r="W60" s="18"/>
      <c r="X60" s="18">
        <v>38</v>
      </c>
      <c r="Y60" s="18">
        <v>59</v>
      </c>
      <c r="Z60" s="18">
        <v>406.5</v>
      </c>
      <c r="AA60" s="18"/>
      <c r="AB60" s="18">
        <v>22</v>
      </c>
      <c r="AC60" s="18"/>
      <c r="AD60" s="18"/>
      <c r="AE60" s="18"/>
      <c r="AF60" s="18">
        <v>0.5</v>
      </c>
      <c r="AG60" s="18">
        <v>23</v>
      </c>
      <c r="AH60" s="18"/>
      <c r="AI60" s="18"/>
      <c r="AJ60" s="18"/>
      <c r="AK60" s="18">
        <v>3.5</v>
      </c>
      <c r="AL60" s="18"/>
      <c r="AM60" s="18"/>
      <c r="AN60" s="18">
        <v>120.5</v>
      </c>
      <c r="AO60" s="18">
        <v>31.5</v>
      </c>
      <c r="AP60" s="18">
        <v>153</v>
      </c>
      <c r="AQ60" s="18">
        <v>67</v>
      </c>
      <c r="AR60" s="18"/>
      <c r="AS60" s="18">
        <v>25.5</v>
      </c>
      <c r="AT60" s="18"/>
      <c r="AU60" s="18"/>
      <c r="AV60" s="18">
        <v>2</v>
      </c>
      <c r="AW60" s="18"/>
      <c r="AX60" s="18"/>
      <c r="AY60" s="18"/>
      <c r="AZ60" s="18">
        <v>1</v>
      </c>
      <c r="BA60" s="18">
        <v>4</v>
      </c>
      <c r="BB60" s="18"/>
      <c r="BC60" s="19">
        <v>1450.75</v>
      </c>
    </row>
    <row r="61" spans="18:55" x14ac:dyDescent="0.3">
      <c r="R61" s="23" t="s">
        <v>167</v>
      </c>
      <c r="S61" s="17"/>
      <c r="T61" s="18"/>
      <c r="U61" s="18"/>
      <c r="V61" s="18"/>
      <c r="W61" s="18"/>
      <c r="X61" s="18"/>
      <c r="Y61" s="18"/>
      <c r="Z61" s="18"/>
      <c r="AA61" s="18"/>
      <c r="AB61" s="18"/>
      <c r="AC61" s="18"/>
      <c r="AD61" s="18"/>
      <c r="AE61" s="18"/>
      <c r="AF61" s="18"/>
      <c r="AG61" s="18"/>
      <c r="AH61" s="18"/>
      <c r="AI61" s="18"/>
      <c r="AJ61" s="18"/>
      <c r="AK61" s="18"/>
      <c r="AL61" s="18"/>
      <c r="AM61" s="18"/>
      <c r="AN61" s="18">
        <v>11.75</v>
      </c>
      <c r="AO61" s="18"/>
      <c r="AP61" s="18"/>
      <c r="AQ61" s="18"/>
      <c r="AR61" s="18">
        <v>25</v>
      </c>
      <c r="AS61" s="18"/>
      <c r="AT61" s="18"/>
      <c r="AU61" s="18"/>
      <c r="AV61" s="18"/>
      <c r="AW61" s="18"/>
      <c r="AX61" s="18"/>
      <c r="AY61" s="18"/>
      <c r="AZ61" s="18"/>
      <c r="BA61" s="18"/>
      <c r="BB61" s="18"/>
      <c r="BC61" s="19">
        <v>36.75</v>
      </c>
    </row>
    <row r="62" spans="18:55" ht="15" thickBot="1" x14ac:dyDescent="0.35">
      <c r="R62" s="23" t="s">
        <v>104</v>
      </c>
      <c r="S62" s="17">
        <v>22</v>
      </c>
      <c r="T62" s="18">
        <v>352.75</v>
      </c>
      <c r="U62" s="18">
        <v>103.00000000000003</v>
      </c>
      <c r="V62" s="18"/>
      <c r="W62" s="18"/>
      <c r="X62" s="18"/>
      <c r="Y62" s="18"/>
      <c r="Z62" s="18"/>
      <c r="AA62" s="18"/>
      <c r="AB62" s="18">
        <v>0.5</v>
      </c>
      <c r="AC62" s="18"/>
      <c r="AD62" s="18"/>
      <c r="AE62" s="18">
        <v>20</v>
      </c>
      <c r="AF62" s="18">
        <v>117</v>
      </c>
      <c r="AG62" s="18"/>
      <c r="AH62" s="18">
        <v>9</v>
      </c>
      <c r="AI62" s="18"/>
      <c r="AJ62" s="18"/>
      <c r="AK62" s="18">
        <v>2.5</v>
      </c>
      <c r="AL62" s="18"/>
      <c r="AM62" s="18"/>
      <c r="AN62" s="18">
        <v>60</v>
      </c>
      <c r="AO62" s="18">
        <v>20.75</v>
      </c>
      <c r="AP62" s="18">
        <v>45.75</v>
      </c>
      <c r="AQ62" s="18">
        <v>16</v>
      </c>
      <c r="AR62" s="18"/>
      <c r="AS62" s="18">
        <v>11</v>
      </c>
      <c r="AT62" s="18"/>
      <c r="AU62" s="18"/>
      <c r="AV62" s="18">
        <v>6</v>
      </c>
      <c r="AW62" s="18"/>
      <c r="AX62" s="18"/>
      <c r="AY62" s="18"/>
      <c r="AZ62" s="18">
        <v>0.75</v>
      </c>
      <c r="BA62" s="18"/>
      <c r="BB62" s="18"/>
      <c r="BC62" s="19">
        <v>787</v>
      </c>
    </row>
    <row r="63" spans="18:55" ht="15" thickBot="1" x14ac:dyDescent="0.35">
      <c r="R63" s="25" t="s">
        <v>39</v>
      </c>
      <c r="S63" s="17">
        <v>0.5</v>
      </c>
      <c r="T63" s="18"/>
      <c r="U63" s="18">
        <v>417.60000000000031</v>
      </c>
      <c r="V63" s="18">
        <v>0.5</v>
      </c>
      <c r="W63" s="18"/>
      <c r="X63" s="18"/>
      <c r="Y63" s="18"/>
      <c r="Z63" s="18"/>
      <c r="AA63" s="18"/>
      <c r="AB63" s="18"/>
      <c r="AC63" s="18"/>
      <c r="AD63" s="18"/>
      <c r="AE63" s="18"/>
      <c r="AF63" s="18">
        <v>0.5</v>
      </c>
      <c r="AG63" s="18"/>
      <c r="AH63" s="18"/>
      <c r="AI63" s="18"/>
      <c r="AJ63" s="18"/>
      <c r="AK63" s="18"/>
      <c r="AL63" s="18"/>
      <c r="AM63" s="18"/>
      <c r="AN63" s="18">
        <v>49.16</v>
      </c>
      <c r="AO63" s="18">
        <v>63.27</v>
      </c>
      <c r="AP63" s="18">
        <v>80</v>
      </c>
      <c r="AQ63" s="18"/>
      <c r="AR63" s="18"/>
      <c r="AS63" s="18">
        <v>1</v>
      </c>
      <c r="AT63" s="18"/>
      <c r="AU63" s="18">
        <v>14.490000000000002</v>
      </c>
      <c r="AV63" s="18"/>
      <c r="AW63" s="18"/>
      <c r="AX63" s="18"/>
      <c r="AY63" s="18"/>
      <c r="AZ63" s="18"/>
      <c r="BA63" s="18">
        <v>1.62</v>
      </c>
      <c r="BB63" s="18">
        <v>0.08</v>
      </c>
      <c r="BC63" s="19">
        <v>628.72</v>
      </c>
    </row>
    <row r="64" spans="18:55" x14ac:dyDescent="0.3">
      <c r="R64" s="23" t="s">
        <v>7</v>
      </c>
      <c r="S64" s="17"/>
      <c r="T64" s="18"/>
      <c r="U64" s="18">
        <v>0.5</v>
      </c>
      <c r="V64" s="18"/>
      <c r="W64" s="18"/>
      <c r="X64" s="18">
        <v>22</v>
      </c>
      <c r="Y64" s="18">
        <v>24</v>
      </c>
      <c r="Z64" s="18">
        <v>0.5</v>
      </c>
      <c r="AA64" s="18"/>
      <c r="AB64" s="18"/>
      <c r="AC64" s="18"/>
      <c r="AD64" s="18"/>
      <c r="AE64" s="18"/>
      <c r="AF64" s="18">
        <v>2.9</v>
      </c>
      <c r="AG64" s="18"/>
      <c r="AH64" s="18"/>
      <c r="AI64" s="18"/>
      <c r="AJ64" s="18"/>
      <c r="AK64" s="18"/>
      <c r="AL64" s="18"/>
      <c r="AM64" s="18"/>
      <c r="AN64" s="18">
        <v>10</v>
      </c>
      <c r="AO64" s="18">
        <v>6</v>
      </c>
      <c r="AP64" s="18"/>
      <c r="AQ64" s="18"/>
      <c r="AR64" s="18"/>
      <c r="AS64" s="18">
        <v>7</v>
      </c>
      <c r="AT64" s="18"/>
      <c r="AU64" s="18"/>
      <c r="AV64" s="18">
        <v>27</v>
      </c>
      <c r="AW64" s="18"/>
      <c r="AX64" s="18"/>
      <c r="AY64" s="18"/>
      <c r="AZ64" s="18">
        <v>0.75</v>
      </c>
      <c r="BA64" s="18"/>
      <c r="BB64" s="18">
        <v>5</v>
      </c>
      <c r="BC64" s="19">
        <v>105.65</v>
      </c>
    </row>
    <row r="65" spans="18:55" ht="15" thickBot="1" x14ac:dyDescent="0.35">
      <c r="R65" s="24" t="s">
        <v>90</v>
      </c>
      <c r="S65" s="17"/>
      <c r="T65" s="18"/>
      <c r="U65" s="18">
        <v>30</v>
      </c>
      <c r="V65" s="18"/>
      <c r="W65" s="18">
        <v>1.25</v>
      </c>
      <c r="X65" s="18">
        <v>4.25</v>
      </c>
      <c r="Y65" s="18">
        <v>14.5</v>
      </c>
      <c r="Z65" s="18"/>
      <c r="AA65" s="18"/>
      <c r="AB65" s="18">
        <v>18.75</v>
      </c>
      <c r="AC65" s="18"/>
      <c r="AD65" s="18">
        <v>3</v>
      </c>
      <c r="AE65" s="18">
        <v>5.5</v>
      </c>
      <c r="AF65" s="18">
        <v>3</v>
      </c>
      <c r="AG65" s="18"/>
      <c r="AH65" s="18"/>
      <c r="AI65" s="18"/>
      <c r="AJ65" s="18"/>
      <c r="AK65" s="18">
        <v>3.5</v>
      </c>
      <c r="AL65" s="18"/>
      <c r="AM65" s="18"/>
      <c r="AN65" s="18">
        <v>46.9</v>
      </c>
      <c r="AO65" s="18">
        <v>30.5</v>
      </c>
      <c r="AP65" s="18">
        <v>113.75</v>
      </c>
      <c r="AQ65" s="18"/>
      <c r="AR65" s="18">
        <v>34</v>
      </c>
      <c r="AS65" s="18">
        <v>21.25</v>
      </c>
      <c r="AT65" s="18"/>
      <c r="AU65" s="18">
        <v>3</v>
      </c>
      <c r="AV65" s="18">
        <v>13</v>
      </c>
      <c r="AW65" s="18"/>
      <c r="AX65" s="18">
        <v>2</v>
      </c>
      <c r="AY65" s="18"/>
      <c r="AZ65" s="18"/>
      <c r="BA65" s="18">
        <v>2.5</v>
      </c>
      <c r="BB65" s="18"/>
      <c r="BC65" s="19">
        <v>350.65</v>
      </c>
    </row>
    <row r="66" spans="18:55" ht="15" thickBot="1" x14ac:dyDescent="0.35">
      <c r="R66" s="25" t="s">
        <v>2</v>
      </c>
      <c r="S66" s="16">
        <v>90.75</v>
      </c>
      <c r="T66" s="13">
        <v>1768.5</v>
      </c>
      <c r="U66" s="13">
        <v>2442.1000000000004</v>
      </c>
      <c r="V66" s="13">
        <v>378.25</v>
      </c>
      <c r="W66" s="13">
        <v>233.75</v>
      </c>
      <c r="X66" s="13">
        <v>173.75</v>
      </c>
      <c r="Y66" s="13">
        <v>563.75</v>
      </c>
      <c r="Z66" s="13">
        <v>2454</v>
      </c>
      <c r="AA66" s="13">
        <v>32</v>
      </c>
      <c r="AB66" s="13">
        <v>2663.75</v>
      </c>
      <c r="AC66" s="13">
        <v>47</v>
      </c>
      <c r="AD66" s="13">
        <v>380.65</v>
      </c>
      <c r="AE66" s="13">
        <v>251.9</v>
      </c>
      <c r="AF66" s="13">
        <v>1640.85</v>
      </c>
      <c r="AG66" s="13">
        <v>1892</v>
      </c>
      <c r="AH66" s="13">
        <v>120.5</v>
      </c>
      <c r="AI66" s="13">
        <v>2861</v>
      </c>
      <c r="AJ66" s="13">
        <v>18</v>
      </c>
      <c r="AK66" s="13">
        <v>129.4</v>
      </c>
      <c r="AL66" s="13">
        <v>2</v>
      </c>
      <c r="AM66" s="13">
        <v>8</v>
      </c>
      <c r="AN66" s="13">
        <v>1927.21</v>
      </c>
      <c r="AO66" s="13">
        <v>1974.27</v>
      </c>
      <c r="AP66" s="13">
        <v>4376.9500000000007</v>
      </c>
      <c r="AQ66" s="13">
        <v>430.25</v>
      </c>
      <c r="AR66" s="13">
        <v>63</v>
      </c>
      <c r="AS66" s="13">
        <v>604.5</v>
      </c>
      <c r="AT66" s="13">
        <v>2</v>
      </c>
      <c r="AU66" s="13">
        <v>390.84000000000003</v>
      </c>
      <c r="AV66" s="13">
        <v>2193.65</v>
      </c>
      <c r="AW66" s="13">
        <v>26.25</v>
      </c>
      <c r="AX66" s="13">
        <v>307</v>
      </c>
      <c r="AY66" s="13">
        <v>25</v>
      </c>
      <c r="AZ66" s="13">
        <v>278.75</v>
      </c>
      <c r="BA66" s="13">
        <v>442.67</v>
      </c>
      <c r="BB66" s="13">
        <v>200.23</v>
      </c>
      <c r="BC66" s="14">
        <v>31394.470000000019</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2">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1">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20">
      <colorScale>
        <cfvo type="min"/>
        <cfvo type="percentile" val="50"/>
        <cfvo type="max"/>
        <color rgb="FFF8696B"/>
        <color rgb="FFFCFCFF"/>
        <color rgb="FF5A8AC6"/>
      </colorScale>
    </cfRule>
  </conditionalFormatting>
  <conditionalFormatting pivot="1" sqref="T46:V46 X46:Z46 AB46 AE46:AG46 AI46 AK46 AN46:AQ46 AT46:AV46 AZ46:BB46">
    <cfRule type="colorScale" priority="19">
      <colorScale>
        <cfvo type="min"/>
        <cfvo type="percentile" val="50"/>
        <cfvo type="max"/>
        <color rgb="FFF8696B"/>
        <color rgb="FFFCFCFF"/>
        <color rgb="FF5A8AC6"/>
      </colorScale>
    </cfRule>
  </conditionalFormatting>
  <conditionalFormatting pivot="1" sqref="T49:V49 X49:Z49 AB49 AE49:AG49 AI49 AK49 AN49:AQ49 AT49:AV49 AZ49:BB49">
    <cfRule type="colorScale" priority="18">
      <colorScale>
        <cfvo type="min"/>
        <cfvo type="percentile" val="50"/>
        <cfvo type="max"/>
        <color rgb="FFF8696B"/>
        <color rgb="FFFCFCFF"/>
        <color rgb="FF5A8AC6"/>
      </colorScale>
    </cfRule>
  </conditionalFormatting>
  <conditionalFormatting pivot="1" sqref="T52:V52 X52:Z52 AB52 AE52:AG52 AI52 AK52 AN52:AQ52 AT52:AV52 AZ52:BB52">
    <cfRule type="colorScale" priority="17">
      <colorScale>
        <cfvo type="min"/>
        <cfvo type="percentile" val="50"/>
        <cfvo type="max"/>
        <color rgb="FFF8696B"/>
        <color rgb="FFFCFCFF"/>
        <color rgb="FF5A8AC6"/>
      </colorScale>
    </cfRule>
  </conditionalFormatting>
  <conditionalFormatting pivot="1" sqref="T57:V57 X57:Z57 AB57 AE57:AG57 AI57 AK57 AN57:AQ57 AT57:AV57 AZ57:BB57">
    <cfRule type="colorScale" priority="16">
      <colorScale>
        <cfvo type="min"/>
        <cfvo type="percentile" val="50"/>
        <cfvo type="max"/>
        <color rgb="FFF8696B"/>
        <color rgb="FFFCFCFF"/>
        <color rgb="FF5A8AC6"/>
      </colorScale>
    </cfRule>
  </conditionalFormatting>
  <conditionalFormatting pivot="1" sqref="T58:V58 X58:Z58 AB58 AE58:AG58 AI58 AK58 AN58:AQ58 AT58:AV58 AZ58:BB58">
    <cfRule type="colorScale" priority="15">
      <colorScale>
        <cfvo type="min"/>
        <cfvo type="percentile" val="50"/>
        <cfvo type="max"/>
        <color rgb="FFF8696B"/>
        <color rgb="FFFCFCFF"/>
        <color rgb="FF5A8AC6"/>
      </colorScale>
    </cfRule>
  </conditionalFormatting>
  <conditionalFormatting pivot="1" sqref="T59:V59 X59:Z59 AB59 AE59:AG59 AI59 AK59 AN59:AQ59 AT59:AV59 AZ59:BB59">
    <cfRule type="colorScale" priority="14">
      <colorScale>
        <cfvo type="min"/>
        <cfvo type="percentile" val="50"/>
        <cfvo type="max"/>
        <color rgb="FFF8696B"/>
        <color rgb="FFFCFCFF"/>
        <color rgb="FF5A8AC6"/>
      </colorScale>
    </cfRule>
  </conditionalFormatting>
  <conditionalFormatting pivot="1" sqref="S60:BC60">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E14" sqref="E14"/>
    </sheetView>
  </sheetViews>
  <sheetFormatPr defaultRowHeight="14.4" x14ac:dyDescent="0.3"/>
  <cols>
    <col min="1" max="1" width="30.6640625" customWidth="1"/>
    <col min="2" max="2" width="10.77734375" bestFit="1" customWidth="1"/>
    <col min="3" max="3" width="9.109375" bestFit="1"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6">
        <v>159</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160</v>
      </c>
      <c r="B6" s="3">
        <v>5</v>
      </c>
      <c r="C6" s="6"/>
      <c r="D6" s="6">
        <v>0</v>
      </c>
      <c r="E6" s="3"/>
    </row>
    <row r="7" spans="1:9" x14ac:dyDescent="0.3">
      <c r="A7" s="2" t="s">
        <v>63</v>
      </c>
      <c r="B7" s="3">
        <v>92.75</v>
      </c>
      <c r="C7" s="6"/>
      <c r="D7" s="6">
        <v>5037.5</v>
      </c>
      <c r="E7" s="3"/>
    </row>
    <row r="8" spans="1:9" x14ac:dyDescent="0.3">
      <c r="A8" s="2" t="s">
        <v>72</v>
      </c>
      <c r="B8" s="3">
        <v>175.15</v>
      </c>
      <c r="C8" s="6">
        <v>96200</v>
      </c>
      <c r="D8" s="6">
        <v>51247.5</v>
      </c>
      <c r="E8" s="3"/>
    </row>
    <row r="9" spans="1:9" x14ac:dyDescent="0.3">
      <c r="A9" s="2" t="s">
        <v>12</v>
      </c>
      <c r="B9" s="3">
        <v>460.79999999999995</v>
      </c>
      <c r="C9" s="6"/>
      <c r="D9" s="6">
        <v>274870</v>
      </c>
      <c r="E9" s="3"/>
    </row>
    <row r="10" spans="1:9" x14ac:dyDescent="0.3">
      <c r="A10" s="2" t="s">
        <v>86</v>
      </c>
      <c r="B10" s="3">
        <v>5</v>
      </c>
      <c r="C10" s="6">
        <v>0</v>
      </c>
      <c r="D10" s="6">
        <v>0</v>
      </c>
      <c r="E10" s="3"/>
    </row>
    <row r="11" spans="1:9" x14ac:dyDescent="0.3">
      <c r="A11" s="2" t="s">
        <v>26</v>
      </c>
      <c r="B11" s="3">
        <v>76</v>
      </c>
      <c r="C11" s="6">
        <v>49400</v>
      </c>
      <c r="D11" s="6"/>
      <c r="E11" s="3"/>
    </row>
    <row r="12" spans="1:9" x14ac:dyDescent="0.3">
      <c r="A12" s="2" t="s">
        <v>164</v>
      </c>
      <c r="B12" s="3">
        <v>4</v>
      </c>
      <c r="C12" s="6"/>
      <c r="D12" s="6">
        <v>0</v>
      </c>
      <c r="E12" s="3"/>
    </row>
    <row r="13" spans="1:9" x14ac:dyDescent="0.3">
      <c r="A13" s="2" t="s">
        <v>146</v>
      </c>
      <c r="B13" s="3">
        <v>80</v>
      </c>
      <c r="C13" s="6">
        <v>61600</v>
      </c>
      <c r="D13" s="6"/>
      <c r="E13" s="3"/>
    </row>
    <row r="14" spans="1:9" x14ac:dyDescent="0.3">
      <c r="A14" s="2" t="s">
        <v>145</v>
      </c>
      <c r="B14" s="3">
        <v>56</v>
      </c>
      <c r="C14" s="6">
        <v>36400</v>
      </c>
      <c r="D14" s="6"/>
      <c r="E14" s="3"/>
    </row>
    <row r="15" spans="1:9" x14ac:dyDescent="0.3">
      <c r="A15" s="2" t="s">
        <v>10</v>
      </c>
      <c r="B15" s="3">
        <v>24.65</v>
      </c>
      <c r="C15" s="6">
        <v>14072.5</v>
      </c>
      <c r="D15" s="6">
        <v>1950</v>
      </c>
      <c r="E15" s="3"/>
    </row>
    <row r="16" spans="1:9" x14ac:dyDescent="0.3">
      <c r="A16" s="2" t="s">
        <v>161</v>
      </c>
      <c r="B16" s="3">
        <v>4</v>
      </c>
      <c r="C16" s="6"/>
      <c r="D16" s="6">
        <v>0</v>
      </c>
      <c r="E16" s="3"/>
    </row>
    <row r="17" spans="1:5" x14ac:dyDescent="0.3">
      <c r="A17" s="2" t="s">
        <v>27</v>
      </c>
      <c r="B17" s="3">
        <v>109.25</v>
      </c>
      <c r="C17" s="6">
        <v>28950</v>
      </c>
      <c r="D17" s="6">
        <v>45387.5</v>
      </c>
      <c r="E17" s="3"/>
    </row>
    <row r="18" spans="1:5" x14ac:dyDescent="0.3">
      <c r="A18" s="2" t="s">
        <v>150</v>
      </c>
      <c r="B18" s="3">
        <v>32.75</v>
      </c>
      <c r="C18" s="6">
        <v>21000</v>
      </c>
      <c r="D18" s="6">
        <v>5250</v>
      </c>
      <c r="E18" s="3"/>
    </row>
    <row r="19" spans="1:5" x14ac:dyDescent="0.3">
      <c r="A19" s="2" t="s">
        <v>2</v>
      </c>
      <c r="B19" s="3">
        <v>1125.3499999999999</v>
      </c>
      <c r="C19" s="6">
        <v>307622.5</v>
      </c>
      <c r="D19" s="6">
        <v>383742.5</v>
      </c>
      <c r="E19" s="3"/>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6">
        <v>159</v>
      </c>
    </row>
    <row r="2" spans="1:5" x14ac:dyDescent="0.3">
      <c r="A2" s="1" t="s">
        <v>83</v>
      </c>
      <c r="B2" t="s" vm="14">
        <v>9</v>
      </c>
    </row>
    <row r="3" spans="1:5" x14ac:dyDescent="0.3">
      <c r="A3" s="1" t="s">
        <v>22</v>
      </c>
      <c r="B3" t="s" vm="15">
        <v>53</v>
      </c>
    </row>
    <row r="5" spans="1:5" x14ac:dyDescent="0.3">
      <c r="A5" s="1" t="s">
        <v>1</v>
      </c>
      <c r="B5" t="s">
        <v>19</v>
      </c>
      <c r="C5" t="s">
        <v>25</v>
      </c>
      <c r="D5" t="s">
        <v>28</v>
      </c>
      <c r="E5" t="s">
        <v>40</v>
      </c>
    </row>
    <row r="6" spans="1:5" x14ac:dyDescent="0.3">
      <c r="A6" s="2" t="s">
        <v>63</v>
      </c>
      <c r="B6" s="3">
        <v>10.5</v>
      </c>
      <c r="C6" s="3"/>
      <c r="D6" s="3"/>
      <c r="E6" s="3"/>
    </row>
    <row r="7" spans="1:5" x14ac:dyDescent="0.3">
      <c r="A7" s="4" t="s">
        <v>162</v>
      </c>
      <c r="B7" s="3">
        <v>10.5</v>
      </c>
      <c r="C7" s="3"/>
      <c r="D7" s="3"/>
      <c r="E7" s="3"/>
    </row>
    <row r="8" spans="1:5" x14ac:dyDescent="0.3">
      <c r="A8" s="5" t="s">
        <v>53</v>
      </c>
      <c r="B8" s="3">
        <v>10.5</v>
      </c>
      <c r="C8" s="3"/>
      <c r="D8" s="3"/>
      <c r="E8" s="3"/>
    </row>
    <row r="9" spans="1:5" x14ac:dyDescent="0.3">
      <c r="A9" s="2" t="s">
        <v>12</v>
      </c>
      <c r="B9" s="3">
        <v>57</v>
      </c>
      <c r="C9" s="3"/>
      <c r="D9" s="3">
        <v>57</v>
      </c>
      <c r="E9" s="3"/>
    </row>
    <row r="10" spans="1:5" x14ac:dyDescent="0.3">
      <c r="A10" s="2" t="s">
        <v>86</v>
      </c>
      <c r="B10" s="3">
        <v>4</v>
      </c>
      <c r="C10" s="3">
        <v>4</v>
      </c>
      <c r="D10" s="3"/>
      <c r="E10" s="3"/>
    </row>
    <row r="11" spans="1:5" x14ac:dyDescent="0.3">
      <c r="A11" s="2" t="s">
        <v>146</v>
      </c>
      <c r="B11" s="3">
        <v>80</v>
      </c>
      <c r="C11" s="3">
        <v>80</v>
      </c>
      <c r="D11" s="3"/>
      <c r="E11" s="3"/>
    </row>
    <row r="12" spans="1:5" x14ac:dyDescent="0.3">
      <c r="A12" s="2" t="s">
        <v>145</v>
      </c>
      <c r="B12" s="3">
        <v>56</v>
      </c>
      <c r="C12" s="3">
        <v>56</v>
      </c>
      <c r="D12" s="3"/>
      <c r="E12" s="3"/>
    </row>
    <row r="13" spans="1:5" x14ac:dyDescent="0.3">
      <c r="A13" s="2" t="s">
        <v>27</v>
      </c>
      <c r="B13" s="3">
        <v>8</v>
      </c>
      <c r="C13" s="3"/>
      <c r="D13" s="3">
        <v>8</v>
      </c>
      <c r="E13" s="3"/>
    </row>
    <row r="14" spans="1:5" x14ac:dyDescent="0.3">
      <c r="A14" s="2" t="s">
        <v>2</v>
      </c>
      <c r="B14" s="3">
        <v>215.5</v>
      </c>
      <c r="C14" s="3">
        <v>140</v>
      </c>
      <c r="D14" s="3">
        <v>65</v>
      </c>
      <c r="E14" s="3"/>
    </row>
  </sheetData>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4"/>
  <sheetViews>
    <sheetView workbookViewId="0">
      <selection activeCell="D8" sqref="D8"/>
    </sheetView>
  </sheetViews>
  <sheetFormatPr defaultRowHeight="14.4" x14ac:dyDescent="0.3"/>
  <cols>
    <col min="1" max="1" width="15.21875" customWidth="1"/>
    <col min="2" max="2" width="15.5546875" bestFit="1" customWidth="1"/>
    <col min="3" max="3" width="7" bestFit="1" customWidth="1"/>
    <col min="4" max="4" width="11.33203125" bestFit="1" customWidth="1"/>
    <col min="5" max="5" width="7.77734375" bestFit="1" customWidth="1"/>
    <col min="6" max="6" width="10.77734375" bestFit="1" customWidth="1"/>
    <col min="7" max="7" width="15.21875" customWidth="1"/>
    <col min="8" max="8" width="16.109375" customWidth="1"/>
    <col min="9" max="9" width="9.5546875" customWidth="1"/>
    <col min="10" max="10" width="11.33203125" customWidth="1"/>
    <col min="11" max="11" width="10.77734375" customWidth="1"/>
    <col min="12" max="12" width="10.6640625" customWidth="1"/>
    <col min="13" max="13" width="13.6640625" customWidth="1"/>
    <col min="14" max="14" width="10.5546875" customWidth="1"/>
    <col min="15" max="15" width="9.5546875" customWidth="1"/>
    <col min="16" max="16" width="11.33203125" customWidth="1"/>
    <col min="17" max="17" width="13.6640625" customWidth="1"/>
    <col min="18" max="18" width="9.5546875" customWidth="1"/>
    <col min="19" max="19" width="11.33203125" customWidth="1"/>
    <col min="20" max="20" width="13.6640625" customWidth="1"/>
    <col min="21" max="21" width="10.5546875" customWidth="1"/>
    <col min="22" max="22" width="9.5546875" customWidth="1"/>
    <col min="23" max="23" width="13.6640625" customWidth="1"/>
    <col min="24" max="24" width="10.5546875" customWidth="1"/>
    <col min="25" max="25" width="9.5546875" customWidth="1"/>
    <col min="26" max="26" width="11.33203125" customWidth="1"/>
    <col min="27" max="27" width="13.6640625" customWidth="1"/>
    <col min="28" max="28" width="10.5546875" customWidth="1"/>
    <col min="29" max="29" width="9.5546875" customWidth="1"/>
    <col min="30" max="30" width="13.6640625" customWidth="1"/>
    <col min="31" max="31" width="9.5546875" customWidth="1"/>
    <col min="32" max="32" width="13.6640625" customWidth="1"/>
    <col min="33" max="33" width="11.33203125" customWidth="1"/>
    <col min="34" max="34" width="13.6640625" customWidth="1"/>
    <col min="35" max="35" width="10.5546875" customWidth="1"/>
    <col min="36" max="36" width="9.5546875" customWidth="1"/>
    <col min="37" max="37" width="13.6640625" customWidth="1"/>
    <col min="38" max="38" width="9.5546875" customWidth="1"/>
    <col min="39" max="39" width="11.33203125" customWidth="1"/>
    <col min="40" max="40" width="13.6640625" customWidth="1"/>
    <col min="41" max="41" width="10.5546875" customWidth="1"/>
    <col min="42" max="42" width="11.33203125" bestFit="1" customWidth="1"/>
    <col min="43" max="43" width="13.6640625" bestFit="1" customWidth="1"/>
    <col min="44" max="44" width="11.33203125" bestFit="1" customWidth="1"/>
    <col min="45" max="45" width="13.6640625" bestFit="1" customWidth="1"/>
    <col min="46" max="46" width="9.5546875" customWidth="1"/>
    <col min="47" max="47" width="11.33203125" bestFit="1" customWidth="1"/>
    <col min="48" max="48" width="13.6640625" bestFit="1" customWidth="1"/>
    <col min="49" max="49" width="9.5546875" customWidth="1"/>
    <col min="50" max="50" width="13.6640625" bestFit="1" customWidth="1"/>
    <col min="51" max="51" width="11.33203125" bestFit="1" customWidth="1"/>
    <col min="52" max="52" width="13.6640625" bestFit="1" customWidth="1"/>
    <col min="53" max="53" width="11.33203125" bestFit="1" customWidth="1"/>
    <col min="54" max="54" width="13.6640625" bestFit="1" customWidth="1"/>
    <col min="55" max="55" width="9.5546875" bestFit="1" customWidth="1"/>
    <col min="56" max="56" width="13.6640625" bestFit="1" customWidth="1"/>
    <col min="57" max="57" width="9.5546875" bestFit="1" customWidth="1"/>
    <col min="58" max="58" width="13.6640625" bestFit="1" customWidth="1"/>
    <col min="59" max="59" width="10.6640625" bestFit="1" customWidth="1"/>
  </cols>
  <sheetData>
    <row r="2" spans="1:11" x14ac:dyDescent="0.3">
      <c r="A2" s="1" t="s">
        <v>22</v>
      </c>
      <c r="B2" t="s" vm="17">
        <v>167</v>
      </c>
      <c r="G2" s="1" t="s">
        <v>22</v>
      </c>
      <c r="H2" t="s" vm="12">
        <v>90</v>
      </c>
    </row>
    <row r="3" spans="1:11" x14ac:dyDescent="0.3">
      <c r="A3" s="1" t="s">
        <v>83</v>
      </c>
      <c r="B3" t="s" vm="14">
        <v>9</v>
      </c>
      <c r="G3" s="1" t="s">
        <v>83</v>
      </c>
      <c r="H3" t="s" vm="13">
        <v>100</v>
      </c>
    </row>
    <row r="4" spans="1:11" x14ac:dyDescent="0.3">
      <c r="A4" s="1" t="s">
        <v>101</v>
      </c>
      <c r="B4" t="s" vm="11">
        <v>9</v>
      </c>
      <c r="G4" s="1" t="s">
        <v>101</v>
      </c>
      <c r="H4" t="s" vm="11">
        <v>9</v>
      </c>
    </row>
    <row r="6" spans="1:11" x14ac:dyDescent="0.3">
      <c r="A6" s="1" t="s">
        <v>19</v>
      </c>
      <c r="B6" s="1" t="s">
        <v>3</v>
      </c>
      <c r="G6" s="1" t="s">
        <v>19</v>
      </c>
      <c r="H6" s="1" t="s">
        <v>3</v>
      </c>
    </row>
    <row r="7" spans="1:11" x14ac:dyDescent="0.3">
      <c r="A7" s="1" t="s">
        <v>1</v>
      </c>
      <c r="B7" t="s">
        <v>12</v>
      </c>
      <c r="C7" t="s">
        <v>17</v>
      </c>
      <c r="D7" t="s">
        <v>10</v>
      </c>
      <c r="E7" t="s">
        <v>27</v>
      </c>
      <c r="F7" t="s">
        <v>2</v>
      </c>
      <c r="G7" s="1" t="s">
        <v>1</v>
      </c>
      <c r="H7" t="s">
        <v>63</v>
      </c>
      <c r="I7" t="s">
        <v>12</v>
      </c>
      <c r="J7" t="s">
        <v>10</v>
      </c>
      <c r="K7" t="s">
        <v>2</v>
      </c>
    </row>
    <row r="8" spans="1:11" x14ac:dyDescent="0.3">
      <c r="A8" s="2" t="s">
        <v>169</v>
      </c>
      <c r="B8" s="3"/>
      <c r="C8" s="3"/>
      <c r="D8" s="3"/>
      <c r="E8" s="3">
        <v>2</v>
      </c>
      <c r="F8" s="3">
        <v>2</v>
      </c>
      <c r="G8" s="2" t="s">
        <v>113</v>
      </c>
      <c r="H8" s="3"/>
      <c r="I8" s="3"/>
      <c r="J8" s="3">
        <v>3.5</v>
      </c>
      <c r="K8" s="3">
        <v>3.5</v>
      </c>
    </row>
    <row r="9" spans="1:11" x14ac:dyDescent="0.3">
      <c r="A9" s="2" t="s">
        <v>170</v>
      </c>
      <c r="B9" s="3"/>
      <c r="C9" s="3"/>
      <c r="D9" s="3"/>
      <c r="E9" s="3">
        <v>2</v>
      </c>
      <c r="F9" s="3">
        <v>2</v>
      </c>
      <c r="G9" s="2" t="s">
        <v>114</v>
      </c>
      <c r="H9" s="3">
        <v>0.5</v>
      </c>
      <c r="I9" s="3"/>
      <c r="J9" s="3">
        <v>0.25</v>
      </c>
      <c r="K9" s="3">
        <v>0.75</v>
      </c>
    </row>
    <row r="10" spans="1:11" x14ac:dyDescent="0.3">
      <c r="A10" s="2" t="s">
        <v>171</v>
      </c>
      <c r="B10" s="3"/>
      <c r="C10" s="3"/>
      <c r="D10" s="3"/>
      <c r="E10" s="3">
        <v>0.5</v>
      </c>
      <c r="F10" s="3">
        <v>0.5</v>
      </c>
      <c r="G10" s="2" t="s">
        <v>115</v>
      </c>
      <c r="H10" s="3">
        <v>4.25</v>
      </c>
      <c r="I10" s="3"/>
      <c r="J10" s="3">
        <v>0.25</v>
      </c>
      <c r="K10" s="3">
        <v>4.5</v>
      </c>
    </row>
    <row r="11" spans="1:11" x14ac:dyDescent="0.3">
      <c r="A11" s="2" t="s">
        <v>172</v>
      </c>
      <c r="B11" s="3"/>
      <c r="C11" s="3"/>
      <c r="D11" s="3"/>
      <c r="E11" s="3">
        <v>0.25</v>
      </c>
      <c r="F11" s="3">
        <v>0.25</v>
      </c>
      <c r="G11" s="2" t="s">
        <v>116</v>
      </c>
      <c r="H11" s="3">
        <v>6</v>
      </c>
      <c r="I11" s="3"/>
      <c r="J11" s="3"/>
      <c r="K11" s="3">
        <v>6</v>
      </c>
    </row>
    <row r="12" spans="1:11" x14ac:dyDescent="0.3">
      <c r="A12" s="2" t="s">
        <v>173</v>
      </c>
      <c r="B12" s="3"/>
      <c r="C12" s="3"/>
      <c r="D12" s="3"/>
      <c r="E12" s="3">
        <v>1.5</v>
      </c>
      <c r="F12" s="3">
        <v>1.5</v>
      </c>
      <c r="G12" s="2" t="s">
        <v>117</v>
      </c>
      <c r="H12" s="3">
        <v>2.5</v>
      </c>
      <c r="I12" s="3"/>
      <c r="J12" s="3">
        <v>5</v>
      </c>
      <c r="K12" s="3">
        <v>7.5</v>
      </c>
    </row>
    <row r="13" spans="1:11" x14ac:dyDescent="0.3">
      <c r="A13" s="2" t="s">
        <v>174</v>
      </c>
      <c r="B13" s="3">
        <v>1</v>
      </c>
      <c r="C13" s="3"/>
      <c r="D13" s="3"/>
      <c r="E13" s="3">
        <v>0.25</v>
      </c>
      <c r="F13" s="3">
        <v>1.25</v>
      </c>
      <c r="G13" s="2" t="s">
        <v>118</v>
      </c>
      <c r="H13" s="3"/>
      <c r="I13" s="3">
        <v>8.5</v>
      </c>
      <c r="J13" s="3"/>
      <c r="K13" s="3">
        <v>8.5</v>
      </c>
    </row>
    <row r="14" spans="1:11" x14ac:dyDescent="0.3">
      <c r="A14" s="2" t="s">
        <v>175</v>
      </c>
      <c r="B14" s="3"/>
      <c r="C14" s="3"/>
      <c r="D14" s="3"/>
      <c r="E14" s="3">
        <v>0.25</v>
      </c>
      <c r="F14" s="3">
        <v>0.25</v>
      </c>
      <c r="G14" s="2" t="s">
        <v>119</v>
      </c>
      <c r="H14" s="3">
        <v>4.5</v>
      </c>
      <c r="I14" s="3"/>
      <c r="J14" s="3">
        <v>2</v>
      </c>
      <c r="K14" s="3">
        <v>6.5</v>
      </c>
    </row>
    <row r="15" spans="1:11" x14ac:dyDescent="0.3">
      <c r="A15" s="2" t="s">
        <v>176</v>
      </c>
      <c r="B15" s="3"/>
      <c r="C15" s="3"/>
      <c r="D15" s="3"/>
      <c r="E15" s="3">
        <v>0.5</v>
      </c>
      <c r="F15" s="3">
        <v>0.5</v>
      </c>
      <c r="G15" s="2" t="s">
        <v>120</v>
      </c>
      <c r="H15" s="3"/>
      <c r="I15" s="3"/>
      <c r="J15" s="3">
        <v>3</v>
      </c>
      <c r="K15" s="3">
        <v>3</v>
      </c>
    </row>
    <row r="16" spans="1:11" x14ac:dyDescent="0.3">
      <c r="A16" s="2" t="s">
        <v>177</v>
      </c>
      <c r="B16" s="3"/>
      <c r="C16" s="3"/>
      <c r="D16" s="3"/>
      <c r="E16" s="3">
        <v>1</v>
      </c>
      <c r="F16" s="3">
        <v>1</v>
      </c>
      <c r="G16" s="2" t="s">
        <v>121</v>
      </c>
      <c r="H16" s="3"/>
      <c r="I16" s="3"/>
      <c r="J16" s="3">
        <v>4.5</v>
      </c>
      <c r="K16" s="3">
        <v>4.5</v>
      </c>
    </row>
    <row r="17" spans="1:11" x14ac:dyDescent="0.3">
      <c r="A17" s="2" t="s">
        <v>178</v>
      </c>
      <c r="B17" s="3"/>
      <c r="C17" s="3"/>
      <c r="D17" s="3"/>
      <c r="E17" s="3">
        <v>0.25</v>
      </c>
      <c r="F17" s="3">
        <v>0.25</v>
      </c>
      <c r="G17" s="2" t="s">
        <v>122</v>
      </c>
      <c r="H17" s="3">
        <v>2</v>
      </c>
      <c r="I17" s="3"/>
      <c r="J17" s="3"/>
      <c r="K17" s="3">
        <v>2</v>
      </c>
    </row>
    <row r="18" spans="1:11" x14ac:dyDescent="0.3">
      <c r="A18" s="2" t="s">
        <v>179</v>
      </c>
      <c r="B18" s="3">
        <v>0.5</v>
      </c>
      <c r="C18" s="3"/>
      <c r="D18" s="3"/>
      <c r="E18" s="3">
        <v>1</v>
      </c>
      <c r="F18" s="3">
        <v>1.5</v>
      </c>
      <c r="G18" s="2" t="s">
        <v>123</v>
      </c>
      <c r="H18" s="3">
        <v>2</v>
      </c>
      <c r="I18" s="3">
        <v>1</v>
      </c>
      <c r="J18" s="3">
        <v>1</v>
      </c>
      <c r="K18" s="3">
        <v>4</v>
      </c>
    </row>
    <row r="19" spans="1:11" x14ac:dyDescent="0.3">
      <c r="A19" s="2" t="s">
        <v>180</v>
      </c>
      <c r="B19" s="3"/>
      <c r="C19" s="3"/>
      <c r="D19" s="3"/>
      <c r="E19" s="3">
        <v>0.5</v>
      </c>
      <c r="F19" s="3">
        <v>0.5</v>
      </c>
      <c r="G19" s="2" t="s">
        <v>124</v>
      </c>
      <c r="H19" s="3">
        <v>2</v>
      </c>
      <c r="I19" s="3">
        <v>2</v>
      </c>
      <c r="J19" s="3"/>
      <c r="K19" s="3">
        <v>4</v>
      </c>
    </row>
    <row r="20" spans="1:11" x14ac:dyDescent="0.3">
      <c r="A20" s="2" t="s">
        <v>181</v>
      </c>
      <c r="B20" s="3"/>
      <c r="C20" s="3"/>
      <c r="D20" s="3"/>
      <c r="E20" s="3">
        <v>0.5</v>
      </c>
      <c r="F20" s="3">
        <v>0.5</v>
      </c>
      <c r="G20" s="2" t="s">
        <v>2</v>
      </c>
      <c r="H20" s="3">
        <v>23.75</v>
      </c>
      <c r="I20" s="3">
        <v>11.5</v>
      </c>
      <c r="J20" s="3">
        <v>19.5</v>
      </c>
      <c r="K20" s="3">
        <v>54.75</v>
      </c>
    </row>
    <row r="21" spans="1:11" x14ac:dyDescent="0.3">
      <c r="A21" s="2" t="s">
        <v>182</v>
      </c>
      <c r="B21" s="3"/>
      <c r="C21" s="3"/>
      <c r="D21" s="3"/>
      <c r="E21" s="3">
        <v>1.5</v>
      </c>
      <c r="F21" s="3">
        <v>1.5</v>
      </c>
    </row>
    <row r="22" spans="1:11" x14ac:dyDescent="0.3">
      <c r="A22" s="2" t="s">
        <v>183</v>
      </c>
      <c r="B22" s="3">
        <v>0.25</v>
      </c>
      <c r="C22" s="3"/>
      <c r="D22" s="3"/>
      <c r="E22" s="3">
        <v>0.5</v>
      </c>
      <c r="F22" s="3">
        <v>0.75</v>
      </c>
    </row>
    <row r="23" spans="1:11" x14ac:dyDescent="0.3">
      <c r="A23" s="2" t="s">
        <v>184</v>
      </c>
      <c r="B23" s="3"/>
      <c r="C23" s="3"/>
      <c r="D23" s="3"/>
      <c r="E23" s="3">
        <v>0.25</v>
      </c>
      <c r="F23" s="3">
        <v>0.25</v>
      </c>
    </row>
    <row r="24" spans="1:11" x14ac:dyDescent="0.3">
      <c r="A24" s="2" t="s">
        <v>289</v>
      </c>
      <c r="B24" s="3"/>
      <c r="C24" s="3"/>
      <c r="D24" s="3">
        <v>1</v>
      </c>
      <c r="E24" s="3">
        <v>0.25</v>
      </c>
      <c r="F24" s="3">
        <v>1.25</v>
      </c>
    </row>
    <row r="25" spans="1:11" x14ac:dyDescent="0.3">
      <c r="A25" s="2" t="s">
        <v>290</v>
      </c>
      <c r="B25" s="3"/>
      <c r="C25" s="3"/>
      <c r="D25" s="3"/>
      <c r="E25" s="3">
        <v>0.5</v>
      </c>
      <c r="F25" s="3">
        <v>0.5</v>
      </c>
    </row>
    <row r="26" spans="1:11" x14ac:dyDescent="0.3">
      <c r="A26" s="2" t="s">
        <v>291</v>
      </c>
      <c r="B26" s="3"/>
      <c r="C26" s="3"/>
      <c r="D26" s="3"/>
      <c r="E26" s="3">
        <v>1.5</v>
      </c>
      <c r="F26" s="3">
        <v>1.5</v>
      </c>
    </row>
    <row r="27" spans="1:11" x14ac:dyDescent="0.3">
      <c r="A27" s="2" t="s">
        <v>292</v>
      </c>
      <c r="B27" s="3"/>
      <c r="C27" s="3"/>
      <c r="D27" s="3"/>
      <c r="E27" s="3">
        <v>0.25</v>
      </c>
      <c r="F27" s="3">
        <v>0.25</v>
      </c>
    </row>
    <row r="28" spans="1:11" x14ac:dyDescent="0.3">
      <c r="A28" s="2" t="s">
        <v>293</v>
      </c>
      <c r="B28" s="3">
        <v>1.5</v>
      </c>
      <c r="C28" s="3"/>
      <c r="D28" s="3"/>
      <c r="E28" s="3"/>
      <c r="F28" s="3">
        <v>1.5</v>
      </c>
    </row>
    <row r="29" spans="1:11" x14ac:dyDescent="0.3">
      <c r="A29" s="2" t="s">
        <v>294</v>
      </c>
      <c r="B29" s="3">
        <v>0.5</v>
      </c>
      <c r="C29" s="3"/>
      <c r="D29" s="3"/>
      <c r="E29" s="3"/>
      <c r="F29" s="3">
        <v>0.5</v>
      </c>
    </row>
    <row r="30" spans="1:11" x14ac:dyDescent="0.3">
      <c r="A30" s="2" t="s">
        <v>295</v>
      </c>
      <c r="B30" s="3"/>
      <c r="C30" s="3"/>
      <c r="D30" s="3"/>
      <c r="E30" s="3">
        <v>0.5</v>
      </c>
      <c r="F30" s="3">
        <v>0.5</v>
      </c>
    </row>
    <row r="31" spans="1:11" x14ac:dyDescent="0.3">
      <c r="A31" s="2" t="s">
        <v>296</v>
      </c>
      <c r="B31" s="3"/>
      <c r="C31" s="3"/>
      <c r="D31" s="3"/>
      <c r="E31" s="3">
        <v>1.5</v>
      </c>
      <c r="F31" s="3">
        <v>1.5</v>
      </c>
    </row>
    <row r="32" spans="1:11" x14ac:dyDescent="0.3">
      <c r="A32" s="2" t="s">
        <v>297</v>
      </c>
      <c r="B32" s="3"/>
      <c r="C32" s="3"/>
      <c r="D32" s="3"/>
      <c r="E32" s="3">
        <v>0.5</v>
      </c>
      <c r="F32" s="3">
        <v>0.5</v>
      </c>
    </row>
    <row r="33" spans="1:6" x14ac:dyDescent="0.3">
      <c r="A33" s="2" t="s">
        <v>298</v>
      </c>
      <c r="B33" s="3"/>
      <c r="C33" s="3"/>
      <c r="D33" s="3">
        <v>2</v>
      </c>
      <c r="E33" s="3">
        <v>0.5</v>
      </c>
      <c r="F33" s="3">
        <v>2.5</v>
      </c>
    </row>
    <row r="34" spans="1:6" x14ac:dyDescent="0.3">
      <c r="A34" s="2" t="s">
        <v>299</v>
      </c>
      <c r="B34" s="3">
        <v>0.5</v>
      </c>
      <c r="C34" s="3">
        <v>1</v>
      </c>
      <c r="D34" s="3"/>
      <c r="E34" s="3">
        <v>0.5</v>
      </c>
      <c r="F34" s="3">
        <v>2</v>
      </c>
    </row>
    <row r="35" spans="1:6" x14ac:dyDescent="0.3">
      <c r="A35" s="2" t="s">
        <v>300</v>
      </c>
      <c r="B35" s="3">
        <v>1</v>
      </c>
      <c r="C35" s="3"/>
      <c r="D35" s="3"/>
      <c r="E35" s="3">
        <v>0.5</v>
      </c>
      <c r="F35" s="3">
        <v>1.5</v>
      </c>
    </row>
    <row r="36" spans="1:6" x14ac:dyDescent="0.3">
      <c r="A36" s="2" t="s">
        <v>301</v>
      </c>
      <c r="B36" s="3"/>
      <c r="C36" s="3"/>
      <c r="D36" s="3"/>
      <c r="E36" s="3">
        <v>1.25</v>
      </c>
      <c r="F36" s="3">
        <v>1.25</v>
      </c>
    </row>
    <row r="37" spans="1:6" x14ac:dyDescent="0.3">
      <c r="A37" s="2" t="s">
        <v>302</v>
      </c>
      <c r="B37" s="3">
        <v>1</v>
      </c>
      <c r="C37" s="3"/>
      <c r="D37" s="3"/>
      <c r="E37" s="3">
        <v>0.25</v>
      </c>
      <c r="F37" s="3">
        <v>1.25</v>
      </c>
    </row>
    <row r="38" spans="1:6" x14ac:dyDescent="0.3">
      <c r="A38" s="2" t="s">
        <v>303</v>
      </c>
      <c r="B38" s="3">
        <v>1.25</v>
      </c>
      <c r="C38" s="3"/>
      <c r="D38" s="3"/>
      <c r="E38" s="3">
        <v>0.5</v>
      </c>
      <c r="F38" s="3">
        <v>1.75</v>
      </c>
    </row>
    <row r="39" spans="1:6" x14ac:dyDescent="0.3">
      <c r="A39" s="2" t="s">
        <v>304</v>
      </c>
      <c r="B39" s="3"/>
      <c r="C39" s="3"/>
      <c r="D39" s="3"/>
      <c r="E39" s="3">
        <v>0.25</v>
      </c>
      <c r="F39" s="3">
        <v>0.25</v>
      </c>
    </row>
    <row r="40" spans="1:6" x14ac:dyDescent="0.3">
      <c r="A40" s="2" t="s">
        <v>305</v>
      </c>
      <c r="B40" s="3"/>
      <c r="C40" s="3"/>
      <c r="D40" s="3"/>
      <c r="E40" s="3">
        <v>1.25</v>
      </c>
      <c r="F40" s="3">
        <v>1.25</v>
      </c>
    </row>
    <row r="41" spans="1:6" x14ac:dyDescent="0.3">
      <c r="A41" s="2" t="s">
        <v>306</v>
      </c>
      <c r="B41" s="3"/>
      <c r="C41" s="3"/>
      <c r="D41" s="3"/>
      <c r="E41" s="3">
        <v>0.25</v>
      </c>
      <c r="F41" s="3">
        <v>0.25</v>
      </c>
    </row>
    <row r="42" spans="1:6" x14ac:dyDescent="0.3">
      <c r="A42" s="2" t="s">
        <v>307</v>
      </c>
      <c r="B42" s="3">
        <v>1</v>
      </c>
      <c r="C42" s="3"/>
      <c r="D42" s="3"/>
      <c r="E42" s="3">
        <v>0.25</v>
      </c>
      <c r="F42" s="3">
        <v>1.25</v>
      </c>
    </row>
    <row r="43" spans="1:6" x14ac:dyDescent="0.3">
      <c r="A43" s="2" t="s">
        <v>308</v>
      </c>
      <c r="B43" s="3">
        <v>0.25</v>
      </c>
      <c r="C43" s="3"/>
      <c r="D43" s="3"/>
      <c r="E43" s="3">
        <v>0.25</v>
      </c>
      <c r="F43" s="3">
        <v>0.5</v>
      </c>
    </row>
    <row r="44" spans="1:6" x14ac:dyDescent="0.3">
      <c r="A44" s="2" t="s">
        <v>2</v>
      </c>
      <c r="B44" s="3">
        <v>8.75</v>
      </c>
      <c r="C44" s="3">
        <v>1</v>
      </c>
      <c r="D44" s="3">
        <v>3</v>
      </c>
      <c r="E44" s="3">
        <v>23.5</v>
      </c>
      <c r="F44" s="3">
        <v>36.25</v>
      </c>
    </row>
  </sheetData>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92</v>
      </c>
    </row>
    <row r="5" spans="1:9" s="10" customFormat="1" ht="28.8" x14ac:dyDescent="0.3">
      <c r="A5" s="9" t="s">
        <v>1</v>
      </c>
      <c r="B5" t="s">
        <v>57</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91</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81</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6902.4999999999973</v>
      </c>
      <c r="D11" s="3">
        <v>141</v>
      </c>
      <c r="E11" s="3">
        <v>141</v>
      </c>
      <c r="F11" s="6">
        <v>4684371.875</v>
      </c>
      <c r="G11" s="6">
        <v>7116990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3"/>
  <sheetViews>
    <sheetView workbookViewId="0">
      <selection activeCell="A28" sqref="A28"/>
    </sheetView>
  </sheetViews>
  <sheetFormatPr defaultRowHeight="14.4" x14ac:dyDescent="0.3"/>
  <cols>
    <col min="1" max="1" width="32.7773437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82</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60</v>
      </c>
      <c r="B9" s="3">
        <v>650</v>
      </c>
    </row>
    <row r="10" spans="1:2" x14ac:dyDescent="0.3">
      <c r="A10" s="4" t="s">
        <v>63</v>
      </c>
      <c r="B10" s="3">
        <v>650</v>
      </c>
    </row>
    <row r="11" spans="1:2" x14ac:dyDescent="0.3">
      <c r="A11" s="4" t="s">
        <v>72</v>
      </c>
      <c r="B11" s="3">
        <v>650</v>
      </c>
    </row>
    <row r="12" spans="1:2" x14ac:dyDescent="0.3">
      <c r="A12" s="4" t="s">
        <v>12</v>
      </c>
      <c r="B12" s="3">
        <v>650</v>
      </c>
    </row>
    <row r="13" spans="1:2" x14ac:dyDescent="0.3">
      <c r="A13" s="4" t="s">
        <v>52</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63</v>
      </c>
      <c r="B17" s="3">
        <v>650</v>
      </c>
    </row>
    <row r="18" spans="1:2" x14ac:dyDescent="0.3">
      <c r="A18" s="4" t="s">
        <v>72</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63</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62</v>
      </c>
      <c r="B30" s="3">
        <v>750</v>
      </c>
    </row>
    <row r="31" spans="1:2" x14ac:dyDescent="0.3">
      <c r="A31" s="4" t="s">
        <v>63</v>
      </c>
      <c r="B31" s="3">
        <v>750</v>
      </c>
    </row>
    <row r="32" spans="1:2" x14ac:dyDescent="0.3">
      <c r="A32" s="4" t="s">
        <v>12</v>
      </c>
      <c r="B32" s="3">
        <v>550</v>
      </c>
    </row>
    <row r="33" spans="1:2" x14ac:dyDescent="0.3">
      <c r="A33" s="4" t="s">
        <v>84</v>
      </c>
      <c r="B33" s="3">
        <v>650</v>
      </c>
    </row>
    <row r="34" spans="1:2" x14ac:dyDescent="0.3">
      <c r="A34" s="2" t="s">
        <v>32</v>
      </c>
      <c r="B34" s="3">
        <v>1050</v>
      </c>
    </row>
    <row r="35" spans="1:2" x14ac:dyDescent="0.3">
      <c r="A35" s="4" t="s">
        <v>72</v>
      </c>
      <c r="B35" s="3">
        <v>1050</v>
      </c>
    </row>
    <row r="36" spans="1:2" x14ac:dyDescent="0.3">
      <c r="A36" s="4" t="s">
        <v>27</v>
      </c>
      <c r="B36" s="3">
        <v>650</v>
      </c>
    </row>
    <row r="37" spans="1:2" x14ac:dyDescent="0.3">
      <c r="A37" s="2" t="s">
        <v>288</v>
      </c>
      <c r="B37" s="3">
        <v>700</v>
      </c>
    </row>
    <row r="38" spans="1:2" x14ac:dyDescent="0.3">
      <c r="A38" s="4" t="s">
        <v>186</v>
      </c>
      <c r="B38" s="3">
        <v>700</v>
      </c>
    </row>
    <row r="39" spans="1:2" x14ac:dyDescent="0.3">
      <c r="A39" s="2" t="s">
        <v>53</v>
      </c>
      <c r="B39" s="3">
        <v>700</v>
      </c>
    </row>
    <row r="40" spans="1:2" x14ac:dyDescent="0.3">
      <c r="A40" s="4" t="s">
        <v>63</v>
      </c>
      <c r="B40" s="3">
        <v>650</v>
      </c>
    </row>
    <row r="41" spans="1:2" x14ac:dyDescent="0.3">
      <c r="A41" s="4" t="s">
        <v>44</v>
      </c>
      <c r="B41" s="3">
        <v>650</v>
      </c>
    </row>
    <row r="42" spans="1:2" x14ac:dyDescent="0.3">
      <c r="A42" s="4" t="s">
        <v>12</v>
      </c>
      <c r="B42" s="3">
        <v>650</v>
      </c>
    </row>
    <row r="43" spans="1:2" x14ac:dyDescent="0.3">
      <c r="A43" s="4" t="s">
        <v>86</v>
      </c>
      <c r="B43" s="3">
        <v>700</v>
      </c>
    </row>
    <row r="44" spans="1:2" x14ac:dyDescent="0.3">
      <c r="A44" s="4" t="s">
        <v>26</v>
      </c>
      <c r="B44" s="3">
        <v>450</v>
      </c>
    </row>
    <row r="45" spans="1:2" x14ac:dyDescent="0.3">
      <c r="A45" s="4" t="s">
        <v>17</v>
      </c>
      <c r="B45" s="3">
        <v>650</v>
      </c>
    </row>
    <row r="46" spans="1:2" x14ac:dyDescent="0.3">
      <c r="A46" s="4" t="s">
        <v>146</v>
      </c>
      <c r="B46" s="3">
        <v>700</v>
      </c>
    </row>
    <row r="47" spans="1:2" x14ac:dyDescent="0.3">
      <c r="A47" s="4" t="s">
        <v>145</v>
      </c>
      <c r="B47" s="3">
        <v>650</v>
      </c>
    </row>
    <row r="48" spans="1:2" x14ac:dyDescent="0.3">
      <c r="A48" s="4" t="s">
        <v>10</v>
      </c>
      <c r="B48" s="3">
        <v>650</v>
      </c>
    </row>
    <row r="49" spans="1:2" x14ac:dyDescent="0.3">
      <c r="A49" s="4" t="s">
        <v>27</v>
      </c>
      <c r="B49" s="3">
        <v>650</v>
      </c>
    </row>
    <row r="50" spans="1:2" x14ac:dyDescent="0.3">
      <c r="A50" s="2" t="s">
        <v>131</v>
      </c>
      <c r="B50" s="3">
        <v>700</v>
      </c>
    </row>
    <row r="51" spans="1:2" x14ac:dyDescent="0.3">
      <c r="A51" s="4" t="s">
        <v>72</v>
      </c>
      <c r="B51" s="3">
        <v>700</v>
      </c>
    </row>
    <row r="52" spans="1:2" x14ac:dyDescent="0.3">
      <c r="A52" s="4" t="s">
        <v>26</v>
      </c>
      <c r="B52" s="3">
        <v>700</v>
      </c>
    </row>
    <row r="53" spans="1:2" x14ac:dyDescent="0.3">
      <c r="A53" s="4" t="s">
        <v>10</v>
      </c>
      <c r="B53" s="3">
        <v>650</v>
      </c>
    </row>
    <row r="54" spans="1:2" x14ac:dyDescent="0.3">
      <c r="A54" s="4" t="s">
        <v>27</v>
      </c>
      <c r="B54" s="3">
        <v>700</v>
      </c>
    </row>
    <row r="55" spans="1:2" x14ac:dyDescent="0.3">
      <c r="A55" s="4" t="s">
        <v>150</v>
      </c>
      <c r="B55" s="3">
        <v>700</v>
      </c>
    </row>
    <row r="56" spans="1:2" x14ac:dyDescent="0.3">
      <c r="A56" s="2" t="s">
        <v>11</v>
      </c>
      <c r="B56" s="3">
        <v>750</v>
      </c>
    </row>
    <row r="57" spans="1:2" x14ac:dyDescent="0.3">
      <c r="A57" s="4" t="s">
        <v>12</v>
      </c>
      <c r="B57" s="3">
        <v>450</v>
      </c>
    </row>
    <row r="58" spans="1:2" x14ac:dyDescent="0.3">
      <c r="A58" s="4" t="s">
        <v>17</v>
      </c>
      <c r="B58" s="3">
        <v>650</v>
      </c>
    </row>
    <row r="59" spans="1:2" x14ac:dyDescent="0.3">
      <c r="A59" s="4" t="s">
        <v>10</v>
      </c>
      <c r="B59" s="3">
        <v>750</v>
      </c>
    </row>
    <row r="60" spans="1:2" x14ac:dyDescent="0.3">
      <c r="A60" s="2" t="s">
        <v>14</v>
      </c>
      <c r="B60" s="3">
        <v>1150</v>
      </c>
    </row>
    <row r="61" spans="1:2" x14ac:dyDescent="0.3">
      <c r="A61" s="4" t="s">
        <v>160</v>
      </c>
      <c r="B61" s="3">
        <v>1150</v>
      </c>
    </row>
    <row r="62" spans="1:2" x14ac:dyDescent="0.3">
      <c r="A62" s="4" t="s">
        <v>44</v>
      </c>
      <c r="B62" s="3">
        <v>650</v>
      </c>
    </row>
    <row r="63" spans="1:2" x14ac:dyDescent="0.3">
      <c r="A63" s="4" t="s">
        <v>105</v>
      </c>
      <c r="B63" s="3">
        <v>1050</v>
      </c>
    </row>
    <row r="64" spans="1:2" x14ac:dyDescent="0.3">
      <c r="A64" s="4" t="s">
        <v>12</v>
      </c>
      <c r="B64" s="3">
        <v>850</v>
      </c>
    </row>
    <row r="65" spans="1:2" x14ac:dyDescent="0.3">
      <c r="A65" s="4" t="s">
        <v>26</v>
      </c>
      <c r="B65" s="3">
        <v>450</v>
      </c>
    </row>
    <row r="66" spans="1:2" x14ac:dyDescent="0.3">
      <c r="A66" s="4" t="s">
        <v>51</v>
      </c>
      <c r="B66" s="3">
        <v>850</v>
      </c>
    </row>
    <row r="67" spans="1:2" x14ac:dyDescent="0.3">
      <c r="A67" s="4" t="s">
        <v>36</v>
      </c>
      <c r="B67" s="3">
        <v>850</v>
      </c>
    </row>
    <row r="68" spans="1:2" x14ac:dyDescent="0.3">
      <c r="A68" s="4" t="s">
        <v>148</v>
      </c>
      <c r="B68" s="3">
        <v>1050</v>
      </c>
    </row>
    <row r="69" spans="1:2" x14ac:dyDescent="0.3">
      <c r="A69" s="4" t="s">
        <v>151</v>
      </c>
      <c r="B69" s="3">
        <v>1050</v>
      </c>
    </row>
    <row r="70" spans="1:2" x14ac:dyDescent="0.3">
      <c r="A70" s="2" t="s">
        <v>85</v>
      </c>
      <c r="B70" s="3">
        <v>1050</v>
      </c>
    </row>
    <row r="71" spans="1:2" x14ac:dyDescent="0.3">
      <c r="A71" s="4" t="s">
        <v>84</v>
      </c>
      <c r="B71" s="3">
        <v>1050</v>
      </c>
    </row>
    <row r="72" spans="1:2" x14ac:dyDescent="0.3">
      <c r="A72" s="2" t="s">
        <v>93</v>
      </c>
      <c r="B72" s="3">
        <v>450</v>
      </c>
    </row>
    <row r="73" spans="1:2" x14ac:dyDescent="0.3">
      <c r="A73" s="4" t="s">
        <v>12</v>
      </c>
      <c r="B73" s="3">
        <v>450</v>
      </c>
    </row>
    <row r="74" spans="1:2" x14ac:dyDescent="0.3">
      <c r="A74" s="4" t="s">
        <v>26</v>
      </c>
      <c r="B74" s="3">
        <v>450</v>
      </c>
    </row>
    <row r="75" spans="1:2" x14ac:dyDescent="0.3">
      <c r="A75" s="2" t="s">
        <v>33</v>
      </c>
      <c r="B75" s="3">
        <v>650</v>
      </c>
    </row>
    <row r="76" spans="1:2" x14ac:dyDescent="0.3">
      <c r="A76" s="4" t="s">
        <v>44</v>
      </c>
      <c r="B76" s="3">
        <v>650</v>
      </c>
    </row>
    <row r="77" spans="1:2" x14ac:dyDescent="0.3">
      <c r="A77" s="4" t="s">
        <v>27</v>
      </c>
      <c r="B77" s="3">
        <v>450</v>
      </c>
    </row>
    <row r="78" spans="1:2" x14ac:dyDescent="0.3">
      <c r="A78" s="2" t="s">
        <v>61</v>
      </c>
      <c r="B78" s="3">
        <v>20160</v>
      </c>
    </row>
    <row r="79" spans="1:2" x14ac:dyDescent="0.3">
      <c r="A79" s="4" t="s">
        <v>63</v>
      </c>
      <c r="B79" s="3">
        <v>1050</v>
      </c>
    </row>
    <row r="80" spans="1:2" x14ac:dyDescent="0.3">
      <c r="A80" s="4" t="s">
        <v>44</v>
      </c>
      <c r="B80" s="3">
        <v>950</v>
      </c>
    </row>
    <row r="81" spans="1:2" x14ac:dyDescent="0.3">
      <c r="A81" s="4" t="s">
        <v>186</v>
      </c>
      <c r="B81" s="3">
        <v>1150</v>
      </c>
    </row>
    <row r="82" spans="1:2" x14ac:dyDescent="0.3">
      <c r="A82" s="4" t="s">
        <v>187</v>
      </c>
      <c r="B82" s="3">
        <v>1150</v>
      </c>
    </row>
    <row r="83" spans="1:2" x14ac:dyDescent="0.3">
      <c r="A83" s="4" t="s">
        <v>125</v>
      </c>
      <c r="B83" s="3">
        <v>1050</v>
      </c>
    </row>
    <row r="84" spans="1:2" x14ac:dyDescent="0.3">
      <c r="A84" s="4" t="s">
        <v>72</v>
      </c>
      <c r="B84" s="3">
        <v>1050</v>
      </c>
    </row>
    <row r="85" spans="1:2" x14ac:dyDescent="0.3">
      <c r="A85" s="4" t="s">
        <v>12</v>
      </c>
      <c r="B85" s="3">
        <v>950</v>
      </c>
    </row>
    <row r="86" spans="1:2" x14ac:dyDescent="0.3">
      <c r="A86" s="4" t="s">
        <v>86</v>
      </c>
      <c r="B86" s="3">
        <v>1050</v>
      </c>
    </row>
    <row r="87" spans="1:2" x14ac:dyDescent="0.3">
      <c r="A87" s="4" t="s">
        <v>149</v>
      </c>
      <c r="B87" s="3">
        <v>1875</v>
      </c>
    </row>
    <row r="88" spans="1:2" x14ac:dyDescent="0.3">
      <c r="A88" s="4" t="s">
        <v>26</v>
      </c>
      <c r="B88" s="3">
        <v>1050</v>
      </c>
    </row>
    <row r="89" spans="1:2" x14ac:dyDescent="0.3">
      <c r="A89" s="4" t="s">
        <v>188</v>
      </c>
      <c r="B89" s="3">
        <v>5060</v>
      </c>
    </row>
    <row r="90" spans="1:2" x14ac:dyDescent="0.3">
      <c r="A90" s="4" t="s">
        <v>17</v>
      </c>
      <c r="B90" s="3">
        <v>900</v>
      </c>
    </row>
    <row r="91" spans="1:2" x14ac:dyDescent="0.3">
      <c r="A91" s="4" t="s">
        <v>36</v>
      </c>
      <c r="B91" s="3">
        <v>950</v>
      </c>
    </row>
    <row r="92" spans="1:2" x14ac:dyDescent="0.3">
      <c r="A92" s="4" t="s">
        <v>10</v>
      </c>
      <c r="B92" s="3">
        <v>950</v>
      </c>
    </row>
    <row r="93" spans="1:2" x14ac:dyDescent="0.3">
      <c r="A93" s="4" t="s">
        <v>52</v>
      </c>
      <c r="B93" s="3">
        <v>1050</v>
      </c>
    </row>
    <row r="94" spans="1:2" x14ac:dyDescent="0.3">
      <c r="A94" s="4" t="s">
        <v>161</v>
      </c>
      <c r="B94" s="3">
        <v>20160</v>
      </c>
    </row>
    <row r="95" spans="1:2" x14ac:dyDescent="0.3">
      <c r="A95" s="4" t="s">
        <v>15</v>
      </c>
      <c r="B95" s="3">
        <v>950</v>
      </c>
    </row>
    <row r="96" spans="1:2" x14ac:dyDescent="0.3">
      <c r="A96" s="4" t="s">
        <v>27</v>
      </c>
      <c r="B96" s="3">
        <v>1050</v>
      </c>
    </row>
    <row r="97" spans="1:2" x14ac:dyDescent="0.3">
      <c r="A97" s="4" t="s">
        <v>150</v>
      </c>
      <c r="B97" s="3">
        <v>1050</v>
      </c>
    </row>
    <row r="98" spans="1:2" x14ac:dyDescent="0.3">
      <c r="A98" s="2" t="s">
        <v>16</v>
      </c>
      <c r="B98" s="3">
        <v>750</v>
      </c>
    </row>
    <row r="99" spans="1:2" x14ac:dyDescent="0.3">
      <c r="A99" s="4" t="s">
        <v>63</v>
      </c>
      <c r="B99" s="3">
        <v>650</v>
      </c>
    </row>
    <row r="100" spans="1:2" x14ac:dyDescent="0.3">
      <c r="A100" s="4" t="s">
        <v>168</v>
      </c>
      <c r="B100" s="3">
        <v>595</v>
      </c>
    </row>
    <row r="101" spans="1:2" x14ac:dyDescent="0.3">
      <c r="A101" s="4" t="s">
        <v>44</v>
      </c>
      <c r="B101" s="3">
        <v>650</v>
      </c>
    </row>
    <row r="102" spans="1:2" x14ac:dyDescent="0.3">
      <c r="A102" s="4" t="s">
        <v>12</v>
      </c>
      <c r="B102" s="3">
        <v>550</v>
      </c>
    </row>
    <row r="103" spans="1:2" x14ac:dyDescent="0.3">
      <c r="A103" s="4" t="s">
        <v>86</v>
      </c>
      <c r="B103" s="3">
        <v>650</v>
      </c>
    </row>
    <row r="104" spans="1:2" x14ac:dyDescent="0.3">
      <c r="A104" s="4" t="s">
        <v>152</v>
      </c>
      <c r="B104" s="3">
        <v>650</v>
      </c>
    </row>
    <row r="105" spans="1:2" x14ac:dyDescent="0.3">
      <c r="A105" s="4" t="s">
        <v>26</v>
      </c>
      <c r="B105" s="3">
        <v>650</v>
      </c>
    </row>
    <row r="106" spans="1:2" x14ac:dyDescent="0.3">
      <c r="A106" s="4" t="s">
        <v>17</v>
      </c>
      <c r="B106" s="3">
        <v>650</v>
      </c>
    </row>
    <row r="107" spans="1:2" x14ac:dyDescent="0.3">
      <c r="A107" s="4" t="s">
        <v>10</v>
      </c>
      <c r="B107" s="3">
        <v>750</v>
      </c>
    </row>
    <row r="108" spans="1:2" x14ac:dyDescent="0.3">
      <c r="A108" s="4" t="s">
        <v>27</v>
      </c>
      <c r="B108" s="3">
        <v>650</v>
      </c>
    </row>
    <row r="109" spans="1:2" x14ac:dyDescent="0.3">
      <c r="A109" s="2" t="s">
        <v>6</v>
      </c>
      <c r="B109" s="3">
        <v>850</v>
      </c>
    </row>
    <row r="110" spans="1:2" x14ac:dyDescent="0.3">
      <c r="A110" s="4" t="s">
        <v>63</v>
      </c>
      <c r="B110" s="3">
        <v>850</v>
      </c>
    </row>
    <row r="111" spans="1:2" x14ac:dyDescent="0.3">
      <c r="A111" s="4" t="s">
        <v>44</v>
      </c>
      <c r="B111" s="3">
        <v>650</v>
      </c>
    </row>
    <row r="112" spans="1:2" x14ac:dyDescent="0.3">
      <c r="A112" s="4" t="s">
        <v>12</v>
      </c>
      <c r="B112" s="3">
        <v>550</v>
      </c>
    </row>
    <row r="113" spans="1:2" x14ac:dyDescent="0.3">
      <c r="A113" s="4" t="s">
        <v>26</v>
      </c>
      <c r="B113" s="3">
        <v>450</v>
      </c>
    </row>
    <row r="114" spans="1:2" x14ac:dyDescent="0.3">
      <c r="A114" s="4" t="s">
        <v>10</v>
      </c>
      <c r="B114" s="3">
        <v>650</v>
      </c>
    </row>
    <row r="115" spans="1:2" x14ac:dyDescent="0.3">
      <c r="A115" s="4" t="s">
        <v>84</v>
      </c>
      <c r="B115" s="3">
        <v>750</v>
      </c>
    </row>
    <row r="116" spans="1:2" x14ac:dyDescent="0.3">
      <c r="A116" s="4" t="s">
        <v>15</v>
      </c>
      <c r="B116" s="3">
        <v>650</v>
      </c>
    </row>
    <row r="117" spans="1:2" x14ac:dyDescent="0.3">
      <c r="A117" s="4" t="s">
        <v>27</v>
      </c>
      <c r="B117" s="3">
        <v>750</v>
      </c>
    </row>
    <row r="118" spans="1:2" x14ac:dyDescent="0.3">
      <c r="A118" s="2" t="s">
        <v>167</v>
      </c>
      <c r="B118" s="3">
        <v>850</v>
      </c>
    </row>
    <row r="119" spans="1:2" x14ac:dyDescent="0.3">
      <c r="A119" s="4" t="s">
        <v>17</v>
      </c>
      <c r="B119" s="3">
        <v>850</v>
      </c>
    </row>
    <row r="120" spans="1:2" x14ac:dyDescent="0.3">
      <c r="A120" s="4" t="s">
        <v>10</v>
      </c>
      <c r="B120" s="3">
        <v>850</v>
      </c>
    </row>
    <row r="121" spans="1:2" x14ac:dyDescent="0.3">
      <c r="A121" s="4" t="s">
        <v>27</v>
      </c>
      <c r="B121" s="3">
        <v>850</v>
      </c>
    </row>
    <row r="122" spans="1:2" x14ac:dyDescent="0.3">
      <c r="A122" s="2" t="s">
        <v>104</v>
      </c>
      <c r="B122" s="3">
        <v>1050</v>
      </c>
    </row>
    <row r="123" spans="1:2" x14ac:dyDescent="0.3">
      <c r="A123" s="4" t="s">
        <v>63</v>
      </c>
      <c r="B123" s="3">
        <v>850</v>
      </c>
    </row>
    <row r="124" spans="1:2" x14ac:dyDescent="0.3">
      <c r="A124" s="4" t="s">
        <v>12</v>
      </c>
      <c r="B124" s="3">
        <v>850</v>
      </c>
    </row>
    <row r="125" spans="1:2" x14ac:dyDescent="0.3">
      <c r="A125" s="4" t="s">
        <v>10</v>
      </c>
      <c r="B125" s="3">
        <v>1050</v>
      </c>
    </row>
    <row r="126" spans="1:2" x14ac:dyDescent="0.3">
      <c r="A126" s="2" t="s">
        <v>7</v>
      </c>
      <c r="B126" s="3">
        <v>650</v>
      </c>
    </row>
    <row r="127" spans="1:2" x14ac:dyDescent="0.3">
      <c r="A127" s="4" t="s">
        <v>44</v>
      </c>
      <c r="B127" s="3">
        <v>650</v>
      </c>
    </row>
    <row r="128" spans="1:2" x14ac:dyDescent="0.3">
      <c r="A128" s="4" t="s">
        <v>10</v>
      </c>
      <c r="B128" s="3">
        <v>550</v>
      </c>
    </row>
    <row r="129" spans="1:2" x14ac:dyDescent="0.3">
      <c r="A129" s="2" t="s">
        <v>90</v>
      </c>
      <c r="B129" s="3">
        <v>850</v>
      </c>
    </row>
    <row r="130" spans="1:2" x14ac:dyDescent="0.3">
      <c r="A130" s="4" t="s">
        <v>63</v>
      </c>
      <c r="B130" s="3">
        <v>850</v>
      </c>
    </row>
    <row r="131" spans="1:2" x14ac:dyDescent="0.3">
      <c r="A131" s="4" t="s">
        <v>12</v>
      </c>
      <c r="B131" s="3">
        <v>850</v>
      </c>
    </row>
    <row r="132" spans="1:2" x14ac:dyDescent="0.3">
      <c r="A132" s="4" t="s">
        <v>10</v>
      </c>
      <c r="B132" s="3">
        <v>850</v>
      </c>
    </row>
    <row r="133" spans="1:2" x14ac:dyDescent="0.3">
      <c r="A133" s="2" t="s">
        <v>2</v>
      </c>
      <c r="B133" s="3">
        <v>20160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2373122.5</v>
      </c>
      <c r="C6" s="3">
        <v>3347.05</v>
      </c>
      <c r="D6" s="3">
        <v>575.9</v>
      </c>
      <c r="E6" s="8">
        <v>551560</v>
      </c>
      <c r="F6"/>
    </row>
    <row r="7" spans="1:6" x14ac:dyDescent="0.3">
      <c r="A7" s="4" t="s">
        <v>66</v>
      </c>
      <c r="B7" s="8">
        <v>305937.5</v>
      </c>
      <c r="C7" s="3">
        <v>394.25</v>
      </c>
      <c r="D7" s="3">
        <v>15.25</v>
      </c>
      <c r="E7" s="8">
        <v>10512.5</v>
      </c>
      <c r="F7"/>
    </row>
    <row r="8" spans="1:6" x14ac:dyDescent="0.3">
      <c r="A8" s="5" t="s">
        <v>67</v>
      </c>
      <c r="B8" s="8">
        <v>102050</v>
      </c>
      <c r="C8" s="3">
        <v>131.5</v>
      </c>
      <c r="D8" s="3">
        <v>9.25</v>
      </c>
      <c r="E8" s="8">
        <v>6012.5</v>
      </c>
      <c r="F8"/>
    </row>
    <row r="9" spans="1:6" x14ac:dyDescent="0.3">
      <c r="A9" s="5" t="s">
        <v>68</v>
      </c>
      <c r="B9" s="8">
        <v>14137.5</v>
      </c>
      <c r="C9" s="3">
        <v>21.75</v>
      </c>
      <c r="D9" s="3"/>
      <c r="E9" s="8"/>
      <c r="F9"/>
    </row>
    <row r="10" spans="1:6" x14ac:dyDescent="0.3">
      <c r="A10" s="5" t="s">
        <v>69</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1" zoomScale="70" zoomScaleNormal="70" workbookViewId="0">
      <selection activeCell="E26" sqref="E26"/>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0">
        <v>53</v>
      </c>
      <c r="E2" s="18"/>
      <c r="F2" s="18"/>
      <c r="G2" s="18"/>
      <c r="H2" s="18"/>
      <c r="I2" s="18"/>
      <c r="J2" s="18"/>
      <c r="K2" s="61"/>
      <c r="L2" s="61"/>
      <c r="M2" s="61"/>
      <c r="N2" s="1" t="s">
        <v>141</v>
      </c>
      <c r="O2" t="s" vm="20">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235</v>
      </c>
      <c r="U5" t="s">
        <v>236</v>
      </c>
      <c r="V5" t="s">
        <v>237</v>
      </c>
      <c r="W5" t="s">
        <v>238</v>
      </c>
      <c r="X5" t="s">
        <v>238</v>
      </c>
      <c r="Y5" t="s">
        <v>239</v>
      </c>
      <c r="Z5" t="s">
        <v>240</v>
      </c>
      <c r="AA5" t="s">
        <v>241</v>
      </c>
      <c r="AB5" t="s">
        <v>242</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234</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185</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244</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245</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26">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A5" zoomScale="70" zoomScaleNormal="70" workbookViewId="0">
      <selection activeCell="C29" sqref="C29:E33"/>
    </sheetView>
  </sheetViews>
  <sheetFormatPr defaultRowHeight="14.4" x14ac:dyDescent="0.3"/>
  <cols>
    <col min="1" max="1" width="21" customWidth="1"/>
    <col min="2" max="2" width="2.5546875" customWidth="1"/>
    <col min="3" max="3" width="66.5546875" customWidth="1"/>
    <col min="4" max="4" width="21.3320312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1">
        <v>131</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1</v>
      </c>
      <c r="E5" s="3">
        <v>208</v>
      </c>
      <c r="F5" s="3"/>
      <c r="G5" s="3">
        <v>111.5</v>
      </c>
      <c r="H5" s="3"/>
      <c r="I5" s="3">
        <v>96.5</v>
      </c>
      <c r="J5" s="3">
        <v>184</v>
      </c>
      <c r="K5" s="20">
        <v>0.60597826086956519</v>
      </c>
      <c r="L5" s="20">
        <v>0</v>
      </c>
      <c r="N5" s="1" t="s">
        <v>1</v>
      </c>
      <c r="O5" t="s">
        <v>153</v>
      </c>
      <c r="P5" t="s">
        <v>154</v>
      </c>
      <c r="Q5" t="s">
        <v>155</v>
      </c>
      <c r="R5" t="s">
        <v>156</v>
      </c>
      <c r="S5" t="s">
        <v>157</v>
      </c>
      <c r="T5" t="s">
        <v>158</v>
      </c>
      <c r="U5" t="s">
        <v>235</v>
      </c>
      <c r="V5" t="s">
        <v>236</v>
      </c>
      <c r="W5" t="s">
        <v>237</v>
      </c>
      <c r="X5" t="s">
        <v>238</v>
      </c>
      <c r="Y5" t="s">
        <v>238</v>
      </c>
      <c r="Z5" t="s">
        <v>239</v>
      </c>
      <c r="AA5" t="s">
        <v>240</v>
      </c>
      <c r="AB5" t="s">
        <v>241</v>
      </c>
      <c r="AC5" t="s">
        <v>242</v>
      </c>
      <c r="AD5" t="s">
        <v>2</v>
      </c>
    </row>
    <row r="6" spans="3:100" x14ac:dyDescent="0.3">
      <c r="C6" s="4" t="s">
        <v>72</v>
      </c>
      <c r="D6" s="3">
        <v>1</v>
      </c>
      <c r="E6" s="3">
        <v>72</v>
      </c>
      <c r="F6" s="3"/>
      <c r="G6" s="3">
        <v>72</v>
      </c>
      <c r="H6" s="3"/>
      <c r="I6" s="3"/>
      <c r="J6" s="3">
        <v>184</v>
      </c>
      <c r="K6" s="20">
        <v>0.39130434782608697</v>
      </c>
      <c r="L6" s="20">
        <v>0</v>
      </c>
      <c r="N6" s="2" t="s">
        <v>72</v>
      </c>
      <c r="O6" s="3"/>
      <c r="P6" s="3"/>
      <c r="Q6" s="3"/>
      <c r="R6" s="3"/>
      <c r="S6" s="3"/>
      <c r="T6" s="3"/>
      <c r="U6" s="3"/>
      <c r="V6" s="3"/>
      <c r="W6" s="3"/>
      <c r="X6" s="3"/>
      <c r="Y6" s="3"/>
      <c r="Z6" s="3"/>
      <c r="AA6" s="3"/>
      <c r="AB6" s="3"/>
      <c r="AC6" s="3"/>
      <c r="AD6" s="3"/>
    </row>
    <row r="7" spans="3:100" x14ac:dyDescent="0.3">
      <c r="C7" s="4" t="s">
        <v>12</v>
      </c>
      <c r="D7" s="3"/>
      <c r="E7" s="3">
        <v>82.5</v>
      </c>
      <c r="F7" s="3"/>
      <c r="G7" s="3"/>
      <c r="H7" s="3"/>
      <c r="I7" s="3">
        <v>82.5</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5" t="s">
        <v>247</v>
      </c>
      <c r="D8" s="3"/>
      <c r="E8" s="3">
        <v>2</v>
      </c>
      <c r="F8" s="3"/>
      <c r="G8" s="3"/>
      <c r="H8" s="3"/>
      <c r="I8" s="3">
        <v>2</v>
      </c>
      <c r="J8" s="3">
        <v>184</v>
      </c>
      <c r="K8" s="20"/>
      <c r="L8" s="20"/>
      <c r="N8" s="62" t="s">
        <v>19</v>
      </c>
      <c r="O8" s="3">
        <v>8</v>
      </c>
      <c r="P8" s="3">
        <v>21</v>
      </c>
      <c r="Q8" s="3">
        <v>6</v>
      </c>
      <c r="R8" s="3"/>
      <c r="S8" s="3">
        <v>8</v>
      </c>
      <c r="T8" s="3">
        <v>29</v>
      </c>
      <c r="U8" s="3"/>
      <c r="V8" s="3"/>
      <c r="W8" s="3"/>
      <c r="X8" s="3"/>
      <c r="Y8" s="3"/>
      <c r="Z8" s="3"/>
      <c r="AA8" s="3"/>
      <c r="AB8" s="3"/>
      <c r="AC8" s="3"/>
      <c r="AD8" s="3">
        <v>72</v>
      </c>
    </row>
    <row r="9" spans="3:100" x14ac:dyDescent="0.3">
      <c r="C9" s="5" t="s">
        <v>144</v>
      </c>
      <c r="D9" s="3"/>
      <c r="E9" s="3">
        <v>80</v>
      </c>
      <c r="F9" s="3"/>
      <c r="G9" s="3"/>
      <c r="H9" s="3"/>
      <c r="I9" s="3">
        <v>80</v>
      </c>
      <c r="J9" s="3">
        <v>184</v>
      </c>
      <c r="K9" s="20"/>
      <c r="L9" s="20"/>
      <c r="N9" s="2" t="s">
        <v>12</v>
      </c>
      <c r="O9" s="3"/>
      <c r="P9" s="3"/>
      <c r="Q9" s="3"/>
      <c r="R9" s="3"/>
      <c r="S9" s="3"/>
      <c r="T9" s="3"/>
      <c r="U9" s="3"/>
      <c r="V9" s="3"/>
      <c r="W9" s="3"/>
      <c r="X9" s="3"/>
      <c r="Y9" s="3"/>
      <c r="Z9" s="3"/>
      <c r="AA9" s="3"/>
      <c r="AB9" s="3"/>
      <c r="AC9" s="3"/>
      <c r="AD9" s="3"/>
    </row>
    <row r="10" spans="3:100" x14ac:dyDescent="0.3">
      <c r="C10" s="5" t="s">
        <v>143</v>
      </c>
      <c r="D10" s="3"/>
      <c r="E10" s="3">
        <v>0.5</v>
      </c>
      <c r="F10" s="3"/>
      <c r="G10" s="3"/>
      <c r="H10" s="3"/>
      <c r="I10" s="3">
        <v>0.5</v>
      </c>
      <c r="J10" s="3">
        <v>184</v>
      </c>
      <c r="K10" s="20"/>
      <c r="L10" s="20"/>
      <c r="N10" s="4" t="s">
        <v>246</v>
      </c>
      <c r="O10" s="3"/>
      <c r="P10" s="3"/>
      <c r="Q10" s="3"/>
      <c r="R10" s="3"/>
      <c r="S10" s="3"/>
      <c r="T10" s="3"/>
      <c r="U10" s="3"/>
      <c r="V10" s="3"/>
      <c r="W10" s="3"/>
      <c r="X10" s="3"/>
      <c r="Y10" s="3"/>
      <c r="Z10" s="3"/>
      <c r="AA10" s="3"/>
      <c r="AB10" s="3"/>
      <c r="AC10" s="3"/>
      <c r="AD10" s="3"/>
    </row>
    <row r="11" spans="3:100" x14ac:dyDescent="0.3">
      <c r="C11" s="62" t="s">
        <v>131</v>
      </c>
      <c r="D11" s="3"/>
      <c r="E11" s="3">
        <v>0.5</v>
      </c>
      <c r="F11" s="3"/>
      <c r="G11" s="3"/>
      <c r="H11" s="3"/>
      <c r="I11" s="3">
        <v>0.5</v>
      </c>
      <c r="J11" s="3">
        <v>184</v>
      </c>
      <c r="K11" s="20"/>
      <c r="L11" s="20"/>
      <c r="N11" s="62" t="s">
        <v>55</v>
      </c>
      <c r="O11" s="3"/>
      <c r="P11" s="3"/>
      <c r="Q11" s="3"/>
      <c r="R11" s="3"/>
      <c r="S11" s="3"/>
      <c r="T11" s="3"/>
      <c r="U11" s="3"/>
      <c r="V11" s="3"/>
      <c r="W11" s="3"/>
      <c r="X11" s="3"/>
      <c r="Y11" s="3"/>
      <c r="Z11" s="3"/>
      <c r="AA11" s="3"/>
      <c r="AB11" s="3"/>
      <c r="AC11" s="3"/>
      <c r="AD11" s="3"/>
    </row>
    <row r="12" spans="3:100" x14ac:dyDescent="0.3">
      <c r="C12" s="4" t="s">
        <v>27</v>
      </c>
      <c r="D12" s="3">
        <v>1</v>
      </c>
      <c r="E12" s="3">
        <v>53.5</v>
      </c>
      <c r="F12" s="3"/>
      <c r="G12" s="3">
        <v>39.5</v>
      </c>
      <c r="H12" s="3"/>
      <c r="I12" s="3">
        <v>14</v>
      </c>
      <c r="J12" s="3">
        <v>184</v>
      </c>
      <c r="K12" s="20">
        <v>0.21467391304347827</v>
      </c>
      <c r="L12" s="20">
        <v>0</v>
      </c>
      <c r="M12">
        <f>(173+14.5)</f>
        <v>187.5</v>
      </c>
      <c r="N12" s="62" t="s">
        <v>19</v>
      </c>
      <c r="O12" s="3"/>
      <c r="P12" s="3"/>
      <c r="Q12" s="3"/>
      <c r="R12" s="3"/>
      <c r="S12" s="3"/>
      <c r="T12" s="3"/>
      <c r="U12" s="3"/>
      <c r="V12" s="3"/>
      <c r="W12" s="3">
        <v>1</v>
      </c>
      <c r="X12" s="3"/>
      <c r="Y12" s="3"/>
      <c r="Z12" s="3"/>
      <c r="AA12" s="3"/>
      <c r="AB12" s="3"/>
      <c r="AC12" s="3"/>
      <c r="AD12" s="3">
        <v>1</v>
      </c>
    </row>
    <row r="13" spans="3:100" x14ac:dyDescent="0.3">
      <c r="C13" s="5" t="s">
        <v>91</v>
      </c>
      <c r="D13" s="3">
        <v>1</v>
      </c>
      <c r="E13" s="3">
        <v>32.5</v>
      </c>
      <c r="F13" s="3"/>
      <c r="G13" s="3">
        <v>32.5</v>
      </c>
      <c r="H13" s="3"/>
      <c r="I13" s="3"/>
      <c r="J13" s="3">
        <v>184</v>
      </c>
      <c r="K13" s="20">
        <v>0.1766304347826087</v>
      </c>
      <c r="L13" s="20">
        <v>0</v>
      </c>
      <c r="M13">
        <f>160*1.05</f>
        <v>168</v>
      </c>
      <c r="N13" s="4" t="s">
        <v>142</v>
      </c>
      <c r="O13" s="3"/>
      <c r="P13" s="3"/>
      <c r="Q13" s="3"/>
      <c r="R13" s="3"/>
      <c r="S13" s="3"/>
      <c r="T13" s="3"/>
      <c r="U13" s="3"/>
      <c r="V13" s="3"/>
      <c r="W13" s="3"/>
      <c r="X13" s="3"/>
      <c r="Y13" s="3"/>
      <c r="Z13" s="3"/>
      <c r="AA13" s="3"/>
      <c r="AB13" s="3"/>
      <c r="AC13" s="3"/>
      <c r="AD13" s="3"/>
    </row>
    <row r="14" spans="3:100" x14ac:dyDescent="0.3">
      <c r="C14" s="5" t="s">
        <v>195</v>
      </c>
      <c r="D14" s="3">
        <v>1</v>
      </c>
      <c r="E14" s="3">
        <v>8</v>
      </c>
      <c r="F14" s="3"/>
      <c r="G14" s="3">
        <v>7</v>
      </c>
      <c r="H14" s="3"/>
      <c r="I14" s="3">
        <v>1</v>
      </c>
      <c r="J14" s="3">
        <v>184</v>
      </c>
      <c r="K14" s="20">
        <v>3.8043478260869568E-2</v>
      </c>
      <c r="L14" s="20">
        <v>0</v>
      </c>
      <c r="M14">
        <f>M12-M13</f>
        <v>19.5</v>
      </c>
      <c r="N14" s="62" t="s">
        <v>55</v>
      </c>
      <c r="O14" s="3"/>
      <c r="P14" s="3"/>
      <c r="Q14" s="3"/>
      <c r="R14" s="3"/>
      <c r="S14" s="3"/>
      <c r="T14" s="3"/>
      <c r="U14" s="3"/>
      <c r="V14" s="3"/>
      <c r="W14" s="3"/>
      <c r="X14" s="3"/>
      <c r="Y14" s="3"/>
      <c r="Z14" s="3"/>
      <c r="AA14" s="3"/>
      <c r="AB14" s="3"/>
      <c r="AC14" s="3"/>
      <c r="AD14" s="3"/>
    </row>
    <row r="15" spans="3:100" x14ac:dyDescent="0.3">
      <c r="C15" s="62" t="s">
        <v>131</v>
      </c>
      <c r="D15" s="3">
        <v>1</v>
      </c>
      <c r="E15" s="3">
        <v>8</v>
      </c>
      <c r="F15" s="3"/>
      <c r="G15" s="3">
        <v>7</v>
      </c>
      <c r="H15" s="3"/>
      <c r="I15" s="3">
        <v>1</v>
      </c>
      <c r="J15" s="3">
        <v>184</v>
      </c>
      <c r="K15" s="20">
        <v>3.8043478260869568E-2</v>
      </c>
      <c r="L15" s="20">
        <v>0</v>
      </c>
      <c r="N15" s="62" t="s">
        <v>19</v>
      </c>
      <c r="O15" s="3"/>
      <c r="P15" s="3"/>
      <c r="Q15" s="3"/>
      <c r="R15" s="3"/>
      <c r="S15" s="3"/>
      <c r="T15" s="3"/>
      <c r="U15" s="3"/>
      <c r="V15" s="3"/>
      <c r="W15" s="3"/>
      <c r="X15" s="3"/>
      <c r="Y15" s="3"/>
      <c r="Z15" s="3">
        <v>3</v>
      </c>
      <c r="AA15" s="3"/>
      <c r="AB15" s="3">
        <v>0.5</v>
      </c>
      <c r="AC15" s="3"/>
      <c r="AD15" s="3">
        <v>3.5</v>
      </c>
    </row>
    <row r="16" spans="3:100" x14ac:dyDescent="0.3">
      <c r="C16" s="5" t="s">
        <v>41</v>
      </c>
      <c r="D16" s="3"/>
      <c r="E16" s="3">
        <v>13</v>
      </c>
      <c r="F16" s="3"/>
      <c r="G16" s="3"/>
      <c r="H16" s="3"/>
      <c r="I16" s="3">
        <v>13</v>
      </c>
      <c r="J16" s="3">
        <v>184</v>
      </c>
      <c r="K16" s="20"/>
      <c r="L16" s="20"/>
      <c r="N16" s="4" t="s">
        <v>247</v>
      </c>
      <c r="O16" s="3"/>
      <c r="P16" s="3"/>
      <c r="Q16" s="3"/>
      <c r="R16" s="3"/>
      <c r="S16" s="3"/>
      <c r="T16" s="3"/>
      <c r="U16" s="3"/>
      <c r="V16" s="3"/>
      <c r="W16" s="3"/>
      <c r="X16" s="3"/>
      <c r="Y16" s="3"/>
      <c r="Z16" s="3"/>
      <c r="AA16" s="3"/>
      <c r="AB16" s="3"/>
      <c r="AC16" s="3"/>
      <c r="AD16" s="3"/>
    </row>
    <row r="17" spans="3:30" x14ac:dyDescent="0.3">
      <c r="C17" s="62" t="s">
        <v>131</v>
      </c>
      <c r="D17" s="3"/>
      <c r="E17" s="3">
        <v>13</v>
      </c>
      <c r="F17" s="3"/>
      <c r="G17" s="3"/>
      <c r="H17" s="3"/>
      <c r="I17" s="3">
        <v>13</v>
      </c>
      <c r="J17" s="3">
        <v>184</v>
      </c>
      <c r="K17" s="20"/>
      <c r="L17" s="20"/>
      <c r="N17" s="62" t="s">
        <v>55</v>
      </c>
      <c r="O17" s="3"/>
      <c r="P17" s="3"/>
      <c r="Q17" s="3"/>
      <c r="R17" s="3"/>
      <c r="S17" s="3"/>
      <c r="T17" s="3"/>
      <c r="U17" s="3"/>
      <c r="V17" s="3"/>
      <c r="W17" s="3"/>
      <c r="X17" s="3"/>
      <c r="Y17" s="3"/>
      <c r="Z17" s="3"/>
      <c r="AA17" s="3"/>
      <c r="AB17" s="3"/>
      <c r="AC17" s="3"/>
      <c r="AD17" s="3"/>
    </row>
    <row r="18" spans="3:30" x14ac:dyDescent="0.3">
      <c r="C18" s="63" t="s">
        <v>274</v>
      </c>
      <c r="D18" s="3"/>
      <c r="E18" s="3">
        <v>8</v>
      </c>
      <c r="F18" s="3"/>
      <c r="G18" s="3"/>
      <c r="H18" s="3"/>
      <c r="I18" s="3">
        <v>8</v>
      </c>
      <c r="J18" s="3">
        <v>184</v>
      </c>
      <c r="K18" s="20"/>
      <c r="L18" s="20"/>
      <c r="N18" s="62" t="s">
        <v>19</v>
      </c>
      <c r="O18" s="3"/>
      <c r="P18" s="3"/>
      <c r="Q18" s="3"/>
      <c r="R18" s="3"/>
      <c r="S18" s="3">
        <v>2</v>
      </c>
      <c r="T18" s="3"/>
      <c r="U18" s="3"/>
      <c r="V18" s="3"/>
      <c r="W18" s="3"/>
      <c r="X18" s="3"/>
      <c r="Y18" s="3"/>
      <c r="Z18" s="3"/>
      <c r="AA18" s="3"/>
      <c r="AB18" s="3"/>
      <c r="AC18" s="3"/>
      <c r="AD18" s="3">
        <v>2</v>
      </c>
    </row>
    <row r="19" spans="3:30" x14ac:dyDescent="0.3">
      <c r="C19" s="63" t="s">
        <v>274</v>
      </c>
      <c r="D19" s="3"/>
      <c r="E19" s="3">
        <v>2</v>
      </c>
      <c r="F19" s="3"/>
      <c r="G19" s="3"/>
      <c r="H19" s="3"/>
      <c r="I19" s="3">
        <v>2</v>
      </c>
      <c r="J19" s="3">
        <v>184</v>
      </c>
      <c r="K19" s="20"/>
      <c r="L19" s="20"/>
      <c r="N19" s="4" t="s">
        <v>144</v>
      </c>
      <c r="O19" s="3"/>
      <c r="P19" s="3"/>
      <c r="Q19" s="3"/>
      <c r="R19" s="3"/>
      <c r="S19" s="3"/>
      <c r="T19" s="3"/>
      <c r="U19" s="3"/>
      <c r="V19" s="3"/>
      <c r="W19" s="3"/>
      <c r="X19" s="3"/>
      <c r="Y19" s="3"/>
      <c r="Z19" s="3"/>
      <c r="AA19" s="3"/>
      <c r="AB19" s="3"/>
      <c r="AC19" s="3"/>
      <c r="AD19" s="3"/>
    </row>
    <row r="20" spans="3:30" x14ac:dyDescent="0.3">
      <c r="C20" s="63" t="s">
        <v>275</v>
      </c>
      <c r="D20" s="3"/>
      <c r="E20" s="3">
        <v>1</v>
      </c>
      <c r="F20" s="3"/>
      <c r="G20" s="3"/>
      <c r="H20" s="3"/>
      <c r="I20" s="3">
        <v>1</v>
      </c>
      <c r="J20" s="3">
        <v>184</v>
      </c>
      <c r="K20" s="20"/>
      <c r="L20" s="20"/>
      <c r="N20" s="62" t="s">
        <v>55</v>
      </c>
      <c r="O20" s="3"/>
      <c r="P20" s="3"/>
      <c r="Q20" s="3"/>
      <c r="R20" s="3"/>
      <c r="S20" s="3"/>
      <c r="T20" s="3"/>
      <c r="U20" s="3"/>
      <c r="V20" s="3"/>
      <c r="W20" s="3"/>
      <c r="X20" s="3"/>
      <c r="Y20" s="3"/>
      <c r="Z20" s="3"/>
      <c r="AA20" s="3"/>
      <c r="AB20" s="3"/>
      <c r="AC20" s="3"/>
      <c r="AD20" s="3"/>
    </row>
    <row r="21" spans="3:30" x14ac:dyDescent="0.3">
      <c r="C21" s="63" t="s">
        <v>276</v>
      </c>
      <c r="D21" s="3"/>
      <c r="E21" s="3">
        <v>2</v>
      </c>
      <c r="F21" s="3"/>
      <c r="G21" s="3"/>
      <c r="H21" s="3"/>
      <c r="I21" s="3">
        <v>2</v>
      </c>
      <c r="J21" s="3">
        <v>184</v>
      </c>
      <c r="K21" s="20"/>
      <c r="L21" s="20"/>
      <c r="N21" s="62" t="s">
        <v>19</v>
      </c>
      <c r="O21" s="3"/>
      <c r="P21" s="3">
        <v>8</v>
      </c>
      <c r="Q21" s="3">
        <v>32</v>
      </c>
      <c r="R21" s="3">
        <v>40</v>
      </c>
      <c r="S21" s="3"/>
      <c r="T21" s="3"/>
      <c r="U21" s="3"/>
      <c r="V21" s="3"/>
      <c r="W21" s="3"/>
      <c r="X21" s="3"/>
      <c r="Y21" s="3"/>
      <c r="Z21" s="3"/>
      <c r="AA21" s="3">
        <v>4</v>
      </c>
      <c r="AB21" s="3"/>
      <c r="AC21" s="3">
        <v>8</v>
      </c>
      <c r="AD21" s="3">
        <v>92</v>
      </c>
    </row>
    <row r="22" spans="3:30" x14ac:dyDescent="0.3">
      <c r="C22" s="2" t="s">
        <v>234</v>
      </c>
      <c r="D22" s="3">
        <v>1</v>
      </c>
      <c r="E22" s="3">
        <v>169</v>
      </c>
      <c r="F22" s="3"/>
      <c r="G22" s="3">
        <v>168</v>
      </c>
      <c r="H22" s="3"/>
      <c r="I22" s="3">
        <v>1</v>
      </c>
      <c r="J22" s="3">
        <v>160</v>
      </c>
      <c r="K22" s="20">
        <v>1.05</v>
      </c>
      <c r="L22" s="20">
        <v>0</v>
      </c>
      <c r="N22" s="4" t="s">
        <v>248</v>
      </c>
      <c r="O22" s="3"/>
      <c r="P22" s="3"/>
      <c r="Q22" s="3"/>
      <c r="R22" s="3"/>
      <c r="S22" s="3"/>
      <c r="T22" s="3"/>
      <c r="U22" s="3"/>
      <c r="V22" s="3"/>
      <c r="W22" s="3"/>
      <c r="X22" s="3"/>
      <c r="Y22" s="3"/>
      <c r="Z22" s="3"/>
      <c r="AA22" s="3"/>
      <c r="AB22" s="3"/>
      <c r="AC22" s="3"/>
      <c r="AD22" s="3"/>
    </row>
    <row r="23" spans="3:30" x14ac:dyDescent="0.3">
      <c r="C23" s="4" t="s">
        <v>12</v>
      </c>
      <c r="D23" s="3"/>
      <c r="E23" s="3">
        <v>1</v>
      </c>
      <c r="F23" s="3"/>
      <c r="G23" s="3"/>
      <c r="H23" s="3"/>
      <c r="I23" s="3">
        <v>1</v>
      </c>
      <c r="J23" s="3">
        <v>160</v>
      </c>
      <c r="K23" s="20"/>
      <c r="L23" s="20"/>
      <c r="N23" s="62" t="s">
        <v>55</v>
      </c>
      <c r="O23" s="3"/>
      <c r="P23" s="3"/>
      <c r="Q23" s="3"/>
      <c r="R23" s="3"/>
      <c r="S23" s="3"/>
      <c r="T23" s="3"/>
      <c r="U23" s="3"/>
      <c r="V23" s="3"/>
      <c r="W23" s="3"/>
      <c r="X23" s="3"/>
      <c r="Y23" s="3"/>
      <c r="Z23" s="3"/>
      <c r="AA23" s="3"/>
      <c r="AB23" s="3"/>
      <c r="AC23" s="3"/>
      <c r="AD23" s="3"/>
    </row>
    <row r="24" spans="3:30" x14ac:dyDescent="0.3">
      <c r="C24" s="5" t="s">
        <v>246</v>
      </c>
      <c r="D24" s="3"/>
      <c r="E24" s="3">
        <v>1</v>
      </c>
      <c r="F24" s="3"/>
      <c r="G24" s="3"/>
      <c r="H24" s="3"/>
      <c r="I24" s="3">
        <v>1</v>
      </c>
      <c r="J24" s="3">
        <v>160</v>
      </c>
      <c r="K24" s="20"/>
      <c r="L24" s="20"/>
      <c r="N24" s="62" t="s">
        <v>19</v>
      </c>
      <c r="O24" s="3"/>
      <c r="P24" s="3"/>
      <c r="Q24" s="3"/>
      <c r="R24" s="3"/>
      <c r="S24" s="3"/>
      <c r="T24" s="3"/>
      <c r="U24" s="3"/>
      <c r="V24" s="3"/>
      <c r="W24" s="3"/>
      <c r="X24" s="3"/>
      <c r="Y24" s="3"/>
      <c r="Z24" s="3"/>
      <c r="AA24" s="3"/>
      <c r="AB24" s="3">
        <v>8</v>
      </c>
      <c r="AC24" s="3"/>
      <c r="AD24" s="3">
        <v>8</v>
      </c>
    </row>
    <row r="25" spans="3:30" x14ac:dyDescent="0.3">
      <c r="C25" s="62" t="s">
        <v>131</v>
      </c>
      <c r="D25" s="3"/>
      <c r="E25" s="3">
        <v>1</v>
      </c>
      <c r="F25" s="3"/>
      <c r="G25" s="3"/>
      <c r="H25" s="3"/>
      <c r="I25" s="3">
        <v>1</v>
      </c>
      <c r="J25" s="3">
        <v>160</v>
      </c>
      <c r="K25" s="20"/>
      <c r="L25" s="20"/>
      <c r="N25" s="4" t="s">
        <v>249</v>
      </c>
      <c r="O25" s="3"/>
      <c r="P25" s="3"/>
      <c r="Q25" s="3"/>
      <c r="R25" s="3"/>
      <c r="S25" s="3"/>
      <c r="T25" s="3"/>
      <c r="U25" s="3"/>
      <c r="V25" s="3"/>
      <c r="W25" s="3"/>
      <c r="X25" s="3"/>
      <c r="Y25" s="3"/>
      <c r="Z25" s="3"/>
      <c r="AA25" s="3"/>
      <c r="AB25" s="3"/>
      <c r="AC25" s="3"/>
      <c r="AD25" s="3"/>
    </row>
    <row r="26" spans="3:30" x14ac:dyDescent="0.3">
      <c r="C26" s="4" t="s">
        <v>27</v>
      </c>
      <c r="D26" s="3">
        <v>1</v>
      </c>
      <c r="E26" s="3">
        <v>168</v>
      </c>
      <c r="F26" s="3"/>
      <c r="G26" s="3">
        <v>168</v>
      </c>
      <c r="H26" s="3"/>
      <c r="I26" s="3"/>
      <c r="J26" s="3">
        <v>160</v>
      </c>
      <c r="K26" s="20">
        <v>1.05</v>
      </c>
      <c r="L26" s="20">
        <v>0</v>
      </c>
      <c r="N26" s="62" t="s">
        <v>55</v>
      </c>
      <c r="O26" s="3"/>
      <c r="P26" s="3"/>
      <c r="Q26" s="3"/>
      <c r="R26" s="3"/>
      <c r="S26" s="3"/>
      <c r="T26" s="3"/>
      <c r="U26" s="3"/>
      <c r="V26" s="3"/>
      <c r="W26" s="3"/>
      <c r="X26" s="3"/>
      <c r="Y26" s="3"/>
      <c r="Z26" s="3"/>
      <c r="AA26" s="3"/>
      <c r="AB26" s="3"/>
      <c r="AC26" s="3"/>
      <c r="AD26" s="3"/>
    </row>
    <row r="27" spans="3:30" x14ac:dyDescent="0.3">
      <c r="C27" s="5" t="s">
        <v>91</v>
      </c>
      <c r="D27" s="3">
        <v>1</v>
      </c>
      <c r="E27" s="3">
        <v>168</v>
      </c>
      <c r="F27" s="3"/>
      <c r="G27" s="3">
        <v>168</v>
      </c>
      <c r="H27" s="3"/>
      <c r="I27" s="3"/>
      <c r="J27" s="3">
        <v>160</v>
      </c>
      <c r="K27" s="20">
        <v>1.05</v>
      </c>
      <c r="L27" s="20">
        <v>0</v>
      </c>
      <c r="N27" s="62" t="s">
        <v>19</v>
      </c>
      <c r="O27" s="3"/>
      <c r="P27" s="3"/>
      <c r="Q27" s="3"/>
      <c r="R27" s="3"/>
      <c r="S27" s="3"/>
      <c r="T27" s="3"/>
      <c r="U27" s="3"/>
      <c r="V27" s="3"/>
      <c r="W27" s="3"/>
      <c r="X27" s="3"/>
      <c r="Y27" s="3"/>
      <c r="Z27" s="3"/>
      <c r="AA27" s="3"/>
      <c r="AB27" s="3">
        <v>0.5</v>
      </c>
      <c r="AC27" s="3">
        <v>1</v>
      </c>
      <c r="AD27" s="3">
        <v>1.5</v>
      </c>
    </row>
    <row r="28" spans="3:30" x14ac:dyDescent="0.3">
      <c r="C28" s="2" t="s">
        <v>185</v>
      </c>
      <c r="D28" s="3">
        <v>1</v>
      </c>
      <c r="E28" s="3">
        <v>181</v>
      </c>
      <c r="F28" s="3"/>
      <c r="G28" s="3">
        <v>52</v>
      </c>
      <c r="H28" s="3"/>
      <c r="I28" s="3">
        <v>129</v>
      </c>
      <c r="J28" s="3">
        <v>152</v>
      </c>
      <c r="K28" s="20">
        <v>0.34210526315789475</v>
      </c>
      <c r="L28" s="20">
        <v>0</v>
      </c>
      <c r="N28" s="4" t="s">
        <v>143</v>
      </c>
      <c r="O28" s="3"/>
      <c r="P28" s="3"/>
      <c r="Q28" s="3"/>
      <c r="R28" s="3"/>
      <c r="S28" s="3"/>
      <c r="T28" s="3"/>
      <c r="U28" s="3"/>
      <c r="V28" s="3"/>
      <c r="W28" s="3"/>
      <c r="X28" s="3"/>
      <c r="Y28" s="3"/>
      <c r="Z28" s="3"/>
      <c r="AA28" s="3"/>
      <c r="AB28" s="3"/>
      <c r="AC28" s="3"/>
      <c r="AD28" s="3"/>
    </row>
    <row r="29" spans="3:30" x14ac:dyDescent="0.3">
      <c r="C29" s="4" t="s">
        <v>12</v>
      </c>
      <c r="D29" s="3"/>
      <c r="E29" s="3">
        <v>25</v>
      </c>
      <c r="F29" s="3"/>
      <c r="G29" s="3"/>
      <c r="H29" s="3"/>
      <c r="I29" s="3">
        <v>25</v>
      </c>
      <c r="J29" s="3">
        <v>152</v>
      </c>
      <c r="K29" s="20"/>
      <c r="L29" s="20"/>
      <c r="N29" s="5" t="s">
        <v>131</v>
      </c>
      <c r="O29" s="3"/>
      <c r="P29" s="3"/>
      <c r="Q29" s="3"/>
      <c r="R29" s="3"/>
      <c r="S29" s="3"/>
      <c r="T29" s="3"/>
      <c r="U29" s="3"/>
      <c r="V29" s="3"/>
      <c r="W29" s="3"/>
      <c r="X29" s="3"/>
      <c r="Y29" s="3"/>
      <c r="Z29" s="3"/>
      <c r="AA29" s="3"/>
      <c r="AB29" s="3"/>
      <c r="AC29" s="3"/>
      <c r="AD29" s="3"/>
    </row>
    <row r="30" spans="3:30" x14ac:dyDescent="0.3">
      <c r="C30" s="5" t="s">
        <v>142</v>
      </c>
      <c r="D30" s="3"/>
      <c r="E30" s="3">
        <v>3.5</v>
      </c>
      <c r="F30" s="3"/>
      <c r="G30" s="3"/>
      <c r="H30" s="3"/>
      <c r="I30" s="3">
        <v>3.5</v>
      </c>
      <c r="J30" s="3">
        <v>152</v>
      </c>
      <c r="K30" s="20"/>
      <c r="L30" s="20"/>
      <c r="N30" s="62" t="s">
        <v>55</v>
      </c>
      <c r="O30" s="3"/>
      <c r="P30" s="3"/>
      <c r="Q30" s="3"/>
      <c r="R30" s="3"/>
      <c r="S30" s="3"/>
      <c r="T30" s="3"/>
      <c r="U30" s="3"/>
      <c r="V30" s="3"/>
      <c r="W30" s="3"/>
      <c r="X30" s="3"/>
      <c r="Y30" s="3"/>
      <c r="Z30" s="3"/>
      <c r="AA30" s="3"/>
      <c r="AB30" s="3"/>
      <c r="AC30" s="3"/>
      <c r="AD30" s="3"/>
    </row>
    <row r="31" spans="3:30" x14ac:dyDescent="0.3">
      <c r="C31" s="5" t="s">
        <v>144</v>
      </c>
      <c r="D31" s="3"/>
      <c r="E31" s="3">
        <v>12</v>
      </c>
      <c r="F31" s="3"/>
      <c r="G31" s="3"/>
      <c r="H31" s="3"/>
      <c r="I31" s="3">
        <v>12</v>
      </c>
      <c r="J31" s="3">
        <v>152</v>
      </c>
      <c r="K31" s="20"/>
      <c r="L31" s="20"/>
      <c r="N31" s="62" t="s">
        <v>19</v>
      </c>
      <c r="O31" s="3"/>
      <c r="P31" s="3"/>
      <c r="Q31" s="3"/>
      <c r="R31" s="3"/>
      <c r="S31" s="3">
        <v>0.5</v>
      </c>
      <c r="T31" s="3"/>
      <c r="U31" s="3"/>
      <c r="V31" s="3"/>
      <c r="W31" s="3"/>
      <c r="X31" s="3"/>
      <c r="Y31" s="3"/>
      <c r="Z31" s="3"/>
      <c r="AA31" s="3"/>
      <c r="AB31" s="3"/>
      <c r="AC31" s="3"/>
      <c r="AD31" s="3">
        <v>0.5</v>
      </c>
    </row>
    <row r="32" spans="3:30" x14ac:dyDescent="0.3">
      <c r="C32" s="5" t="s">
        <v>248</v>
      </c>
      <c r="D32" s="3"/>
      <c r="E32" s="3">
        <v>8</v>
      </c>
      <c r="F32" s="3"/>
      <c r="G32" s="3"/>
      <c r="H32" s="3"/>
      <c r="I32" s="3">
        <v>8</v>
      </c>
      <c r="J32" s="3">
        <v>152</v>
      </c>
      <c r="K32" s="20"/>
      <c r="L32" s="20"/>
      <c r="N32" s="4" t="s">
        <v>250</v>
      </c>
      <c r="O32" s="3"/>
      <c r="P32" s="3"/>
      <c r="Q32" s="3"/>
      <c r="R32" s="3"/>
      <c r="S32" s="3"/>
      <c r="T32" s="3"/>
      <c r="U32" s="3"/>
      <c r="V32" s="3"/>
      <c r="W32" s="3"/>
      <c r="X32" s="3"/>
      <c r="Y32" s="3"/>
      <c r="Z32" s="3"/>
      <c r="AA32" s="3"/>
      <c r="AB32" s="3"/>
      <c r="AC32" s="3"/>
      <c r="AD32" s="3"/>
    </row>
    <row r="33" spans="3:30" x14ac:dyDescent="0.3">
      <c r="C33" s="5" t="s">
        <v>249</v>
      </c>
      <c r="D33" s="3"/>
      <c r="E33" s="3">
        <v>1.5</v>
      </c>
      <c r="F33" s="3"/>
      <c r="G33" s="3"/>
      <c r="H33" s="3"/>
      <c r="I33" s="3">
        <v>1.5</v>
      </c>
      <c r="J33" s="3">
        <v>152</v>
      </c>
      <c r="K33" s="20"/>
      <c r="L33" s="20"/>
      <c r="N33" s="4" t="s">
        <v>251</v>
      </c>
      <c r="O33" s="3"/>
      <c r="P33" s="3"/>
      <c r="Q33" s="3"/>
      <c r="R33" s="3"/>
      <c r="S33" s="3">
        <v>0.5</v>
      </c>
      <c r="T33" s="3"/>
      <c r="U33" s="3"/>
      <c r="V33" s="3"/>
      <c r="W33" s="3"/>
      <c r="X33" s="3"/>
      <c r="Y33" s="3"/>
      <c r="Z33" s="3"/>
      <c r="AA33" s="3"/>
      <c r="AB33" s="3"/>
      <c r="AC33" s="3"/>
      <c r="AD33" s="3">
        <v>0.5</v>
      </c>
    </row>
    <row r="34" spans="3:30" x14ac:dyDescent="0.3">
      <c r="C34" s="4" t="s">
        <v>27</v>
      </c>
      <c r="D34" s="3">
        <v>1</v>
      </c>
      <c r="E34" s="3">
        <v>156</v>
      </c>
      <c r="F34" s="3"/>
      <c r="G34" s="3">
        <v>52</v>
      </c>
      <c r="H34" s="3"/>
      <c r="I34" s="3">
        <v>104</v>
      </c>
      <c r="J34" s="3">
        <v>152</v>
      </c>
      <c r="K34" s="20">
        <v>0.34210526315789475</v>
      </c>
      <c r="L34" s="20">
        <v>0</v>
      </c>
      <c r="N34" s="2" t="s">
        <v>252</v>
      </c>
      <c r="O34" s="3"/>
      <c r="P34" s="3"/>
      <c r="Q34" s="3"/>
      <c r="R34" s="3"/>
      <c r="S34" s="3"/>
      <c r="T34" s="3"/>
      <c r="U34" s="3"/>
      <c r="V34" s="3"/>
      <c r="W34" s="3"/>
      <c r="X34" s="3"/>
      <c r="Y34" s="3"/>
      <c r="Z34" s="3"/>
      <c r="AA34" s="3"/>
      <c r="AB34" s="3"/>
      <c r="AC34" s="3"/>
      <c r="AD34" s="3"/>
    </row>
    <row r="35" spans="3:30" x14ac:dyDescent="0.3">
      <c r="C35" s="5" t="s">
        <v>91</v>
      </c>
      <c r="D35" s="3">
        <v>1</v>
      </c>
      <c r="E35" s="3">
        <v>42.5</v>
      </c>
      <c r="F35" s="3"/>
      <c r="G35" s="3">
        <v>42.5</v>
      </c>
      <c r="H35" s="3"/>
      <c r="I35" s="3"/>
      <c r="J35" s="3">
        <v>152</v>
      </c>
      <c r="K35" s="20">
        <v>0.27960526315789475</v>
      </c>
      <c r="L35" s="20">
        <v>0</v>
      </c>
      <c r="N35" s="2" t="s">
        <v>253</v>
      </c>
      <c r="O35" s="3"/>
      <c r="P35" s="3">
        <v>8</v>
      </c>
      <c r="Q35" s="3">
        <v>32</v>
      </c>
      <c r="R35" s="3">
        <v>40</v>
      </c>
      <c r="S35" s="3">
        <v>2.5</v>
      </c>
      <c r="T35" s="3"/>
      <c r="U35" s="3"/>
      <c r="V35" s="3"/>
      <c r="W35" s="3">
        <v>1</v>
      </c>
      <c r="X35" s="3"/>
      <c r="Y35" s="3"/>
      <c r="Z35" s="3">
        <v>3</v>
      </c>
      <c r="AA35" s="3">
        <v>4</v>
      </c>
      <c r="AB35" s="3">
        <v>9</v>
      </c>
      <c r="AC35" s="3">
        <v>9</v>
      </c>
      <c r="AD35" s="3">
        <v>108.5</v>
      </c>
    </row>
    <row r="36" spans="3:30" x14ac:dyDescent="0.3">
      <c r="C36" s="5" t="s">
        <v>254</v>
      </c>
      <c r="D36" s="3"/>
      <c r="E36" s="3">
        <v>104</v>
      </c>
      <c r="F36" s="3"/>
      <c r="G36" s="3"/>
      <c r="H36" s="3"/>
      <c r="I36" s="3">
        <v>104</v>
      </c>
      <c r="J36" s="3">
        <v>152</v>
      </c>
      <c r="K36" s="20"/>
      <c r="L36" s="20"/>
      <c r="N36" s="2" t="s">
        <v>27</v>
      </c>
      <c r="O36" s="3"/>
      <c r="P36" s="3"/>
      <c r="Q36" s="3"/>
      <c r="R36" s="3"/>
      <c r="S36" s="3"/>
      <c r="T36" s="3"/>
      <c r="U36" s="3"/>
      <c r="V36" s="3"/>
      <c r="W36" s="3"/>
      <c r="X36" s="3"/>
      <c r="Y36" s="3"/>
      <c r="Z36" s="3"/>
      <c r="AA36" s="3"/>
      <c r="AB36" s="3"/>
      <c r="AC36" s="3"/>
      <c r="AD36" s="3"/>
    </row>
    <row r="37" spans="3:30" x14ac:dyDescent="0.3">
      <c r="C37" s="62" t="s">
        <v>131</v>
      </c>
      <c r="D37" s="3"/>
      <c r="E37" s="3">
        <v>104</v>
      </c>
      <c r="F37" s="3"/>
      <c r="G37" s="3"/>
      <c r="H37" s="3"/>
      <c r="I37" s="3">
        <v>104</v>
      </c>
      <c r="J37" s="3">
        <v>152</v>
      </c>
      <c r="K37" s="20"/>
      <c r="L37" s="20"/>
      <c r="N37" s="62" t="s">
        <v>55</v>
      </c>
      <c r="O37" s="3"/>
      <c r="P37" s="3"/>
      <c r="Q37" s="3"/>
      <c r="R37" s="3"/>
      <c r="S37" s="3">
        <v>37.5</v>
      </c>
      <c r="T37" s="3">
        <v>2</v>
      </c>
      <c r="U37" s="3">
        <v>57</v>
      </c>
      <c r="V37" s="3">
        <v>40</v>
      </c>
      <c r="W37" s="3">
        <v>39</v>
      </c>
      <c r="X37" s="3">
        <v>32</v>
      </c>
      <c r="Y37" s="3">
        <v>8</v>
      </c>
      <c r="Z37" s="3">
        <v>2</v>
      </c>
      <c r="AA37" s="3">
        <v>8</v>
      </c>
      <c r="AB37" s="3">
        <v>21</v>
      </c>
      <c r="AC37" s="3">
        <v>13</v>
      </c>
      <c r="AD37" s="3">
        <v>259.5</v>
      </c>
    </row>
    <row r="38" spans="3:30" x14ac:dyDescent="0.3">
      <c r="C38" s="63" t="s">
        <v>256</v>
      </c>
      <c r="D38" s="3"/>
      <c r="E38" s="3">
        <v>8</v>
      </c>
      <c r="F38" s="3"/>
      <c r="G38" s="3"/>
      <c r="H38" s="3"/>
      <c r="I38" s="3">
        <v>8</v>
      </c>
      <c r="J38" s="3">
        <v>152</v>
      </c>
      <c r="K38" s="20"/>
      <c r="L38" s="20"/>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3:30" x14ac:dyDescent="0.3">
      <c r="C39" s="63" t="s">
        <v>257</v>
      </c>
      <c r="D39" s="3"/>
      <c r="E39" s="3">
        <v>14</v>
      </c>
      <c r="F39" s="3"/>
      <c r="G39" s="3"/>
      <c r="H39" s="3"/>
      <c r="I39" s="3">
        <v>14</v>
      </c>
      <c r="J39" s="3">
        <v>152</v>
      </c>
      <c r="K39" s="20"/>
      <c r="L39" s="20"/>
      <c r="N39" s="2" t="s">
        <v>244</v>
      </c>
      <c r="O39" s="3">
        <v>8</v>
      </c>
      <c r="P39" s="3">
        <v>21</v>
      </c>
      <c r="Q39" s="3">
        <v>6</v>
      </c>
      <c r="R39" s="3"/>
      <c r="S39" s="3">
        <v>45.5</v>
      </c>
      <c r="T39" s="3">
        <v>31</v>
      </c>
      <c r="U39" s="3">
        <v>57</v>
      </c>
      <c r="V39" s="3">
        <v>40</v>
      </c>
      <c r="W39" s="3">
        <v>39</v>
      </c>
      <c r="X39" s="3">
        <v>32</v>
      </c>
      <c r="Y39" s="3">
        <v>8</v>
      </c>
      <c r="Z39" s="3">
        <v>2</v>
      </c>
      <c r="AA39" s="3">
        <v>8</v>
      </c>
      <c r="AB39" s="3">
        <v>21</v>
      </c>
      <c r="AC39" s="3">
        <v>13</v>
      </c>
      <c r="AD39" s="3">
        <v>331.5</v>
      </c>
    </row>
    <row r="40" spans="3:30" x14ac:dyDescent="0.3">
      <c r="C40" s="63" t="s">
        <v>258</v>
      </c>
      <c r="D40" s="3"/>
      <c r="E40" s="3">
        <v>5</v>
      </c>
      <c r="F40" s="3"/>
      <c r="G40" s="3"/>
      <c r="H40" s="3"/>
      <c r="I40" s="3">
        <v>5</v>
      </c>
      <c r="J40" s="3">
        <v>152</v>
      </c>
      <c r="K40" s="20"/>
      <c r="L40" s="20"/>
      <c r="N40" s="2" t="s">
        <v>243</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41" spans="3:30" x14ac:dyDescent="0.3">
      <c r="C41" s="63" t="s">
        <v>259</v>
      </c>
      <c r="D41" s="3"/>
      <c r="E41" s="3">
        <v>1</v>
      </c>
      <c r="F41" s="3"/>
      <c r="G41" s="3"/>
      <c r="H41" s="3"/>
      <c r="I41" s="3">
        <v>1</v>
      </c>
      <c r="J41" s="3">
        <v>152</v>
      </c>
      <c r="K41" s="20"/>
      <c r="L41" s="20"/>
    </row>
    <row r="42" spans="3:30" x14ac:dyDescent="0.3">
      <c r="C42" s="63" t="s">
        <v>259</v>
      </c>
      <c r="D42" s="3"/>
      <c r="E42" s="3">
        <v>1</v>
      </c>
      <c r="F42" s="3"/>
      <c r="G42" s="3"/>
      <c r="H42" s="3"/>
      <c r="I42" s="3">
        <v>1</v>
      </c>
      <c r="J42" s="3">
        <v>152</v>
      </c>
      <c r="K42" s="20"/>
      <c r="L42" s="20"/>
    </row>
    <row r="43" spans="3:30" x14ac:dyDescent="0.3">
      <c r="C43" s="63" t="s">
        <v>260</v>
      </c>
      <c r="D43" s="3"/>
      <c r="E43" s="3">
        <v>10</v>
      </c>
      <c r="F43" s="3"/>
      <c r="G43" s="3"/>
      <c r="H43" s="3"/>
      <c r="I43" s="3">
        <v>10</v>
      </c>
      <c r="J43" s="3">
        <v>152</v>
      </c>
      <c r="K43" s="20"/>
      <c r="L43" s="20"/>
    </row>
    <row r="44" spans="3:30" x14ac:dyDescent="0.3">
      <c r="C44" s="63" t="s">
        <v>261</v>
      </c>
      <c r="D44" s="3"/>
      <c r="E44" s="3">
        <v>8</v>
      </c>
      <c r="F44" s="3"/>
      <c r="G44" s="3"/>
      <c r="H44" s="3"/>
      <c r="I44" s="3">
        <v>8</v>
      </c>
      <c r="J44" s="3">
        <v>152</v>
      </c>
      <c r="K44" s="20"/>
      <c r="L44" s="20"/>
    </row>
    <row r="45" spans="3:30" x14ac:dyDescent="0.3">
      <c r="C45" s="63" t="s">
        <v>262</v>
      </c>
      <c r="D45" s="3"/>
      <c r="E45" s="3">
        <v>8</v>
      </c>
      <c r="F45" s="3"/>
      <c r="G45" s="3"/>
      <c r="H45" s="3"/>
      <c r="I45" s="3">
        <v>8</v>
      </c>
      <c r="J45" s="3">
        <v>152</v>
      </c>
      <c r="K45" s="20"/>
      <c r="L45" s="20"/>
    </row>
    <row r="46" spans="3:30" x14ac:dyDescent="0.3">
      <c r="C46" s="63" t="s">
        <v>262</v>
      </c>
      <c r="D46" s="3"/>
      <c r="E46" s="3">
        <v>8</v>
      </c>
      <c r="F46" s="3"/>
      <c r="G46" s="3"/>
      <c r="H46" s="3"/>
      <c r="I46" s="3">
        <v>8</v>
      </c>
      <c r="J46" s="3">
        <v>152</v>
      </c>
      <c r="K46" s="20"/>
      <c r="L46" s="20"/>
    </row>
    <row r="47" spans="3:30" x14ac:dyDescent="0.3">
      <c r="C47" s="63" t="s">
        <v>263</v>
      </c>
      <c r="D47" s="3"/>
      <c r="E47" s="3">
        <v>1</v>
      </c>
      <c r="F47" s="3"/>
      <c r="G47" s="3"/>
      <c r="H47" s="3"/>
      <c r="I47" s="3">
        <v>1</v>
      </c>
      <c r="J47" s="3">
        <v>152</v>
      </c>
      <c r="K47" s="20"/>
      <c r="L47" s="20"/>
    </row>
    <row r="48" spans="3:30" x14ac:dyDescent="0.3">
      <c r="C48" s="63" t="s">
        <v>264</v>
      </c>
      <c r="D48" s="3"/>
      <c r="E48" s="3">
        <v>0.5</v>
      </c>
      <c r="F48" s="3"/>
      <c r="G48" s="3"/>
      <c r="H48" s="3"/>
      <c r="I48" s="3">
        <v>0.5</v>
      </c>
      <c r="J48" s="3">
        <v>152</v>
      </c>
      <c r="K48" s="20"/>
      <c r="L48" s="20"/>
    </row>
    <row r="49" spans="3:12" x14ac:dyDescent="0.3">
      <c r="C49" s="63" t="s">
        <v>265</v>
      </c>
      <c r="D49" s="3"/>
      <c r="E49" s="3">
        <v>4</v>
      </c>
      <c r="F49" s="3"/>
      <c r="G49" s="3"/>
      <c r="H49" s="3"/>
      <c r="I49" s="3">
        <v>4</v>
      </c>
      <c r="J49" s="3">
        <v>152</v>
      </c>
      <c r="K49" s="20"/>
      <c r="L49" s="20"/>
    </row>
    <row r="50" spans="3:12" x14ac:dyDescent="0.3">
      <c r="C50" s="63" t="s">
        <v>266</v>
      </c>
      <c r="D50" s="3"/>
      <c r="E50" s="3">
        <v>4</v>
      </c>
      <c r="F50" s="3"/>
      <c r="G50" s="3"/>
      <c r="H50" s="3"/>
      <c r="I50" s="3">
        <v>4</v>
      </c>
      <c r="J50" s="3">
        <v>152</v>
      </c>
      <c r="K50" s="20"/>
      <c r="L50" s="20"/>
    </row>
    <row r="51" spans="3:12" x14ac:dyDescent="0.3">
      <c r="C51" s="63" t="s">
        <v>267</v>
      </c>
      <c r="D51" s="3"/>
      <c r="E51" s="3">
        <v>1.5</v>
      </c>
      <c r="F51" s="3"/>
      <c r="G51" s="3"/>
      <c r="H51" s="3"/>
      <c r="I51" s="3">
        <v>1.5</v>
      </c>
      <c r="J51" s="3">
        <v>152</v>
      </c>
      <c r="K51" s="20"/>
      <c r="L51" s="20"/>
    </row>
    <row r="52" spans="3:12" x14ac:dyDescent="0.3">
      <c r="C52" s="63" t="s">
        <v>268</v>
      </c>
      <c r="D52" s="3"/>
      <c r="E52" s="3">
        <v>8</v>
      </c>
      <c r="F52" s="3"/>
      <c r="G52" s="3"/>
      <c r="H52" s="3"/>
      <c r="I52" s="3">
        <v>8</v>
      </c>
      <c r="J52" s="3">
        <v>152</v>
      </c>
      <c r="K52" s="20"/>
      <c r="L52" s="20"/>
    </row>
    <row r="53" spans="3:12" x14ac:dyDescent="0.3">
      <c r="C53" s="63" t="s">
        <v>269</v>
      </c>
      <c r="D53" s="3"/>
      <c r="E53" s="3">
        <v>7</v>
      </c>
      <c r="F53" s="3"/>
      <c r="G53" s="3"/>
      <c r="H53" s="3"/>
      <c r="I53" s="3">
        <v>7</v>
      </c>
      <c r="J53" s="3">
        <v>152</v>
      </c>
      <c r="K53" s="20"/>
      <c r="L53" s="20"/>
    </row>
    <row r="54" spans="3:12" x14ac:dyDescent="0.3">
      <c r="C54" s="63" t="s">
        <v>270</v>
      </c>
      <c r="D54" s="3"/>
      <c r="E54" s="3">
        <v>8</v>
      </c>
      <c r="F54" s="3"/>
      <c r="G54" s="3"/>
      <c r="H54" s="3"/>
      <c r="I54" s="3">
        <v>8</v>
      </c>
      <c r="J54" s="3">
        <v>152</v>
      </c>
      <c r="K54" s="20"/>
      <c r="L54" s="20"/>
    </row>
    <row r="55" spans="3:12" x14ac:dyDescent="0.3">
      <c r="C55" s="63" t="s">
        <v>271</v>
      </c>
      <c r="D55" s="3"/>
      <c r="E55" s="3">
        <v>1</v>
      </c>
      <c r="F55" s="3"/>
      <c r="G55" s="3"/>
      <c r="H55" s="3"/>
      <c r="I55" s="3">
        <v>1</v>
      </c>
      <c r="J55" s="3">
        <v>152</v>
      </c>
      <c r="K55" s="20"/>
      <c r="L55" s="20"/>
    </row>
    <row r="56" spans="3:12" x14ac:dyDescent="0.3">
      <c r="C56" s="63" t="s">
        <v>272</v>
      </c>
      <c r="D56" s="3"/>
      <c r="E56" s="3">
        <v>2</v>
      </c>
      <c r="F56" s="3"/>
      <c r="G56" s="3"/>
      <c r="H56" s="3"/>
      <c r="I56" s="3">
        <v>2</v>
      </c>
      <c r="J56" s="3">
        <v>152</v>
      </c>
      <c r="K56" s="20"/>
      <c r="L56" s="20"/>
    </row>
    <row r="57" spans="3:12" x14ac:dyDescent="0.3">
      <c r="C57" s="63" t="s">
        <v>272</v>
      </c>
      <c r="D57" s="3"/>
      <c r="E57" s="3">
        <v>1</v>
      </c>
      <c r="F57" s="3"/>
      <c r="G57" s="3"/>
      <c r="H57" s="3"/>
      <c r="I57" s="3">
        <v>1</v>
      </c>
      <c r="J57" s="3">
        <v>152</v>
      </c>
      <c r="K57" s="20"/>
      <c r="L57" s="20"/>
    </row>
    <row r="58" spans="3:12" ht="1.2" customHeight="1" x14ac:dyDescent="0.3">
      <c r="C58" s="63" t="s">
        <v>273</v>
      </c>
      <c r="D58" s="3"/>
      <c r="E58" s="3">
        <v>3</v>
      </c>
      <c r="F58" s="3"/>
      <c r="G58" s="3"/>
      <c r="H58" s="3"/>
      <c r="I58" s="3">
        <v>3</v>
      </c>
      <c r="J58" s="3">
        <v>152</v>
      </c>
      <c r="K58" s="20"/>
      <c r="L58" s="20"/>
    </row>
    <row r="59" spans="3:12" ht="1.2" customHeight="1" x14ac:dyDescent="0.3">
      <c r="C59" s="5" t="s">
        <v>255</v>
      </c>
      <c r="D59" s="3">
        <v>1</v>
      </c>
      <c r="E59" s="3">
        <v>9.5</v>
      </c>
      <c r="F59" s="3"/>
      <c r="G59" s="3">
        <v>9.5</v>
      </c>
      <c r="H59" s="3"/>
      <c r="I59" s="3"/>
      <c r="J59" s="3">
        <v>152</v>
      </c>
      <c r="K59" s="20">
        <v>6.25E-2</v>
      </c>
      <c r="L59" s="20">
        <v>0</v>
      </c>
    </row>
    <row r="60" spans="3:12" ht="1.2" customHeight="1" x14ac:dyDescent="0.3">
      <c r="C60" s="2" t="s">
        <v>2</v>
      </c>
      <c r="D60" s="3">
        <v>1</v>
      </c>
      <c r="E60" s="3">
        <v>558</v>
      </c>
      <c r="F60" s="3"/>
      <c r="G60" s="3">
        <v>331.5</v>
      </c>
      <c r="H60" s="3"/>
      <c r="I60" s="3">
        <v>226.5</v>
      </c>
      <c r="J60" s="3">
        <v>496</v>
      </c>
      <c r="K60" s="20">
        <v>0.66834677419354838</v>
      </c>
      <c r="L60" s="20">
        <v>0</v>
      </c>
    </row>
    <row r="61" spans="3:12" ht="1.2" customHeight="1" x14ac:dyDescent="0.3"/>
    <row r="62" spans="3:12" ht="1.2" customHeight="1" x14ac:dyDescent="0.3"/>
    <row r="63" spans="3:12" ht="1.2" customHeight="1" x14ac:dyDescent="0.3"/>
    <row r="64" spans="3:12"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topLeftCell="A34" workbookViewId="0">
      <selection activeCell="A39" sqref="A39"/>
    </sheetView>
  </sheetViews>
  <sheetFormatPr defaultRowHeight="14.4" x14ac:dyDescent="0.3"/>
  <cols>
    <col min="1" max="1" width="114.44140625" customWidth="1"/>
    <col min="2" max="2" width="12.33203125" customWidth="1"/>
    <col min="3" max="3" width="14.33203125" style="6" customWidth="1"/>
    <col min="4" max="4" width="8.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9">
        <v>159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27</v>
      </c>
      <c r="B6" s="56">
        <v>41.5</v>
      </c>
      <c r="C6" s="44"/>
      <c r="D6" s="47">
        <v>28950</v>
      </c>
      <c r="E6" s="47">
        <v>45387.5</v>
      </c>
      <c r="F6" s="48"/>
      <c r="G6" s="47"/>
      <c r="H6" s="53"/>
    </row>
    <row r="7" spans="1:10" x14ac:dyDescent="0.3">
      <c r="A7" s="4" t="s">
        <v>91</v>
      </c>
      <c r="B7" s="57">
        <v>32.5</v>
      </c>
      <c r="C7" s="45"/>
      <c r="D7" s="49">
        <v>22750</v>
      </c>
      <c r="E7" s="49">
        <v>1625</v>
      </c>
      <c r="F7" s="50"/>
      <c r="G7" s="49"/>
      <c r="H7" s="54"/>
    </row>
    <row r="8" spans="1:10" x14ac:dyDescent="0.3">
      <c r="A8" s="5" t="s">
        <v>4</v>
      </c>
      <c r="B8" s="57"/>
      <c r="C8" s="45"/>
      <c r="D8" s="49"/>
      <c r="E8" s="49">
        <v>1625</v>
      </c>
      <c r="F8" s="50"/>
      <c r="G8" s="49"/>
      <c r="H8" s="54"/>
    </row>
    <row r="9" spans="1:10" x14ac:dyDescent="0.3">
      <c r="A9" s="5" t="s">
        <v>131</v>
      </c>
      <c r="B9" s="57">
        <v>32.5</v>
      </c>
      <c r="C9" s="45"/>
      <c r="D9" s="49">
        <v>22750</v>
      </c>
      <c r="E9" s="49"/>
      <c r="F9" s="50"/>
      <c r="G9" s="49"/>
      <c r="H9" s="54"/>
    </row>
    <row r="10" spans="1:10" x14ac:dyDescent="0.3">
      <c r="A10" s="62" t="s">
        <v>228</v>
      </c>
      <c r="B10" s="57">
        <v>7</v>
      </c>
      <c r="C10" s="45"/>
      <c r="D10" s="49">
        <v>4900</v>
      </c>
      <c r="E10" s="49"/>
      <c r="F10" s="50"/>
      <c r="G10" s="49"/>
      <c r="H10" s="54"/>
    </row>
    <row r="11" spans="1:10" x14ac:dyDescent="0.3">
      <c r="A11" s="63" t="s">
        <v>232</v>
      </c>
      <c r="B11" s="57">
        <v>7</v>
      </c>
      <c r="C11" s="45"/>
      <c r="D11" s="49">
        <v>4900</v>
      </c>
      <c r="E11" s="49"/>
      <c r="F11" s="50"/>
      <c r="G11" s="49"/>
      <c r="H11" s="54"/>
    </row>
    <row r="12" spans="1:10" x14ac:dyDescent="0.3">
      <c r="A12" s="62" t="s">
        <v>229</v>
      </c>
      <c r="B12" s="57">
        <v>3</v>
      </c>
      <c r="C12" s="45"/>
      <c r="D12" s="49">
        <v>2100</v>
      </c>
      <c r="E12" s="49"/>
      <c r="F12" s="50"/>
      <c r="G12" s="49"/>
      <c r="H12" s="54"/>
    </row>
    <row r="13" spans="1:10" x14ac:dyDescent="0.3">
      <c r="A13" s="63" t="s">
        <v>232</v>
      </c>
      <c r="B13" s="57">
        <v>3</v>
      </c>
      <c r="C13" s="45"/>
      <c r="D13" s="49">
        <v>2100</v>
      </c>
      <c r="E13" s="49"/>
      <c r="F13" s="50"/>
      <c r="G13" s="49"/>
      <c r="H13" s="54"/>
    </row>
    <row r="14" spans="1:10" x14ac:dyDescent="0.3">
      <c r="A14" s="62" t="s">
        <v>230</v>
      </c>
      <c r="B14" s="57">
        <v>12</v>
      </c>
      <c r="C14" s="45"/>
      <c r="D14" s="49">
        <v>8400</v>
      </c>
      <c r="E14" s="49"/>
      <c r="F14" s="50"/>
      <c r="G14" s="49"/>
      <c r="H14" s="54"/>
    </row>
    <row r="15" spans="1:10" x14ac:dyDescent="0.3">
      <c r="A15" s="63" t="s">
        <v>232</v>
      </c>
      <c r="B15" s="57">
        <v>12</v>
      </c>
      <c r="C15" s="45"/>
      <c r="D15" s="49">
        <v>8400</v>
      </c>
      <c r="E15" s="49"/>
      <c r="F15" s="50"/>
      <c r="G15" s="49"/>
      <c r="H15" s="54"/>
    </row>
    <row r="16" spans="1:10" x14ac:dyDescent="0.3">
      <c r="A16" s="62" t="s">
        <v>229</v>
      </c>
      <c r="B16" s="57">
        <v>3</v>
      </c>
      <c r="C16" s="45"/>
      <c r="D16" s="49">
        <v>2100</v>
      </c>
      <c r="E16" s="49"/>
      <c r="F16" s="50"/>
      <c r="G16" s="49"/>
      <c r="H16" s="54"/>
    </row>
    <row r="17" spans="1:8" x14ac:dyDescent="0.3">
      <c r="A17" s="63" t="s">
        <v>232</v>
      </c>
      <c r="B17" s="57">
        <v>3</v>
      </c>
      <c r="C17" s="45"/>
      <c r="D17" s="49">
        <v>2100</v>
      </c>
      <c r="E17" s="49"/>
      <c r="F17" s="50"/>
      <c r="G17" s="49"/>
      <c r="H17" s="54"/>
    </row>
    <row r="18" spans="1:8" x14ac:dyDescent="0.3">
      <c r="A18" s="62" t="s">
        <v>229</v>
      </c>
      <c r="B18" s="57">
        <v>6.5</v>
      </c>
      <c r="C18" s="45"/>
      <c r="D18" s="49">
        <v>4550</v>
      </c>
      <c r="E18" s="49"/>
      <c r="F18" s="50"/>
      <c r="G18" s="49"/>
      <c r="H18" s="54"/>
    </row>
    <row r="19" spans="1:8" x14ac:dyDescent="0.3">
      <c r="A19" s="63" t="s">
        <v>232</v>
      </c>
      <c r="B19" s="57">
        <v>6.5</v>
      </c>
      <c r="C19" s="45"/>
      <c r="D19" s="49">
        <v>4550</v>
      </c>
      <c r="E19" s="49"/>
      <c r="F19" s="50"/>
      <c r="G19" s="49"/>
      <c r="H19" s="54"/>
    </row>
    <row r="20" spans="1:8" x14ac:dyDescent="0.3">
      <c r="A20" s="62" t="s">
        <v>231</v>
      </c>
      <c r="B20" s="57">
        <v>1</v>
      </c>
      <c r="C20" s="45"/>
      <c r="D20" s="49">
        <v>700</v>
      </c>
      <c r="E20" s="49"/>
      <c r="F20" s="50"/>
      <c r="G20" s="49"/>
      <c r="H20" s="54"/>
    </row>
    <row r="21" spans="1:8" x14ac:dyDescent="0.3">
      <c r="A21" s="63" t="s">
        <v>232</v>
      </c>
      <c r="B21" s="57">
        <v>1</v>
      </c>
      <c r="C21" s="45"/>
      <c r="D21" s="49">
        <v>700</v>
      </c>
      <c r="E21" s="49"/>
      <c r="F21" s="50"/>
      <c r="G21" s="49"/>
      <c r="H21" s="54"/>
    </row>
    <row r="22" spans="1:8" x14ac:dyDescent="0.3">
      <c r="A22" s="4" t="s">
        <v>195</v>
      </c>
      <c r="B22" s="57">
        <v>9</v>
      </c>
      <c r="C22" s="45"/>
      <c r="D22" s="49">
        <v>6200</v>
      </c>
      <c r="E22" s="49">
        <v>34662.5</v>
      </c>
      <c r="F22" s="50"/>
      <c r="G22" s="49"/>
      <c r="H22" s="54"/>
    </row>
    <row r="23" spans="1:8" x14ac:dyDescent="0.3">
      <c r="A23" s="5" t="s">
        <v>4</v>
      </c>
      <c r="B23" s="57">
        <v>2</v>
      </c>
      <c r="C23" s="45"/>
      <c r="D23" s="49">
        <v>1300</v>
      </c>
      <c r="E23" s="49">
        <v>28762.5</v>
      </c>
      <c r="F23" s="50"/>
      <c r="G23" s="49"/>
      <c r="H23" s="54"/>
    </row>
    <row r="24" spans="1:8" x14ac:dyDescent="0.3">
      <c r="A24" s="62" t="s">
        <v>196</v>
      </c>
      <c r="B24" s="57">
        <v>1</v>
      </c>
      <c r="C24" s="45"/>
      <c r="D24" s="49">
        <v>650</v>
      </c>
      <c r="E24" s="49"/>
      <c r="F24" s="50"/>
      <c r="G24" s="49"/>
      <c r="H24" s="54"/>
    </row>
    <row r="25" spans="1:8" x14ac:dyDescent="0.3">
      <c r="A25" s="62" t="s">
        <v>197</v>
      </c>
      <c r="B25" s="57"/>
      <c r="C25" s="45"/>
      <c r="D25" s="49"/>
      <c r="E25" s="49">
        <v>1625</v>
      </c>
      <c r="F25" s="50"/>
      <c r="G25" s="49"/>
      <c r="H25" s="54"/>
    </row>
    <row r="26" spans="1:8" x14ac:dyDescent="0.3">
      <c r="A26" s="62" t="s">
        <v>198</v>
      </c>
      <c r="B26" s="57"/>
      <c r="C26" s="45"/>
      <c r="D26" s="49"/>
      <c r="E26" s="49">
        <v>812.5</v>
      </c>
      <c r="F26" s="50"/>
      <c r="G26" s="49"/>
      <c r="H26" s="54"/>
    </row>
    <row r="27" spans="1:8" x14ac:dyDescent="0.3">
      <c r="A27" s="63" t="s">
        <v>227</v>
      </c>
      <c r="B27" s="57"/>
      <c r="C27" s="45"/>
      <c r="D27" s="49"/>
      <c r="E27" s="49">
        <v>812.5</v>
      </c>
      <c r="F27" s="50"/>
      <c r="G27" s="49"/>
      <c r="H27" s="54"/>
    </row>
    <row r="28" spans="1:8" x14ac:dyDescent="0.3">
      <c r="A28" s="62" t="s">
        <v>199</v>
      </c>
      <c r="B28" s="57"/>
      <c r="C28" s="45"/>
      <c r="D28" s="49"/>
      <c r="E28" s="49">
        <v>325</v>
      </c>
      <c r="F28" s="50"/>
      <c r="G28" s="49"/>
      <c r="H28" s="54"/>
    </row>
    <row r="29" spans="1:8" x14ac:dyDescent="0.3">
      <c r="A29" s="63" t="s">
        <v>227</v>
      </c>
      <c r="B29" s="57"/>
      <c r="C29" s="45"/>
      <c r="D29" s="49"/>
      <c r="E29" s="49">
        <v>325</v>
      </c>
      <c r="F29" s="50"/>
      <c r="G29" s="49"/>
      <c r="H29" s="54"/>
    </row>
    <row r="30" spans="1:8" x14ac:dyDescent="0.3">
      <c r="A30" s="62" t="s">
        <v>200</v>
      </c>
      <c r="B30" s="57"/>
      <c r="C30" s="45"/>
      <c r="D30" s="49"/>
      <c r="E30" s="49">
        <v>487.5</v>
      </c>
      <c r="F30" s="50"/>
      <c r="G30" s="49"/>
      <c r="H30" s="54"/>
    </row>
    <row r="31" spans="1:8" x14ac:dyDescent="0.3">
      <c r="A31" s="62" t="s">
        <v>201</v>
      </c>
      <c r="B31" s="57"/>
      <c r="C31" s="45"/>
      <c r="D31" s="49"/>
      <c r="E31" s="49">
        <v>325</v>
      </c>
      <c r="F31" s="50"/>
      <c r="G31" s="49"/>
      <c r="H31" s="54"/>
    </row>
    <row r="32" spans="1:8" x14ac:dyDescent="0.3">
      <c r="A32" s="62" t="s">
        <v>202</v>
      </c>
      <c r="B32" s="57"/>
      <c r="C32" s="45"/>
      <c r="D32" s="49"/>
      <c r="E32" s="49">
        <v>325</v>
      </c>
      <c r="F32" s="50"/>
      <c r="G32" s="49"/>
      <c r="H32" s="54"/>
    </row>
    <row r="33" spans="1:8" x14ac:dyDescent="0.3">
      <c r="A33" s="62" t="s">
        <v>203</v>
      </c>
      <c r="B33" s="57"/>
      <c r="C33" s="45"/>
      <c r="D33" s="49"/>
      <c r="E33" s="49">
        <v>1625</v>
      </c>
      <c r="F33" s="50"/>
      <c r="G33" s="49"/>
      <c r="H33" s="54"/>
    </row>
    <row r="34" spans="1:8" x14ac:dyDescent="0.3">
      <c r="A34" s="62" t="s">
        <v>204</v>
      </c>
      <c r="B34" s="57"/>
      <c r="C34" s="45"/>
      <c r="D34" s="49"/>
      <c r="E34" s="49">
        <v>650</v>
      </c>
      <c r="F34" s="50"/>
      <c r="G34" s="49"/>
      <c r="H34" s="54"/>
    </row>
    <row r="35" spans="1:8" x14ac:dyDescent="0.3">
      <c r="A35" s="62" t="s">
        <v>205</v>
      </c>
      <c r="B35" s="57"/>
      <c r="C35" s="45"/>
      <c r="D35" s="49"/>
      <c r="E35" s="49">
        <v>650</v>
      </c>
      <c r="F35" s="50"/>
      <c r="G35" s="49"/>
      <c r="H35" s="54"/>
    </row>
    <row r="36" spans="1:8" x14ac:dyDescent="0.3">
      <c r="A36" s="62" t="s">
        <v>206</v>
      </c>
      <c r="B36" s="57"/>
      <c r="C36" s="45"/>
      <c r="D36" s="49"/>
      <c r="E36" s="49">
        <v>1625</v>
      </c>
      <c r="F36" s="50"/>
      <c r="G36" s="49"/>
      <c r="H36" s="54"/>
    </row>
    <row r="37" spans="1:8" x14ac:dyDescent="0.3">
      <c r="A37" s="62" t="s">
        <v>207</v>
      </c>
      <c r="B37" s="57"/>
      <c r="C37" s="45"/>
      <c r="D37" s="49"/>
      <c r="E37" s="49">
        <v>650</v>
      </c>
      <c r="F37" s="50"/>
      <c r="G37" s="49"/>
      <c r="H37" s="54"/>
    </row>
    <row r="38" spans="1:8" x14ac:dyDescent="0.3">
      <c r="A38" s="62" t="s">
        <v>208</v>
      </c>
      <c r="B38" s="57"/>
      <c r="C38" s="45"/>
      <c r="D38" s="49"/>
      <c r="E38" s="49">
        <v>487.5</v>
      </c>
      <c r="F38" s="50"/>
      <c r="G38" s="49"/>
      <c r="H38" s="54"/>
    </row>
    <row r="39" spans="1:8" x14ac:dyDescent="0.3">
      <c r="A39" s="62" t="s">
        <v>209</v>
      </c>
      <c r="B39" s="57"/>
      <c r="C39" s="45"/>
      <c r="D39" s="49"/>
      <c r="E39" s="49">
        <v>487.5</v>
      </c>
      <c r="F39" s="50"/>
      <c r="G39" s="49"/>
      <c r="H39" s="54"/>
    </row>
    <row r="40" spans="1:8" x14ac:dyDescent="0.3">
      <c r="A40" s="62" t="s">
        <v>210</v>
      </c>
      <c r="B40" s="57"/>
      <c r="C40" s="45"/>
      <c r="D40" s="49"/>
      <c r="E40" s="49">
        <v>162.5</v>
      </c>
      <c r="F40" s="50"/>
      <c r="G40" s="49"/>
      <c r="H40" s="54"/>
    </row>
    <row r="41" spans="1:8" x14ac:dyDescent="0.3">
      <c r="A41" s="62" t="s">
        <v>211</v>
      </c>
      <c r="B41" s="57">
        <v>1</v>
      </c>
      <c r="C41" s="45"/>
      <c r="D41" s="49">
        <v>650</v>
      </c>
      <c r="E41" s="49"/>
      <c r="F41" s="50"/>
      <c r="G41" s="49"/>
      <c r="H41" s="54"/>
    </row>
    <row r="42" spans="1:8" x14ac:dyDescent="0.3">
      <c r="A42" s="63" t="s">
        <v>233</v>
      </c>
      <c r="B42" s="57">
        <v>1</v>
      </c>
      <c r="C42" s="45"/>
      <c r="D42" s="49">
        <v>650</v>
      </c>
      <c r="E42" s="49"/>
      <c r="F42" s="50"/>
      <c r="G42" s="49"/>
      <c r="H42" s="54"/>
    </row>
    <row r="43" spans="1:8" x14ac:dyDescent="0.3">
      <c r="A43" s="62" t="s">
        <v>212</v>
      </c>
      <c r="B43" s="57"/>
      <c r="C43" s="45"/>
      <c r="D43" s="49"/>
      <c r="E43" s="49">
        <v>2275</v>
      </c>
      <c r="F43" s="50"/>
      <c r="G43" s="49"/>
      <c r="H43" s="54"/>
    </row>
    <row r="44" spans="1:8" x14ac:dyDescent="0.3">
      <c r="A44" s="62" t="s">
        <v>213</v>
      </c>
      <c r="B44" s="57"/>
      <c r="C44" s="45"/>
      <c r="D44" s="49"/>
      <c r="E44" s="49">
        <v>1625</v>
      </c>
      <c r="F44" s="50"/>
      <c r="G44" s="49"/>
      <c r="H44" s="54"/>
    </row>
    <row r="45" spans="1:8" x14ac:dyDescent="0.3">
      <c r="A45" s="62" t="s">
        <v>214</v>
      </c>
      <c r="B45" s="57"/>
      <c r="C45" s="45"/>
      <c r="D45" s="49"/>
      <c r="E45" s="49">
        <v>1300</v>
      </c>
      <c r="F45" s="50"/>
      <c r="G45" s="49"/>
      <c r="H45" s="54"/>
    </row>
    <row r="46" spans="1:8" x14ac:dyDescent="0.3">
      <c r="A46" s="62" t="s">
        <v>215</v>
      </c>
      <c r="B46" s="57"/>
      <c r="C46" s="45"/>
      <c r="D46" s="49"/>
      <c r="E46" s="49">
        <v>975</v>
      </c>
      <c r="F46" s="50"/>
      <c r="G46" s="49"/>
      <c r="H46" s="54"/>
    </row>
    <row r="47" spans="1:8" x14ac:dyDescent="0.3">
      <c r="A47" s="63" t="s">
        <v>233</v>
      </c>
      <c r="B47" s="57"/>
      <c r="C47" s="45"/>
      <c r="D47" s="49"/>
      <c r="E47" s="49">
        <v>975</v>
      </c>
      <c r="F47" s="50"/>
      <c r="G47" s="49"/>
      <c r="H47" s="54"/>
    </row>
    <row r="48" spans="1:8" x14ac:dyDescent="0.3">
      <c r="A48" s="62" t="s">
        <v>216</v>
      </c>
      <c r="B48" s="57"/>
      <c r="C48" s="45"/>
      <c r="D48" s="49"/>
      <c r="E48" s="49">
        <v>1462.5</v>
      </c>
      <c r="F48" s="50"/>
      <c r="G48" s="49"/>
      <c r="H48" s="54"/>
    </row>
    <row r="49" spans="1:8" x14ac:dyDescent="0.3">
      <c r="A49" s="62" t="s">
        <v>217</v>
      </c>
      <c r="B49" s="57"/>
      <c r="C49" s="45"/>
      <c r="D49" s="49"/>
      <c r="E49" s="49">
        <v>1625</v>
      </c>
      <c r="F49" s="50"/>
      <c r="G49" s="49"/>
      <c r="H49" s="54"/>
    </row>
    <row r="50" spans="1:8" x14ac:dyDescent="0.3">
      <c r="A50" s="62" t="s">
        <v>218</v>
      </c>
      <c r="B50" s="57"/>
      <c r="C50" s="45"/>
      <c r="D50" s="49"/>
      <c r="E50" s="49">
        <v>1300</v>
      </c>
      <c r="F50" s="50"/>
      <c r="G50" s="49"/>
      <c r="H50" s="54"/>
    </row>
    <row r="51" spans="1:8" x14ac:dyDescent="0.3">
      <c r="A51" s="62" t="s">
        <v>219</v>
      </c>
      <c r="B51" s="57"/>
      <c r="C51" s="45"/>
      <c r="D51" s="49"/>
      <c r="E51" s="49">
        <v>487.5</v>
      </c>
      <c r="F51" s="50"/>
      <c r="G51" s="49"/>
      <c r="H51" s="54"/>
    </row>
    <row r="52" spans="1:8" x14ac:dyDescent="0.3">
      <c r="A52" s="62" t="s">
        <v>220</v>
      </c>
      <c r="B52" s="57"/>
      <c r="C52" s="45"/>
      <c r="D52" s="49"/>
      <c r="E52" s="49">
        <v>2275</v>
      </c>
      <c r="F52" s="50"/>
      <c r="G52" s="49"/>
      <c r="H52" s="54"/>
    </row>
    <row r="53" spans="1:8" x14ac:dyDescent="0.3">
      <c r="A53" s="62" t="s">
        <v>221</v>
      </c>
      <c r="B53" s="57"/>
      <c r="C53" s="45"/>
      <c r="D53" s="49"/>
      <c r="E53" s="49">
        <v>1300</v>
      </c>
      <c r="F53" s="50"/>
      <c r="G53" s="49"/>
      <c r="H53" s="54"/>
    </row>
    <row r="54" spans="1:8" x14ac:dyDescent="0.3">
      <c r="A54" s="62" t="s">
        <v>222</v>
      </c>
      <c r="B54" s="57"/>
      <c r="C54" s="45"/>
      <c r="D54" s="49"/>
      <c r="E54" s="49">
        <v>3900</v>
      </c>
      <c r="F54" s="50"/>
      <c r="G54" s="49"/>
      <c r="H54" s="54"/>
    </row>
    <row r="55" spans="1:8" x14ac:dyDescent="0.3">
      <c r="A55" s="5" t="s">
        <v>53</v>
      </c>
      <c r="B55" s="57"/>
      <c r="C55" s="45"/>
      <c r="D55" s="49"/>
      <c r="E55" s="49">
        <v>5200</v>
      </c>
      <c r="F55" s="50"/>
      <c r="G55" s="49"/>
      <c r="H55" s="54"/>
    </row>
    <row r="56" spans="1:8" x14ac:dyDescent="0.3">
      <c r="A56" s="5" t="s">
        <v>131</v>
      </c>
      <c r="B56" s="57">
        <v>7</v>
      </c>
      <c r="C56" s="45"/>
      <c r="D56" s="49">
        <v>4900</v>
      </c>
      <c r="E56" s="49">
        <v>700</v>
      </c>
      <c r="F56" s="50"/>
      <c r="G56" s="49"/>
      <c r="H56" s="54"/>
    </row>
    <row r="57" spans="1:8" x14ac:dyDescent="0.3">
      <c r="A57" s="62" t="s">
        <v>223</v>
      </c>
      <c r="B57" s="57">
        <v>3</v>
      </c>
      <c r="C57" s="45"/>
      <c r="D57" s="49">
        <v>2100</v>
      </c>
      <c r="E57" s="49"/>
      <c r="F57" s="50"/>
      <c r="G57" s="49"/>
      <c r="H57" s="54"/>
    </row>
    <row r="58" spans="1:8" x14ac:dyDescent="0.3">
      <c r="A58" s="62" t="s">
        <v>224</v>
      </c>
      <c r="B58" s="57">
        <v>2</v>
      </c>
      <c r="C58" s="45"/>
      <c r="D58" s="49">
        <v>1400</v>
      </c>
      <c r="E58" s="49"/>
      <c r="F58" s="50"/>
      <c r="G58" s="49"/>
      <c r="H58" s="54"/>
    </row>
    <row r="59" spans="1:8" x14ac:dyDescent="0.3">
      <c r="A59" s="62" t="s">
        <v>225</v>
      </c>
      <c r="B59" s="57">
        <v>2</v>
      </c>
      <c r="C59" s="45"/>
      <c r="D59" s="49">
        <v>1400</v>
      </c>
      <c r="E59" s="49"/>
      <c r="F59" s="50"/>
      <c r="G59" s="49"/>
      <c r="H59" s="54"/>
    </row>
    <row r="60" spans="1:8" x14ac:dyDescent="0.3">
      <c r="A60" s="62" t="s">
        <v>226</v>
      </c>
      <c r="B60" s="57"/>
      <c r="C60" s="45"/>
      <c r="D60" s="49"/>
      <c r="E60" s="49">
        <v>700</v>
      </c>
      <c r="F60" s="50"/>
      <c r="G60" s="49"/>
      <c r="H60" s="54"/>
    </row>
    <row r="61" spans="1:8" x14ac:dyDescent="0.3">
      <c r="A61" s="4" t="s">
        <v>41</v>
      </c>
      <c r="B61" s="57"/>
      <c r="C61" s="45"/>
      <c r="D61" s="49"/>
      <c r="E61" s="49">
        <v>9100</v>
      </c>
      <c r="F61" s="50"/>
      <c r="G61" s="49"/>
      <c r="H61" s="54"/>
    </row>
    <row r="62" spans="1:8" x14ac:dyDescent="0.3">
      <c r="A62" s="2" t="s">
        <v>150</v>
      </c>
      <c r="B62" s="58">
        <v>27.75</v>
      </c>
      <c r="C62" s="46"/>
      <c r="D62" s="51">
        <v>21000</v>
      </c>
      <c r="E62" s="51">
        <v>5250</v>
      </c>
      <c r="F62" s="52"/>
      <c r="G62" s="51"/>
      <c r="H62" s="55"/>
    </row>
    <row r="63" spans="1:8" x14ac:dyDescent="0.3">
      <c r="C63"/>
      <c r="D63"/>
      <c r="E63"/>
      <c r="F63"/>
      <c r="G63"/>
    </row>
    <row r="64" spans="1:8"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457" priority="1">
      <formula>AND($D5&gt;$C5,$C5 &gt; 0)</formula>
    </cfRule>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workbookViewId="0">
      <selection activeCell="E9" sqref="E9"/>
    </sheetView>
  </sheetViews>
  <sheetFormatPr defaultRowHeight="14.4" x14ac:dyDescent="0.3"/>
  <cols>
    <col min="1" max="1" width="33.33203125" customWidth="1"/>
    <col min="2" max="2" width="12.33203125" customWidth="1"/>
    <col min="3" max="3" width="14.33203125" style="6" customWidth="1"/>
    <col min="4" max="4" width="9.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8">
        <v>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72</v>
      </c>
      <c r="B6" s="56">
        <v>1018.75</v>
      </c>
      <c r="C6" s="44"/>
      <c r="D6" s="47">
        <v>908487.5</v>
      </c>
      <c r="E6" s="47">
        <v>290472.5</v>
      </c>
      <c r="F6" s="48"/>
      <c r="G6" s="47"/>
      <c r="H6" s="53"/>
    </row>
    <row r="7" spans="1:10" x14ac:dyDescent="0.3">
      <c r="A7" s="4" t="s">
        <v>189</v>
      </c>
      <c r="B7" s="57"/>
      <c r="C7" s="45"/>
      <c r="D7" s="49"/>
      <c r="E7" s="49">
        <v>19425</v>
      </c>
      <c r="F7" s="50"/>
      <c r="G7" s="49"/>
      <c r="H7" s="54"/>
    </row>
    <row r="8" spans="1:10" x14ac:dyDescent="0.3">
      <c r="A8" s="4" t="s">
        <v>190</v>
      </c>
      <c r="B8" s="57">
        <v>87.5</v>
      </c>
      <c r="C8" s="45"/>
      <c r="D8" s="49">
        <v>72975</v>
      </c>
      <c r="E8" s="49">
        <v>18850</v>
      </c>
      <c r="F8" s="50"/>
      <c r="G8" s="49"/>
      <c r="H8" s="54"/>
    </row>
    <row r="9" spans="1:10" x14ac:dyDescent="0.3">
      <c r="A9" s="4" t="s">
        <v>191</v>
      </c>
      <c r="B9" s="57">
        <v>719</v>
      </c>
      <c r="C9" s="45"/>
      <c r="D9" s="49">
        <v>661750</v>
      </c>
      <c r="E9" s="49">
        <v>158072.5</v>
      </c>
      <c r="F9" s="50"/>
      <c r="G9" s="49"/>
      <c r="H9" s="54"/>
    </row>
    <row r="10" spans="1:10" x14ac:dyDescent="0.3">
      <c r="A10" s="5" t="s">
        <v>4</v>
      </c>
      <c r="B10" s="57">
        <v>12.5</v>
      </c>
      <c r="C10" s="45"/>
      <c r="D10" s="49">
        <v>8125</v>
      </c>
      <c r="E10" s="49">
        <v>21222.5</v>
      </c>
      <c r="F10" s="50"/>
      <c r="G10" s="49"/>
      <c r="H10" s="54"/>
    </row>
    <row r="11" spans="1:10" x14ac:dyDescent="0.3">
      <c r="A11" s="5" t="s">
        <v>32</v>
      </c>
      <c r="B11" s="57">
        <v>321.5</v>
      </c>
      <c r="C11" s="45"/>
      <c r="D11" s="49">
        <v>337575</v>
      </c>
      <c r="E11" s="49">
        <v>68250</v>
      </c>
      <c r="F11" s="50"/>
      <c r="G11" s="49"/>
      <c r="H11" s="54"/>
    </row>
    <row r="12" spans="1:10" x14ac:dyDescent="0.3">
      <c r="A12" s="5" t="s">
        <v>53</v>
      </c>
      <c r="B12" s="57">
        <v>3</v>
      </c>
      <c r="C12" s="45"/>
      <c r="D12" s="49">
        <v>2100</v>
      </c>
      <c r="E12" s="49"/>
      <c r="F12" s="50"/>
      <c r="G12" s="49"/>
      <c r="H12" s="54"/>
    </row>
    <row r="13" spans="1:10" x14ac:dyDescent="0.3">
      <c r="A13" s="5" t="s">
        <v>131</v>
      </c>
      <c r="B13" s="57">
        <v>301</v>
      </c>
      <c r="C13" s="45"/>
      <c r="D13" s="49">
        <v>228900</v>
      </c>
      <c r="E13" s="49">
        <v>41300</v>
      </c>
      <c r="F13" s="50"/>
      <c r="G13" s="49"/>
      <c r="H13" s="54"/>
    </row>
    <row r="14" spans="1:10" x14ac:dyDescent="0.3">
      <c r="A14" s="5" t="s">
        <v>61</v>
      </c>
      <c r="B14" s="57">
        <v>81</v>
      </c>
      <c r="C14" s="45"/>
      <c r="D14" s="49">
        <v>85050</v>
      </c>
      <c r="E14" s="49">
        <v>27300</v>
      </c>
      <c r="F14" s="50"/>
      <c r="G14" s="49"/>
      <c r="H14" s="54"/>
    </row>
    <row r="15" spans="1:10" x14ac:dyDescent="0.3">
      <c r="A15" s="4" t="s">
        <v>192</v>
      </c>
      <c r="B15" s="57">
        <v>39</v>
      </c>
      <c r="C15" s="45"/>
      <c r="D15" s="49">
        <v>32150</v>
      </c>
      <c r="E15" s="49"/>
      <c r="F15" s="50"/>
      <c r="G15" s="49"/>
      <c r="H15" s="54"/>
    </row>
    <row r="16" spans="1:10" x14ac:dyDescent="0.3">
      <c r="A16" s="5" t="s">
        <v>60</v>
      </c>
      <c r="B16" s="57">
        <v>22</v>
      </c>
      <c r="C16" s="45"/>
      <c r="D16" s="49">
        <v>14300</v>
      </c>
      <c r="E16" s="49"/>
      <c r="F16" s="50"/>
      <c r="G16" s="49"/>
      <c r="H16" s="54"/>
    </row>
    <row r="17" spans="1:8" x14ac:dyDescent="0.3">
      <c r="A17" s="5" t="s">
        <v>61</v>
      </c>
      <c r="B17" s="57">
        <v>17</v>
      </c>
      <c r="C17" s="45"/>
      <c r="D17" s="49">
        <v>17850</v>
      </c>
      <c r="E17" s="49"/>
      <c r="F17" s="50"/>
      <c r="G17" s="49"/>
      <c r="H17" s="54"/>
    </row>
    <row r="18" spans="1:8" x14ac:dyDescent="0.3">
      <c r="A18" s="4" t="s">
        <v>193</v>
      </c>
      <c r="B18" s="57">
        <v>165.25</v>
      </c>
      <c r="C18" s="45"/>
      <c r="D18" s="49">
        <v>133212.5</v>
      </c>
      <c r="E18" s="49">
        <v>94125</v>
      </c>
      <c r="F18" s="50"/>
      <c r="G18" s="49"/>
      <c r="H18" s="54"/>
    </row>
    <row r="19" spans="1:8" x14ac:dyDescent="0.3">
      <c r="A19" s="4" t="s">
        <v>194</v>
      </c>
      <c r="B19" s="58">
        <v>8</v>
      </c>
      <c r="C19" s="46"/>
      <c r="D19" s="51">
        <v>8400</v>
      </c>
      <c r="E19" s="51"/>
      <c r="F19" s="52"/>
      <c r="G19" s="51"/>
      <c r="H19" s="55"/>
    </row>
    <row r="20" spans="1:8" x14ac:dyDescent="0.3">
      <c r="C20"/>
      <c r="D20"/>
      <c r="E20"/>
      <c r="F20"/>
      <c r="G20"/>
    </row>
    <row r="21" spans="1:8" x14ac:dyDescent="0.3">
      <c r="C21"/>
      <c r="D21"/>
      <c r="E21"/>
      <c r="F21"/>
      <c r="G21"/>
    </row>
    <row r="22" spans="1:8" x14ac:dyDescent="0.3">
      <c r="C22"/>
      <c r="D22"/>
      <c r="E22"/>
      <c r="F22"/>
      <c r="G22"/>
    </row>
    <row r="23" spans="1:8" x14ac:dyDescent="0.3">
      <c r="C23"/>
      <c r="D23"/>
      <c r="E23"/>
      <c r="F23"/>
      <c r="G23"/>
    </row>
    <row r="24" spans="1:8" x14ac:dyDescent="0.3">
      <c r="C24"/>
      <c r="D24"/>
      <c r="E24"/>
      <c r="F24"/>
      <c r="G24"/>
    </row>
    <row r="25" spans="1:8" x14ac:dyDescent="0.3">
      <c r="C25"/>
      <c r="D25"/>
      <c r="E25"/>
      <c r="F25"/>
      <c r="G25"/>
    </row>
    <row r="26" spans="1:8" x14ac:dyDescent="0.3">
      <c r="C26"/>
      <c r="D26"/>
      <c r="E26"/>
      <c r="F26"/>
      <c r="G26"/>
    </row>
    <row r="27" spans="1:8" x14ac:dyDescent="0.3">
      <c r="C27"/>
      <c r="D27"/>
      <c r="E27"/>
      <c r="F27"/>
      <c r="G27"/>
    </row>
    <row r="28" spans="1:8" x14ac:dyDescent="0.3">
      <c r="C28"/>
      <c r="D28"/>
      <c r="E28"/>
      <c r="F28"/>
      <c r="G28"/>
    </row>
    <row r="29" spans="1:8" x14ac:dyDescent="0.3">
      <c r="C29"/>
      <c r="D29"/>
      <c r="E29"/>
      <c r="F29"/>
      <c r="G29"/>
    </row>
    <row r="30" spans="1:8" x14ac:dyDescent="0.3">
      <c r="C30"/>
      <c r="D30"/>
      <c r="E30"/>
      <c r="F30"/>
      <c r="G30"/>
    </row>
    <row r="31" spans="1:8" x14ac:dyDescent="0.3">
      <c r="C31"/>
      <c r="D31"/>
      <c r="E31"/>
      <c r="F31"/>
      <c r="G31"/>
    </row>
    <row r="32" spans="1:8"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row r="44" spans="3:7" x14ac:dyDescent="0.3">
      <c r="C44"/>
      <c r="D44"/>
      <c r="E44"/>
      <c r="F44"/>
      <c r="G44"/>
    </row>
    <row r="45" spans="3:7" x14ac:dyDescent="0.3">
      <c r="C45"/>
      <c r="D45"/>
      <c r="E45"/>
      <c r="F45"/>
      <c r="G45"/>
    </row>
    <row r="46" spans="3:7" x14ac:dyDescent="0.3">
      <c r="C46"/>
      <c r="D46"/>
      <c r="E46"/>
      <c r="F46"/>
      <c r="G46"/>
    </row>
    <row r="47" spans="3:7" x14ac:dyDescent="0.3">
      <c r="C47"/>
      <c r="D47"/>
      <c r="E47"/>
      <c r="F47"/>
      <c r="G47"/>
    </row>
    <row r="48" spans="3:7" x14ac:dyDescent="0.3">
      <c r="C48"/>
      <c r="D48"/>
      <c r="E48"/>
      <c r="F48"/>
      <c r="G48"/>
    </row>
    <row r="49" spans="3:7" x14ac:dyDescent="0.3">
      <c r="C49"/>
      <c r="D49"/>
      <c r="E49"/>
      <c r="F49"/>
      <c r="G49"/>
    </row>
    <row r="50" spans="3:7" x14ac:dyDescent="0.3">
      <c r="C50"/>
      <c r="D50"/>
      <c r="E50"/>
      <c r="F50"/>
      <c r="G50"/>
    </row>
    <row r="51" spans="3:7" x14ac:dyDescent="0.3">
      <c r="C51"/>
      <c r="D51"/>
      <c r="E51"/>
      <c r="F51"/>
      <c r="G51"/>
    </row>
    <row r="52" spans="3:7" x14ac:dyDescent="0.3">
      <c r="C52"/>
      <c r="D52"/>
      <c r="E52"/>
      <c r="F52"/>
      <c r="G52"/>
    </row>
    <row r="53" spans="3:7" x14ac:dyDescent="0.3">
      <c r="C53"/>
      <c r="D53"/>
      <c r="E53"/>
      <c r="F53"/>
      <c r="G53"/>
    </row>
    <row r="54" spans="3:7" x14ac:dyDescent="0.3">
      <c r="C54"/>
      <c r="D54"/>
      <c r="E54"/>
      <c r="F54"/>
      <c r="G54"/>
    </row>
    <row r="55" spans="3:7" x14ac:dyDescent="0.3">
      <c r="C55"/>
      <c r="D55"/>
      <c r="E55"/>
      <c r="F55"/>
      <c r="G55"/>
    </row>
    <row r="56" spans="3:7" x14ac:dyDescent="0.3">
      <c r="C56"/>
      <c r="D56"/>
      <c r="E56"/>
      <c r="F56"/>
      <c r="G56"/>
    </row>
    <row r="57" spans="3:7" x14ac:dyDescent="0.3">
      <c r="C57"/>
      <c r="D57"/>
      <c r="E57"/>
      <c r="F57"/>
      <c r="G57"/>
    </row>
    <row r="58" spans="3:7" x14ac:dyDescent="0.3">
      <c r="C58"/>
      <c r="D58"/>
      <c r="E58"/>
      <c r="F58"/>
      <c r="G58"/>
    </row>
    <row r="59" spans="3:7" x14ac:dyDescent="0.3">
      <c r="C59"/>
      <c r="D59"/>
      <c r="E59"/>
      <c r="F59"/>
      <c r="G59"/>
    </row>
    <row r="60" spans="3:7" x14ac:dyDescent="0.3">
      <c r="C60"/>
      <c r="D60"/>
      <c r="E60"/>
      <c r="F60"/>
      <c r="G60"/>
    </row>
    <row r="61" spans="3:7" x14ac:dyDescent="0.3">
      <c r="C61"/>
      <c r="D61"/>
      <c r="E61"/>
      <c r="F61"/>
      <c r="G61"/>
    </row>
    <row r="62" spans="3:7" x14ac:dyDescent="0.3">
      <c r="C62"/>
      <c r="D62"/>
      <c r="E62"/>
      <c r="F62"/>
      <c r="G62"/>
    </row>
    <row r="63" spans="3:7" x14ac:dyDescent="0.3">
      <c r="C63"/>
      <c r="D63"/>
      <c r="E63"/>
      <c r="F63"/>
      <c r="G63"/>
    </row>
    <row r="64" spans="3:7"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445" priority="1">
      <formula>AND($D5&gt;$C5,$C5 &gt; 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A12" sqref="A12"/>
    </sheetView>
  </sheetViews>
  <sheetFormatPr defaultRowHeight="14.4" x14ac:dyDescent="0.3"/>
  <cols>
    <col min="1" max="1" width="18.88671875" customWidth="1"/>
    <col min="2" max="2" width="10.77734375" customWidth="1"/>
    <col min="3" max="3" width="25.5546875" style="6" customWidth="1"/>
    <col min="4" max="4" width="9.6640625" style="26" customWidth="1"/>
    <col min="5" max="5" width="9.109375" style="6" customWidth="1"/>
    <col min="6" max="6" width="8.44140625" style="6" customWidth="1"/>
    <col min="7" max="7" width="9.44140625" style="6" customWidth="1"/>
    <col min="8" max="9" width="10" customWidth="1"/>
    <col min="10" max="10" width="8.6640625" customWidth="1"/>
  </cols>
  <sheetData>
    <row r="1" spans="1:10" x14ac:dyDescent="0.3">
      <c r="A1" s="1" t="s">
        <v>54</v>
      </c>
      <c r="B1" t="s" vm="1">
        <v>55</v>
      </c>
    </row>
    <row r="2" spans="1:10" x14ac:dyDescent="0.3">
      <c r="A2" s="1" t="s">
        <v>21</v>
      </c>
      <c r="B2" t="s" vm="7">
        <v>70</v>
      </c>
    </row>
    <row r="4" spans="1:10" s="10" customFormat="1" ht="28.8" x14ac:dyDescent="0.3">
      <c r="A4" s="9" t="s">
        <v>1</v>
      </c>
      <c r="B4" s="27" t="s">
        <v>25</v>
      </c>
      <c r="C4" s="28" t="s">
        <v>56</v>
      </c>
      <c r="D4" s="29" t="s">
        <v>57</v>
      </c>
      <c r="E4" s="30" t="s">
        <v>58</v>
      </c>
      <c r="F4" s="30" t="s">
        <v>31</v>
      </c>
      <c r="G4" s="31" t="s">
        <v>59</v>
      </c>
      <c r="H4" s="30" t="s">
        <v>42</v>
      </c>
      <c r="I4" s="32" t="s">
        <v>40</v>
      </c>
      <c r="J4"/>
    </row>
    <row r="5" spans="1:10" x14ac:dyDescent="0.3">
      <c r="A5" s="2" t="s">
        <v>55</v>
      </c>
      <c r="B5" s="56">
        <v>469.5</v>
      </c>
      <c r="C5" s="47"/>
      <c r="D5" s="44"/>
      <c r="E5" s="47">
        <v>317950</v>
      </c>
      <c r="F5" s="47">
        <v>24375</v>
      </c>
      <c r="G5" s="48"/>
      <c r="H5" s="47"/>
      <c r="I5" s="53"/>
    </row>
    <row r="6" spans="1:10" x14ac:dyDescent="0.3">
      <c r="A6" s="4" t="s">
        <v>80</v>
      </c>
      <c r="B6" s="57">
        <v>469.5</v>
      </c>
      <c r="C6" s="49"/>
      <c r="D6" s="45"/>
      <c r="E6" s="49">
        <v>317950</v>
      </c>
      <c r="F6" s="49">
        <v>24375</v>
      </c>
      <c r="G6" s="50"/>
      <c r="H6" s="49"/>
      <c r="I6" s="54"/>
    </row>
    <row r="7" spans="1:10" x14ac:dyDescent="0.3">
      <c r="A7" s="5" t="s">
        <v>26</v>
      </c>
      <c r="B7" s="57">
        <v>32</v>
      </c>
      <c r="C7" s="49"/>
      <c r="D7" s="45"/>
      <c r="E7" s="49">
        <v>14400</v>
      </c>
      <c r="F7" s="49"/>
      <c r="G7" s="50"/>
      <c r="H7" s="49"/>
      <c r="I7" s="54"/>
    </row>
    <row r="8" spans="1:10" x14ac:dyDescent="0.3">
      <c r="A8" s="5" t="s">
        <v>17</v>
      </c>
      <c r="B8" s="57">
        <v>111</v>
      </c>
      <c r="C8" s="49"/>
      <c r="D8" s="45"/>
      <c r="E8" s="49">
        <v>72150</v>
      </c>
      <c r="F8" s="49"/>
      <c r="G8" s="50"/>
      <c r="H8" s="49"/>
      <c r="I8" s="54"/>
    </row>
    <row r="9" spans="1:10" x14ac:dyDescent="0.3">
      <c r="A9" s="5" t="s">
        <v>145</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2" t="s">
        <v>2</v>
      </c>
      <c r="B13" s="58">
        <v>469.5</v>
      </c>
      <c r="C13" s="51"/>
      <c r="D13" s="46"/>
      <c r="E13" s="51">
        <v>317950</v>
      </c>
      <c r="F13" s="51">
        <v>24375</v>
      </c>
      <c r="G13" s="52"/>
      <c r="H13" s="51"/>
      <c r="I13" s="55"/>
    </row>
    <row r="14" spans="1:10" x14ac:dyDescent="0.3">
      <c r="C14"/>
      <c r="D14"/>
      <c r="E14"/>
      <c r="F14"/>
      <c r="G14"/>
    </row>
    <row r="15" spans="1:10" x14ac:dyDescent="0.3">
      <c r="C15"/>
      <c r="D15"/>
      <c r="E15"/>
      <c r="F15"/>
      <c r="G15"/>
    </row>
    <row r="16" spans="1:10" x14ac:dyDescent="0.3">
      <c r="C16"/>
      <c r="D16"/>
      <c r="E16"/>
      <c r="F16"/>
      <c r="G16"/>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433" priority="2">
      <formula>AND($D5&gt;$C5,$C5 &gt; 0)</formula>
    </cfRule>
  </conditionalFormatting>
  <conditionalFormatting pivot="1">
    <cfRule type="expression" dxfId="432" priority="1">
      <formula>AND($D1048574&gt;$C1048574,$C1048574 &gt; 0)</formula>
    </cfRule>
  </conditionalFormatting>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8"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45</v>
      </c>
    </row>
    <row r="4" spans="1:19" x14ac:dyDescent="0.3">
      <c r="A4" s="1" t="s">
        <v>21</v>
      </c>
      <c r="B4" t="s" vm="6">
        <v>65</v>
      </c>
    </row>
    <row r="5" spans="1:19" x14ac:dyDescent="0.3">
      <c r="L5" s="1" t="s">
        <v>19</v>
      </c>
      <c r="M5" s="1" t="s">
        <v>3</v>
      </c>
    </row>
    <row r="6" spans="1:19" s="10" customFormat="1" ht="29.4" thickBot="1" x14ac:dyDescent="0.35">
      <c r="A6" s="9" t="s">
        <v>64</v>
      </c>
      <c r="B6" t="s">
        <v>40</v>
      </c>
      <c r="C6" t="s">
        <v>18</v>
      </c>
      <c r="D6" s="10" t="s">
        <v>25</v>
      </c>
      <c r="E6" s="10" t="s">
        <v>35</v>
      </c>
      <c r="F6"/>
      <c r="G6"/>
      <c r="H6"/>
      <c r="I6"/>
      <c r="J6"/>
      <c r="K6"/>
      <c r="L6" s="9" t="s">
        <v>1</v>
      </c>
      <c r="M6" s="10" t="s">
        <v>43</v>
      </c>
      <c r="N6" s="10" t="s">
        <v>46</v>
      </c>
      <c r="O6" s="10" t="s">
        <v>47</v>
      </c>
      <c r="P6" s="10" t="s">
        <v>48</v>
      </c>
      <c r="Q6" s="10" t="s">
        <v>49</v>
      </c>
      <c r="R6" s="10" t="s">
        <v>50</v>
      </c>
      <c r="S6" s="10" t="s">
        <v>2</v>
      </c>
    </row>
    <row r="7" spans="1:19" ht="15" thickBot="1" x14ac:dyDescent="0.35">
      <c r="A7" s="22" t="s">
        <v>60</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62</v>
      </c>
      <c r="B10" s="18"/>
      <c r="C10" s="38">
        <v>0</v>
      </c>
      <c r="D10" s="36">
        <v>0.5</v>
      </c>
      <c r="E10" s="33">
        <v>3.1250000000000002E-3</v>
      </c>
      <c r="L10" s="2" t="s">
        <v>61</v>
      </c>
      <c r="M10" s="3"/>
      <c r="N10" s="3">
        <v>28</v>
      </c>
      <c r="O10" s="3">
        <v>51.5</v>
      </c>
      <c r="P10" s="3">
        <v>48</v>
      </c>
      <c r="Q10" s="3">
        <v>35.5</v>
      </c>
      <c r="R10" s="3">
        <v>20</v>
      </c>
      <c r="S10" s="3">
        <v>183</v>
      </c>
    </row>
    <row r="11" spans="1:19" x14ac:dyDescent="0.3">
      <c r="A11" s="23" t="s">
        <v>53</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61</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0.15186298076923077</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109375"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96</v>
      </c>
    </row>
    <row r="3" spans="1:11" x14ac:dyDescent="0.3">
      <c r="A3" s="1" t="s">
        <v>22</v>
      </c>
      <c r="B3" t="s" vm="10">
        <v>100</v>
      </c>
    </row>
    <row r="5" spans="1:11" s="10" customFormat="1" ht="72" x14ac:dyDescent="0.3">
      <c r="A5" s="9" t="s">
        <v>1</v>
      </c>
      <c r="B5" t="s">
        <v>57</v>
      </c>
      <c r="C5" t="s">
        <v>25</v>
      </c>
      <c r="D5" s="10" t="s">
        <v>0</v>
      </c>
      <c r="E5" s="10" t="s">
        <v>19</v>
      </c>
      <c r="F5" s="10" t="s">
        <v>18</v>
      </c>
      <c r="G5" s="10" t="s">
        <v>20</v>
      </c>
      <c r="H5" s="21" t="s">
        <v>42</v>
      </c>
      <c r="I5" s="10" t="s">
        <v>24</v>
      </c>
    </row>
    <row r="6" spans="1:11" x14ac:dyDescent="0.3">
      <c r="A6" s="2" t="s">
        <v>10</v>
      </c>
      <c r="B6" s="3"/>
      <c r="C6" s="3">
        <v>23.7</v>
      </c>
      <c r="D6" s="3">
        <v>23.7</v>
      </c>
      <c r="E6" s="3">
        <v>23.7</v>
      </c>
      <c r="F6" s="6">
        <v>20145</v>
      </c>
      <c r="G6" s="6"/>
      <c r="H6" s="6"/>
      <c r="I6" s="3">
        <v>850</v>
      </c>
      <c r="K6">
        <f>C6*650</f>
        <v>15405</v>
      </c>
    </row>
    <row r="7" spans="1:11" x14ac:dyDescent="0.3">
      <c r="A7" s="2" t="s">
        <v>2</v>
      </c>
      <c r="B7" s="3"/>
      <c r="C7" s="3">
        <v>101.7</v>
      </c>
      <c r="D7" s="3">
        <v>23.7</v>
      </c>
      <c r="E7" s="3">
        <v>23.7</v>
      </c>
      <c r="F7" s="6">
        <v>70845</v>
      </c>
      <c r="G7" s="6"/>
      <c r="H7" s="6"/>
      <c r="I7" s="3">
        <v>850</v>
      </c>
      <c r="K7">
        <f>C7*650</f>
        <v>66105</v>
      </c>
    </row>
    <row r="8" spans="1:11" x14ac:dyDescent="0.3">
      <c r="F8"/>
      <c r="K8">
        <f>C8*850</f>
        <v>0</v>
      </c>
    </row>
    <row r="9" spans="1:11" x14ac:dyDescent="0.3">
      <c r="F9"/>
      <c r="J9" t="s">
        <v>97</v>
      </c>
      <c r="K9">
        <f>C9*850</f>
        <v>0</v>
      </c>
    </row>
    <row r="10" spans="1:11" x14ac:dyDescent="0.3">
      <c r="F10"/>
    </row>
    <row r="11" spans="1:11" x14ac:dyDescent="0.3">
      <c r="F11"/>
      <c r="J11" t="s">
        <v>98</v>
      </c>
      <c r="K11">
        <f>SUM(K6:K10)</f>
        <v>81510</v>
      </c>
    </row>
    <row r="12" spans="1:11" x14ac:dyDescent="0.3">
      <c r="F12"/>
    </row>
    <row r="13" spans="1:11" x14ac:dyDescent="0.3">
      <c r="F13"/>
    </row>
    <row r="14" spans="1:11" x14ac:dyDescent="0.3">
      <c r="F14"/>
    </row>
    <row r="15" spans="1:11" x14ac:dyDescent="0.3">
      <c r="F15"/>
      <c r="J15" t="s">
        <v>99</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tabSelected="1" workbookViewId="0">
      <selection activeCell="L9" sqref="L9"/>
    </sheetView>
  </sheetViews>
  <sheetFormatPr defaultRowHeight="14.4" x14ac:dyDescent="0.3"/>
  <cols>
    <col min="1" max="1" width="14.77734375" customWidth="1"/>
    <col min="2" max="2" width="14.33203125" customWidth="1"/>
    <col min="3" max="3" width="12.33203125" customWidth="1"/>
    <col min="4" max="5" width="7" customWidth="1"/>
    <col min="6" max="6" width="9.109375" style="6" customWidth="1"/>
    <col min="7" max="7" width="9.109375" customWidth="1"/>
    <col min="8" max="8" width="9"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23">
        <v>309</v>
      </c>
    </row>
    <row r="3" spans="1:9" x14ac:dyDescent="0.3">
      <c r="A3" s="1" t="s">
        <v>22</v>
      </c>
      <c r="B3" t="s" vm="3">
        <v>9</v>
      </c>
    </row>
    <row r="5" spans="1:9" s="10" customFormat="1" ht="43.2" x14ac:dyDescent="0.3">
      <c r="A5" s="9" t="s">
        <v>1</v>
      </c>
      <c r="B5" t="s">
        <v>57</v>
      </c>
      <c r="C5" t="s">
        <v>25</v>
      </c>
      <c r="D5" s="10" t="s">
        <v>0</v>
      </c>
      <c r="E5" s="10" t="s">
        <v>19</v>
      </c>
      <c r="F5" s="10" t="s">
        <v>18</v>
      </c>
      <c r="G5" s="10" t="s">
        <v>20</v>
      </c>
      <c r="H5" s="21" t="s">
        <v>42</v>
      </c>
      <c r="I5" s="10" t="s">
        <v>24</v>
      </c>
    </row>
    <row r="6" spans="1:9" x14ac:dyDescent="0.3">
      <c r="A6" s="2" t="s">
        <v>44</v>
      </c>
      <c r="B6" s="3"/>
      <c r="C6" s="3">
        <v>8</v>
      </c>
      <c r="D6" s="3">
        <v>8</v>
      </c>
      <c r="E6" s="3">
        <v>8</v>
      </c>
      <c r="F6" s="6">
        <v>0</v>
      </c>
      <c r="G6" s="6"/>
      <c r="H6" s="6"/>
      <c r="I6" s="3">
        <v>0</v>
      </c>
    </row>
    <row r="7" spans="1:9" x14ac:dyDescent="0.3">
      <c r="A7" s="2" t="s">
        <v>186</v>
      </c>
      <c r="B7" s="3"/>
      <c r="C7" s="3"/>
      <c r="D7" s="3">
        <v>66.5</v>
      </c>
      <c r="E7" s="3">
        <v>66.5</v>
      </c>
      <c r="G7" s="6"/>
      <c r="H7" s="6"/>
      <c r="I7" s="3">
        <v>1150</v>
      </c>
    </row>
    <row r="8" spans="1:9" x14ac:dyDescent="0.3">
      <c r="A8" s="2" t="s">
        <v>72</v>
      </c>
      <c r="B8" s="3"/>
      <c r="C8" s="3">
        <v>126</v>
      </c>
      <c r="D8" s="3">
        <v>126</v>
      </c>
      <c r="E8" s="3">
        <v>126</v>
      </c>
      <c r="F8" s="6">
        <v>128450</v>
      </c>
      <c r="G8" s="6"/>
      <c r="H8" s="6"/>
      <c r="I8" s="3">
        <v>1050</v>
      </c>
    </row>
    <row r="9" spans="1:9" x14ac:dyDescent="0.3">
      <c r="A9" s="2" t="s">
        <v>12</v>
      </c>
      <c r="B9" s="3"/>
      <c r="C9" s="3"/>
      <c r="D9" s="3">
        <v>204</v>
      </c>
      <c r="E9" s="3">
        <v>204</v>
      </c>
      <c r="G9" s="6">
        <v>149950</v>
      </c>
      <c r="H9" s="6"/>
      <c r="I9" s="3">
        <v>950</v>
      </c>
    </row>
    <row r="10" spans="1:9" x14ac:dyDescent="0.3">
      <c r="A10" s="2" t="s">
        <v>86</v>
      </c>
      <c r="B10" s="3"/>
      <c r="C10" s="3"/>
      <c r="D10" s="3">
        <v>23</v>
      </c>
      <c r="E10" s="3">
        <v>23</v>
      </c>
      <c r="G10" s="6"/>
      <c r="H10" s="6"/>
      <c r="I10" s="3">
        <v>700</v>
      </c>
    </row>
    <row r="11" spans="1:9" x14ac:dyDescent="0.3">
      <c r="A11" s="2" t="s">
        <v>26</v>
      </c>
      <c r="B11" s="3"/>
      <c r="C11" s="3">
        <v>32</v>
      </c>
      <c r="D11" s="3">
        <v>80</v>
      </c>
      <c r="E11" s="3">
        <v>80</v>
      </c>
      <c r="F11" s="6">
        <v>20800</v>
      </c>
      <c r="G11" s="6"/>
      <c r="H11" s="6">
        <v>31200</v>
      </c>
      <c r="I11" s="3">
        <v>650</v>
      </c>
    </row>
    <row r="12" spans="1:9" x14ac:dyDescent="0.3">
      <c r="A12" s="2" t="s">
        <v>17</v>
      </c>
      <c r="B12" s="3"/>
      <c r="C12" s="3"/>
      <c r="D12" s="3">
        <v>1</v>
      </c>
      <c r="E12" s="3">
        <v>1</v>
      </c>
      <c r="G12" s="6">
        <v>850</v>
      </c>
      <c r="H12" s="6"/>
      <c r="I12" s="3">
        <v>850</v>
      </c>
    </row>
    <row r="13" spans="1:9" x14ac:dyDescent="0.3">
      <c r="A13" s="2" t="s">
        <v>146</v>
      </c>
      <c r="B13" s="3"/>
      <c r="C13" s="3">
        <v>49</v>
      </c>
      <c r="D13" s="3">
        <v>49</v>
      </c>
      <c r="E13" s="3">
        <v>49</v>
      </c>
      <c r="F13" s="6">
        <v>34300</v>
      </c>
      <c r="G13" s="6"/>
      <c r="H13" s="6"/>
      <c r="I13" s="3">
        <v>700</v>
      </c>
    </row>
    <row r="14" spans="1:9" x14ac:dyDescent="0.3">
      <c r="A14" s="2" t="s">
        <v>145</v>
      </c>
      <c r="B14" s="3"/>
      <c r="C14" s="3">
        <v>73</v>
      </c>
      <c r="D14" s="3">
        <v>73.5</v>
      </c>
      <c r="E14" s="3">
        <v>73.5</v>
      </c>
      <c r="F14" s="6">
        <v>55250</v>
      </c>
      <c r="G14" s="6">
        <v>0</v>
      </c>
      <c r="H14" s="6"/>
      <c r="I14" s="3">
        <v>650</v>
      </c>
    </row>
    <row r="15" spans="1:9" x14ac:dyDescent="0.3">
      <c r="A15" s="2" t="s">
        <v>10</v>
      </c>
      <c r="B15" s="3"/>
      <c r="C15" s="3">
        <v>2</v>
      </c>
      <c r="D15" s="3">
        <v>4</v>
      </c>
      <c r="E15" s="3">
        <v>4</v>
      </c>
      <c r="F15" s="6">
        <v>1700</v>
      </c>
      <c r="G15" s="6">
        <v>1300</v>
      </c>
      <c r="H15" s="6"/>
      <c r="I15" s="3">
        <v>850</v>
      </c>
    </row>
    <row r="16" spans="1:9" x14ac:dyDescent="0.3">
      <c r="A16" s="2" t="s">
        <v>27</v>
      </c>
      <c r="B16" s="3"/>
      <c r="C16" s="3">
        <v>58.5</v>
      </c>
      <c r="D16" s="3">
        <v>118.75</v>
      </c>
      <c r="E16" s="3">
        <v>118.75</v>
      </c>
      <c r="F16" s="6">
        <v>40850</v>
      </c>
      <c r="G16" s="6">
        <v>43037.5</v>
      </c>
      <c r="H16" s="6"/>
      <c r="I16" s="3">
        <v>850</v>
      </c>
    </row>
    <row r="17" spans="1:9" x14ac:dyDescent="0.3">
      <c r="A17" s="2" t="s">
        <v>2</v>
      </c>
      <c r="B17" s="3"/>
      <c r="C17" s="3">
        <v>348.5</v>
      </c>
      <c r="D17" s="3">
        <v>753.75</v>
      </c>
      <c r="E17" s="3">
        <v>753.75</v>
      </c>
      <c r="F17" s="6">
        <v>281350</v>
      </c>
      <c r="G17" s="6">
        <v>195137.5</v>
      </c>
      <c r="H17" s="6">
        <v>31200</v>
      </c>
      <c r="I17" s="3">
        <v>1150</v>
      </c>
    </row>
    <row r="18" spans="1:9" x14ac:dyDescent="0.3">
      <c r="F18"/>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D526048-88B6-43F0-812B-61013D7A30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Matt</vt:lpstr>
      <vt:lpstr>Geoff</vt:lpstr>
      <vt:lpstr>Grig</vt:lpstr>
      <vt:lpstr>Zero1</vt:lpstr>
      <vt:lpstr>Genasys</vt: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2014-04-27T07:51:27Z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