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ropbox\GitHub\TimeSheets\"/>
    </mc:Choice>
  </mc:AlternateContent>
  <bookViews>
    <workbookView xWindow="0" yWindow="0" windowWidth="15030" windowHeight="7035" firstSheet="2" activeTab="13"/>
  </bookViews>
  <sheets>
    <sheet name="GrigBillability" sheetId="30" r:id="rId1"/>
    <sheet name="Matt" sheetId="29" r:id="rId2"/>
    <sheet name="Geoff" sheetId="28" r:id="rId3"/>
    <sheet name="Grig" sheetId="27" r:id="rId4"/>
    <sheet name="Zero1" sheetId="26" r:id="rId5"/>
    <sheet name="Genasys" sheetId="25" r:id="rId6"/>
    <sheet name="ProjectCaps" sheetId="17" r:id="rId7"/>
    <sheet name="PersonCosts" sheetId="18" r:id="rId8"/>
    <sheet name="Internal" sheetId="23" r:id="rId9"/>
    <sheet name="Invoicing" sheetId="1" r:id="rId10"/>
    <sheet name="PersonBonus" sheetId="24" r:id="rId11"/>
    <sheet name="PersonBilling" sheetId="14" r:id="rId12"/>
    <sheet name="MeerkatSales" sheetId="31" r:id="rId13"/>
    <sheet name="Client" sheetId="11" r:id="rId14"/>
    <sheet name="Person" sheetId="6" r:id="rId15"/>
    <sheet name="InvoiceRecon" sheetId="19" r:id="rId16"/>
    <sheet name="Zero1InvoicingOutstanding" sheetId="22" r:id="rId17"/>
    <sheet name="Rates" sheetId="2" r:id="rId18"/>
    <sheet name="Savannah" sheetId="8" r:id="rId19"/>
  </sheets>
  <externalReferences>
    <externalReference r:id="rId20"/>
  </externalReferences>
  <definedNames>
    <definedName name="Geoff" localSheetId="0">[1]XLS_Unallocated!#REF!</definedName>
    <definedName name="Geoff" localSheetId="1">[1]XLS_Unallocated!#REF!</definedName>
    <definedName name="Geoff" localSheetId="12">[1]XLS_Unallocated!#REF!</definedName>
    <definedName name="Geoff">[1]XLS_Unallocated!#REF!</definedName>
    <definedName name="grig" localSheetId="2">[1]XLS_Unallocated!#REF!</definedName>
    <definedName name="grig" localSheetId="0">[1]XLS_Unallocated!#REF!</definedName>
    <definedName name="grig" localSheetId="1">[1]XLS_Unallocated!#REF!</definedName>
    <definedName name="grig" localSheetId="12">[1]XLS_Unallocated!#REF!</definedName>
    <definedName name="grig">[1]XLS_Unallocated!#REF!</definedName>
    <definedName name="Slicer_BillingPeriod">#N/A</definedName>
    <definedName name="Slicer_BillingPeriod1">#N/A</definedName>
    <definedName name="Slicer_BillingPeriod11">#N/A</definedName>
    <definedName name="Slicer_BillingPeriod111">#N/A</definedName>
    <definedName name="Slicer_BillingPeriod112">#N/A</definedName>
    <definedName name="Slicer_BillingPeriod12">#N/A</definedName>
    <definedName name="XLS_Unallocated" localSheetId="5">[1]XLS_Unallocated!#REF!</definedName>
    <definedName name="XLS_Unallocated" localSheetId="2">[1]XLS_Unallocated!#REF!</definedName>
    <definedName name="XLS_Unallocated" localSheetId="3">[1]XLS_Unallocated!#REF!</definedName>
    <definedName name="XLS_Unallocated" localSheetId="0">[1]XLS_Unallocated!#REF!</definedName>
    <definedName name="XLS_Unallocated" localSheetId="8">[1]XLS_Unallocated!#REF!</definedName>
    <definedName name="XLS_Unallocated" localSheetId="15">[1]XLS_Unallocated!#REF!</definedName>
    <definedName name="XLS_Unallocated" localSheetId="1">[1]XLS_Unallocated!#REF!</definedName>
    <definedName name="XLS_Unallocated" localSheetId="12">[1]XLS_Unallocated!#REF!</definedName>
    <definedName name="XLS_Unallocated" localSheetId="10">[1]XLS_Unallocated!#REF!</definedName>
    <definedName name="XLS_Unallocated" localSheetId="7">[1]XLS_Unallocated!#REF!</definedName>
    <definedName name="XLS_Unallocated" localSheetId="4">[1]XLS_Unallocated!#REF!</definedName>
    <definedName name="XLS_Unallocated" localSheetId="16">[1]XLS_Unallocated!#REF!</definedName>
    <definedName name="XLS_Unallocated">[1]XLS_Unallocated!#REF!</definedName>
    <definedName name="XXXXX" localSheetId="12">[1]XLS_Unallocated!#REF!</definedName>
    <definedName name="XXXXX">[1]XLS_Unallocated!#REF!</definedName>
    <definedName name="Zero1" localSheetId="2">[1]XLS_Unallocated!#REF!</definedName>
    <definedName name="Zero1" localSheetId="3">[1]XLS_Unallocated!#REF!</definedName>
    <definedName name="Zero1" localSheetId="0">[1]XLS_Unallocated!#REF!</definedName>
    <definedName name="Zero1" localSheetId="1">[1]XLS_Unallocated!#REF!</definedName>
    <definedName name="Zero1" localSheetId="12">[1]XLS_Unallocated!#REF!</definedName>
    <definedName name="Zero1">[1]XLS_Unallocated!#REF!</definedName>
    <definedName name="ZZZ" localSheetId="12">[1]XLS_Unallocated!#REF!</definedName>
    <definedName name="ZZZ">[1]XLS_Unallocated!#REF!</definedName>
  </definedNames>
  <calcPr calcId="152511"/>
  <pivotCaches>
    <pivotCache cacheId="169" r:id="rId21"/>
    <pivotCache cacheId="172" r:id="rId22"/>
    <pivotCache cacheId="175" r:id="rId23"/>
    <pivotCache cacheId="179" r:id="rId24"/>
    <pivotCache cacheId="182" r:id="rId25"/>
    <pivotCache cacheId="186" r:id="rId26"/>
    <pivotCache cacheId="189" r:id="rId27"/>
    <pivotCache cacheId="193" r:id="rId28"/>
    <pivotCache cacheId="196" r:id="rId29"/>
    <pivotCache cacheId="199" r:id="rId30"/>
    <pivotCache cacheId="202" r:id="rId31"/>
    <pivotCache cacheId="205" r:id="rId32"/>
    <pivotCache cacheId="208" r:id="rId33"/>
    <pivotCache cacheId="211" r:id="rId34"/>
    <pivotCache cacheId="214" r:id="rId35"/>
    <pivotCache cacheId="217" r:id="rId36"/>
    <pivotCache cacheId="221" r:id="rId37"/>
    <pivotCache cacheId="224" r:id="rId38"/>
    <pivotCache cacheId="227" r:id="rId39"/>
    <pivotCache cacheId="231" r:id="rId40"/>
    <pivotCache cacheId="234" r:id="rId41"/>
    <pivotCache cacheId="238" r:id="rId42"/>
    <pivotCache cacheId="241" r:id="rId43"/>
    <pivotCache cacheId="244" r:id="rId44"/>
    <pivotCache cacheId="247" r:id="rId45"/>
    <pivotCache cacheId="283" r:id="rId46"/>
  </pivotCaches>
  <extLst>
    <ext xmlns:x14="http://schemas.microsoft.com/office/spreadsheetml/2009/9/main" uri="{876F7934-8845-4945-9796-88D515C7AA90}">
      <x14:pivotCaches>
        <pivotCache cacheId="178" r:id="rId47"/>
        <pivotCache cacheId="185" r:id="rId48"/>
        <pivotCache cacheId="192" r:id="rId49"/>
        <pivotCache cacheId="220" r:id="rId50"/>
        <pivotCache cacheId="230" r:id="rId51"/>
        <pivotCache cacheId="237" r:id="rId52"/>
      </x14:pivotCaches>
    </ext>
    <ext xmlns:x14="http://schemas.microsoft.com/office/spreadsheetml/2009/9/main" uri="{BBE1A952-AA13-448e-AADC-164F8A28A991}">
      <x14:slicerCaches>
        <x14:slicerCache r:id="rId53"/>
        <x14:slicerCache r:id="rId54"/>
        <x14:slicerCache r:id="rId55"/>
        <x14:slicerCache r:id="rId56"/>
        <x14:slicerCache r:id="rId57"/>
        <x14:slicerCache r:id="rId5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 i="11" l="1"/>
  <c r="I9" i="11"/>
  <c r="I8" i="11"/>
  <c r="G362" i="31"/>
  <c r="G361" i="31"/>
  <c r="G360" i="31"/>
  <c r="G359" i="31"/>
  <c r="G358" i="31"/>
  <c r="G357" i="31"/>
  <c r="G356" i="31"/>
  <c r="G355" i="31"/>
  <c r="G354" i="31"/>
  <c r="G353" i="31"/>
  <c r="G352" i="31"/>
  <c r="G351" i="31"/>
  <c r="G350" i="31"/>
  <c r="G349" i="31"/>
  <c r="G348" i="31"/>
  <c r="G347" i="31"/>
  <c r="G346" i="31"/>
  <c r="G345" i="31"/>
  <c r="G344" i="31"/>
  <c r="G343" i="31"/>
  <c r="G342" i="31"/>
  <c r="G341" i="31"/>
  <c r="G340" i="31"/>
  <c r="G339" i="31"/>
  <c r="G338" i="31"/>
  <c r="G337" i="31"/>
  <c r="G336" i="31"/>
  <c r="G335" i="31"/>
  <c r="G334" i="31"/>
  <c r="G333" i="31"/>
  <c r="G332" i="31"/>
  <c r="G331" i="31"/>
  <c r="G330" i="31"/>
  <c r="G329" i="31"/>
  <c r="G328" i="31"/>
  <c r="G327" i="31"/>
  <c r="G326" i="31"/>
  <c r="G325" i="31"/>
  <c r="G324" i="31"/>
  <c r="G323" i="31"/>
  <c r="G322" i="31"/>
  <c r="G321" i="31"/>
  <c r="G320" i="31"/>
  <c r="G319" i="31"/>
  <c r="G318" i="31"/>
  <c r="G317" i="31"/>
  <c r="G316" i="31"/>
  <c r="G315" i="31"/>
  <c r="G314" i="31"/>
  <c r="G313" i="31"/>
  <c r="G312" i="31"/>
  <c r="G311" i="31"/>
  <c r="G310" i="31"/>
  <c r="G309" i="31"/>
  <c r="G308" i="31"/>
  <c r="G307" i="31"/>
  <c r="G306" i="31"/>
  <c r="G305" i="31"/>
  <c r="G304" i="31"/>
  <c r="G303" i="31"/>
  <c r="G302" i="31"/>
  <c r="G301" i="31"/>
  <c r="G300" i="31"/>
  <c r="G299" i="31"/>
  <c r="G298" i="31"/>
  <c r="G297" i="31"/>
  <c r="G296" i="31"/>
  <c r="G295" i="31"/>
  <c r="G294" i="31"/>
  <c r="G293" i="31"/>
  <c r="G292" i="31"/>
  <c r="G291" i="31"/>
  <c r="G290" i="31"/>
  <c r="G289" i="31"/>
  <c r="G288" i="31"/>
  <c r="G287" i="31"/>
  <c r="G286" i="31"/>
  <c r="G285" i="31"/>
  <c r="G284" i="31"/>
  <c r="G283" i="31"/>
  <c r="G282" i="31"/>
  <c r="G281" i="31"/>
  <c r="G280" i="31"/>
  <c r="G279" i="31"/>
  <c r="G278" i="31"/>
  <c r="G277" i="31"/>
  <c r="G276" i="31"/>
  <c r="G275" i="31"/>
  <c r="G274" i="31"/>
  <c r="G273" i="31"/>
  <c r="G272" i="31"/>
  <c r="G271" i="31"/>
  <c r="G270" i="31"/>
  <c r="G269" i="31"/>
  <c r="G268" i="31"/>
  <c r="G267" i="31"/>
  <c r="G266" i="31"/>
  <c r="G265" i="31"/>
  <c r="G264" i="31"/>
  <c r="G263" i="31"/>
  <c r="G262" i="31"/>
  <c r="G261" i="31"/>
  <c r="G260" i="31"/>
  <c r="G259" i="31"/>
  <c r="G258" i="31"/>
  <c r="G257" i="31"/>
  <c r="G256" i="31"/>
  <c r="G255" i="31"/>
  <c r="G254" i="31"/>
  <c r="G253" i="31"/>
  <c r="G252" i="31"/>
  <c r="G251" i="31"/>
  <c r="G250" i="31"/>
  <c r="G249" i="31"/>
  <c r="G248" i="31"/>
  <c r="G247" i="31"/>
  <c r="G246" i="31"/>
  <c r="G245" i="31"/>
  <c r="G244" i="31"/>
  <c r="G243" i="31"/>
  <c r="G242" i="31"/>
  <c r="G241" i="31"/>
  <c r="G240" i="31"/>
  <c r="G239" i="31"/>
  <c r="G238" i="31"/>
  <c r="G237" i="31"/>
  <c r="G236" i="31"/>
  <c r="G235" i="31"/>
  <c r="G234" i="31"/>
  <c r="G233" i="31"/>
  <c r="G232" i="31"/>
  <c r="G231" i="31"/>
  <c r="G230" i="31"/>
  <c r="G229" i="31"/>
  <c r="G228" i="31"/>
  <c r="G227" i="31"/>
  <c r="G226" i="31"/>
  <c r="G225" i="31"/>
  <c r="G224" i="31"/>
  <c r="G223" i="31"/>
  <c r="G222" i="31"/>
  <c r="G221" i="31"/>
  <c r="G220" i="31"/>
  <c r="G219" i="31"/>
  <c r="G218" i="31"/>
  <c r="G217" i="31"/>
  <c r="G216" i="31"/>
  <c r="G215" i="31"/>
  <c r="G214" i="31"/>
  <c r="G213" i="31"/>
  <c r="G212" i="31"/>
  <c r="G211" i="31"/>
  <c r="G210" i="31"/>
  <c r="G209" i="31"/>
  <c r="G208" i="31"/>
  <c r="G207" i="31"/>
  <c r="G206" i="31"/>
  <c r="G205" i="31"/>
  <c r="G204" i="31"/>
  <c r="G203" i="31"/>
  <c r="G202" i="31"/>
  <c r="G201" i="31"/>
  <c r="G200" i="31"/>
  <c r="G199" i="31"/>
  <c r="G198" i="31"/>
  <c r="G197" i="31"/>
  <c r="G196" i="31"/>
  <c r="G195" i="31"/>
  <c r="G194" i="31"/>
  <c r="G193" i="31"/>
  <c r="G192" i="31"/>
  <c r="G191" i="31"/>
  <c r="G190" i="31"/>
  <c r="G189" i="31"/>
  <c r="G188" i="31"/>
  <c r="G187" i="31"/>
  <c r="G186" i="31"/>
  <c r="G185" i="31"/>
  <c r="G184" i="31"/>
  <c r="G183" i="31"/>
  <c r="G182" i="31"/>
  <c r="G181" i="31"/>
  <c r="G180" i="31"/>
  <c r="G179" i="31"/>
  <c r="G178" i="31"/>
  <c r="G177" i="31"/>
  <c r="G176" i="31"/>
  <c r="G175" i="31"/>
  <c r="G174" i="31"/>
  <c r="G173" i="31"/>
  <c r="G172" i="31"/>
  <c r="G171" i="31"/>
  <c r="G170" i="31"/>
  <c r="G169" i="31"/>
  <c r="G168" i="31"/>
  <c r="G167" i="31"/>
  <c r="G166" i="31"/>
  <c r="G165" i="31"/>
  <c r="G164" i="31"/>
  <c r="G163" i="31"/>
  <c r="G162" i="31"/>
  <c r="G161" i="31"/>
  <c r="G160" i="31"/>
  <c r="G159" i="31"/>
  <c r="G158" i="31"/>
  <c r="G157" i="31"/>
  <c r="G156" i="31"/>
  <c r="G155" i="31"/>
  <c r="G154" i="31"/>
  <c r="G153" i="31"/>
  <c r="G152" i="31"/>
  <c r="G151" i="31"/>
  <c r="G150" i="31"/>
  <c r="G149" i="31"/>
  <c r="G148" i="31"/>
  <c r="G147" i="31"/>
  <c r="G146" i="31"/>
  <c r="G145" i="31"/>
  <c r="G144" i="31"/>
  <c r="G143" i="31"/>
  <c r="G142" i="31"/>
  <c r="G141" i="31"/>
  <c r="G140" i="31"/>
  <c r="G139" i="31"/>
  <c r="G138" i="31"/>
  <c r="G137" i="31"/>
  <c r="G136" i="31"/>
  <c r="G135" i="31"/>
  <c r="G134" i="31"/>
  <c r="G133" i="31"/>
  <c r="G132" i="31"/>
  <c r="G131" i="31"/>
  <c r="G130" i="31"/>
  <c r="G129" i="31"/>
  <c r="G128" i="31"/>
  <c r="G127" i="31"/>
  <c r="G126" i="31"/>
  <c r="G125" i="31"/>
  <c r="G124" i="31"/>
  <c r="G123" i="31"/>
  <c r="G122" i="31"/>
  <c r="G121" i="31"/>
  <c r="G120" i="31"/>
  <c r="G119" i="31"/>
  <c r="G118" i="31"/>
  <c r="G117" i="31"/>
  <c r="G116" i="31"/>
  <c r="G115" i="31"/>
  <c r="G114" i="31"/>
  <c r="G113" i="31"/>
  <c r="G112" i="31"/>
  <c r="G111" i="31"/>
  <c r="G110" i="31"/>
  <c r="G109" i="31"/>
  <c r="G108" i="31"/>
  <c r="G107" i="31"/>
  <c r="G106" i="31"/>
  <c r="G105" i="31"/>
  <c r="G104" i="31"/>
  <c r="G103" i="31"/>
  <c r="G102" i="31"/>
  <c r="G101" i="31"/>
  <c r="G100" i="31"/>
  <c r="G99" i="31"/>
  <c r="G98" i="31"/>
  <c r="G97" i="31"/>
  <c r="G96" i="31"/>
  <c r="G95" i="31"/>
  <c r="G94" i="31"/>
  <c r="G93" i="31"/>
  <c r="G92" i="31"/>
  <c r="G91" i="31"/>
  <c r="G90" i="31"/>
  <c r="G89" i="31"/>
  <c r="G88" i="31"/>
  <c r="G87" i="31"/>
  <c r="G86" i="31"/>
  <c r="G85" i="31"/>
  <c r="G84" i="31"/>
  <c r="G83" i="31"/>
  <c r="G82" i="31"/>
  <c r="G81" i="31"/>
  <c r="G80" i="31"/>
  <c r="G79" i="31"/>
  <c r="G78" i="31"/>
  <c r="G77" i="31"/>
  <c r="G76" i="31"/>
  <c r="G75" i="31"/>
  <c r="G74" i="31"/>
  <c r="G73" i="31"/>
  <c r="G72" i="31"/>
  <c r="G71" i="31"/>
  <c r="G70" i="31"/>
  <c r="G69" i="31"/>
  <c r="G68" i="31"/>
  <c r="G67" i="31"/>
  <c r="G66" i="31"/>
  <c r="G65" i="31"/>
  <c r="G64" i="31"/>
  <c r="G63" i="31"/>
  <c r="G62" i="31"/>
  <c r="G61" i="31"/>
  <c r="G60" i="31"/>
  <c r="G59" i="31"/>
  <c r="G58" i="31"/>
  <c r="G57" i="31"/>
  <c r="G56" i="31"/>
  <c r="G55" i="31"/>
  <c r="G54" i="31"/>
  <c r="G53" i="31"/>
  <c r="G52" i="31"/>
  <c r="G51" i="31"/>
  <c r="G50" i="31"/>
  <c r="G49" i="31"/>
  <c r="G48" i="31"/>
  <c r="G47" i="31"/>
  <c r="G46" i="31"/>
  <c r="G45" i="31"/>
  <c r="G44" i="31"/>
  <c r="G43" i="31"/>
  <c r="G42" i="31"/>
  <c r="G41" i="31"/>
  <c r="G40" i="31"/>
  <c r="G39" i="31"/>
  <c r="G38" i="31"/>
  <c r="G37" i="31"/>
  <c r="G36" i="31"/>
  <c r="G35" i="31"/>
  <c r="G34" i="31"/>
  <c r="G33" i="31"/>
  <c r="G32" i="31"/>
  <c r="G31" i="31"/>
  <c r="G30" i="31"/>
  <c r="G29" i="31"/>
  <c r="G28" i="31"/>
  <c r="G27" i="31"/>
  <c r="G26" i="31"/>
  <c r="G25" i="31"/>
  <c r="G24" i="31"/>
  <c r="G23" i="31"/>
  <c r="G22" i="31"/>
  <c r="G21" i="31"/>
  <c r="G20" i="31"/>
  <c r="G19" i="31"/>
  <c r="G18" i="31"/>
  <c r="G17" i="31"/>
  <c r="G16" i="31"/>
  <c r="G15" i="31"/>
  <c r="G14" i="31"/>
  <c r="G13" i="31"/>
  <c r="G12" i="31"/>
  <c r="G11" i="31"/>
  <c r="G10" i="31"/>
  <c r="G9" i="31"/>
  <c r="G8" i="31"/>
  <c r="G7" i="31"/>
  <c r="G6" i="31"/>
  <c r="I2" i="31"/>
  <c r="I1" i="31"/>
  <c r="G363" i="31" l="1"/>
  <c r="M14" i="30"/>
  <c r="M13" i="30"/>
  <c r="M12" i="30"/>
  <c r="M13" i="29" l="1"/>
  <c r="M12" i="29"/>
  <c r="M14" i="29" s="1"/>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5">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Period].&amp;[2013 - 07]}"/>
    <s v="{[Person].[Person Name].&amp;[Mark Stacey],[Person].[Person Name].&amp;[Theo Engels],[Person].[Person Name].&amp;[Geoffrey Smith],[Person].[Person Name].&amp;[Adele Swanepoel]}"/>
    <s v="{[Date].[YMD].[All]}"/>
    <s v="{[Date].[ContractorPeriod].[All]}"/>
    <s v="{[Person].[Person Name].&amp;[Geoffrey Smith]}"/>
    <s v="{[Date].[BillingPeriod].[Billing Period].&amp;[2014 - 01]}"/>
    <s v="{[Person].[Person Name].&amp;[Remo Siciliano]}"/>
    <s v="{[Fact Timesheet Detail].[Person Comments].[Person].&amp;[Geoffrey Smith]}"/>
    <s v="{[Fact Timesheet Detail].[Person Comments].[Person].&amp;[Grigori Nicoloudakis]}"/>
    <s v="{[Fact Timesheet Detail].[Person Comments].[Person].&amp;[Matt Horn]}"/>
    <s v="{[Fact Timesheet Detail].[Billable].&amp;[0]}"/>
    <s v="{[Date].[ContractorPeriod].[Billing Year].&amp;[2014].&amp;[CP2014 - 05]}"/>
    <s v="{[Fact Timesheet Detail].[Person Comments].[Person].&amp;[Christina Leo]}"/>
    <s v="{[Project].[Name].[Project Name].&amp;[6]&amp;[Sales]}"/>
    <s v="{[Person].[Person Name].&amp;[Mark Stacey]}"/>
    <s v="{[Date].[BillingPeriod].[Billing Period].&amp;[2014 - 06]}"/>
  </metadataStrings>
  <mdxMetadata count="25">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4" f="s">
      <ms ns="2" c="0"/>
    </mdx>
    <mdx n="4" f="s">
      <ms ns="14" c="0"/>
    </mdx>
    <mdx n="7" f="s">
      <ms ns="16" c="0"/>
    </mdx>
    <mdx n="7" f="s">
      <ms ns="17" c="0"/>
    </mdx>
    <mdx n="7" f="s">
      <ms ns="18" c="0"/>
    </mdx>
    <mdx n="7" f="s">
      <ms ns="19" c="0"/>
    </mdx>
    <mdx n="7" f="s">
      <ms ns="20" c="0"/>
    </mdx>
    <mdx n="7" f="s">
      <ms ns="21" c="0"/>
    </mdx>
    <mdx n="7" f="s">
      <ms ns="22" c="0"/>
    </mdx>
    <mdx n="7" f="s">
      <ms ns="23" c="0"/>
    </mdx>
    <mdx n="7" f="s">
      <ms ns="24" c="0"/>
    </mdx>
  </mdxMetadata>
  <valueMetadata count="2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valueMetadata>
</metadata>
</file>

<file path=xl/sharedStrings.xml><?xml version="1.0" encoding="utf-8"?>
<sst xmlns="http://schemas.openxmlformats.org/spreadsheetml/2006/main" count="1198" uniqueCount="444">
  <si>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</si>
  <si>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</si>
  <si>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</si>
  <si>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</si>
  <si>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</si>
  <si>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</si>
  <si>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</si>
  <si>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</si>
  <si>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</si>
  <si>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</si>
  <si>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</si>
  <si>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</si>
  <si>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</si>
  <si>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</si>
  <si>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</si>
  <si>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</si>
  <si>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</si>
  <si>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</si>
  <si>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</si>
  <si>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</si>
  <si>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</si>
  <si>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</si>
  <si>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</si>
  <si>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</si>
  <si>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</si>
  <si>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</si>
  <si>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</si>
  <si>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</si>
  <si>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</si>
  <si>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</si>
  <si>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</si>
  <si>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</si>
  <si>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</si>
  <si>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</si>
  <si>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</si>
  <si>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</si>
  <si>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</si>
  <si>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</si>
  <si>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</si>
  <si>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</si>
  <si>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</si>
  <si>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</si>
  <si>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</si>
  <si>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</si>
  <si>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</si>
  <si>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</si>
  <si>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</si>
  <si>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</si>
  <si>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</si>
  <si>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</si>
  <si>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</si>
  <si>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</si>
  <si>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</si>
  <si>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</si>
  <si>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</si>
  <si>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</si>
  <si>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</si>
  <si>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</si>
  <si>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</si>
  <si>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</si>
  <si>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</si>
  <si>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</si>
  <si>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</si>
  <si>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</si>
  <si>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</si>
  <si>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</si>
  <si>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</si>
  <si>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</si>
  <si>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</si>
  <si>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</si>
  <si>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</si>
  <si>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Active</t>
  </si>
  <si>
    <t>Zero1 - Samsung installation</t>
  </si>
  <si>
    <t>Adele Swanepoel</t>
  </si>
  <si>
    <t>ContractorPeriod</t>
  </si>
  <si>
    <t>L Oreal</t>
  </si>
  <si>
    <t>Theo Engels</t>
  </si>
  <si>
    <t>Zero1 - 1View Change Requests</t>
  </si>
  <si>
    <t>Louis Young</t>
  </si>
  <si>
    <t>2013 - 07</t>
  </si>
  <si>
    <t>Genasys - Invoiced</t>
  </si>
  <si>
    <t>RMB - Invoiced</t>
  </si>
  <si>
    <t>TWP - Invoiced</t>
  </si>
  <si>
    <t>(Multiple Items)</t>
  </si>
  <si>
    <t>YMD</t>
  </si>
  <si>
    <t>Robert Maclean</t>
  </si>
  <si>
    <t>FirstRand</t>
  </si>
  <si>
    <t>Product Hours</t>
  </si>
  <si>
    <t>Status</t>
  </si>
  <si>
    <t>Billability Target</t>
  </si>
  <si>
    <t>Grigori Nicoloudakis</t>
  </si>
  <si>
    <t>Person Comments</t>
  </si>
  <si>
    <t>Internal - Administrative</t>
  </si>
  <si>
    <t>Internal - Workshops</t>
  </si>
  <si>
    <t>Internal - Leave</t>
  </si>
  <si>
    <t>RMB - IBD</t>
  </si>
  <si>
    <t>RMB - BTZ</t>
  </si>
  <si>
    <t>SAOTA</t>
  </si>
  <si>
    <t>Microsoft</t>
  </si>
  <si>
    <t>Zero1 Systems Development</t>
  </si>
  <si>
    <t>Silicon Overdrive</t>
  </si>
  <si>
    <t>2013/12/29</t>
  </si>
  <si>
    <t>2014/01/05</t>
  </si>
  <si>
    <t>2014/01/12</t>
  </si>
  <si>
    <t>2014/01/19</t>
  </si>
  <si>
    <t>2014/01/26</t>
  </si>
  <si>
    <t>2014/02/02</t>
  </si>
  <si>
    <t>2014 - 01</t>
  </si>
  <si>
    <t>Aphelion - Data Load Framework</t>
  </si>
  <si>
    <t>Remo Siciliano</t>
  </si>
  <si>
    <t>2014 - 03</t>
  </si>
  <si>
    <t>CARE</t>
  </si>
  <si>
    <t>CARE Somalia</t>
  </si>
  <si>
    <t>Pagatech Limited</t>
  </si>
  <si>
    <t>Account Management</t>
  </si>
  <si>
    <t>Genasys - CTU</t>
  </si>
  <si>
    <t>Zero1 - Misc work</t>
  </si>
  <si>
    <t>Onsite visit</t>
  </si>
  <si>
    <t>Onsite visit, issue reolution</t>
  </si>
  <si>
    <t>Onsite visit, meeting on duplicate issue with Byron</t>
  </si>
  <si>
    <t>OTN updates</t>
  </si>
  <si>
    <t xml:space="preserve"> build 114 deployment issues</t>
  </si>
  <si>
    <t>Build 114 deployment issues</t>
  </si>
  <si>
    <t>build 114 deployment issues</t>
  </si>
  <si>
    <t>dup inv investigation</t>
  </si>
  <si>
    <t>GrigoriNicoloudakis_20140126_Timesheets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</si>
  <si>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</si>
  <si>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</si>
  <si>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</si>
  <si>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</si>
  <si>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</si>
  <si>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</si>
  <si>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</si>
  <si>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</si>
  <si>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</si>
  <si>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</si>
  <si>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</si>
  <si>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</si>
  <si>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</si>
  <si>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</si>
  <si>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</si>
  <si>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</si>
  <si>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</si>
  <si>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</si>
  <si>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</si>
  <si>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</si>
  <si>
    <t>Zero1 - 1View Defects</t>
  </si>
  <si>
    <t>Zero1 - 1View Finance</t>
  </si>
  <si>
    <t>2014 - 04</t>
  </si>
  <si>
    <t>Karen Homan</t>
  </si>
  <si>
    <t>0</t>
  </si>
  <si>
    <t>2014/04/06</t>
  </si>
  <si>
    <t>2014/04/13</t>
  </si>
  <si>
    <t>2014/04/20</t>
  </si>
  <si>
    <t>2014/04/27</t>
  </si>
  <si>
    <t>Zero1 - OMS2 ETL changes</t>
  </si>
  <si>
    <t>Zero1 - OMS2 Report changes</t>
  </si>
  <si>
    <t>Zero1 - 1View Day End</t>
  </si>
  <si>
    <t>Zero1 - 1View Invoices</t>
  </si>
  <si>
    <t>Zero1 - 1View Ops Reports</t>
  </si>
  <si>
    <t>Zero1 - 1View Stock</t>
  </si>
  <si>
    <t>Zero1 - Cube and model fixes</t>
  </si>
  <si>
    <t>20140416</t>
  </si>
  <si>
    <t>20140418</t>
  </si>
  <si>
    <t>20140422</t>
  </si>
  <si>
    <t>20140423</t>
  </si>
  <si>
    <t>20140424</t>
  </si>
  <si>
    <t>20140425</t>
  </si>
  <si>
    <t>20140428</t>
  </si>
  <si>
    <t>20140429</t>
  </si>
  <si>
    <t>20140430</t>
  </si>
  <si>
    <t>20140502</t>
  </si>
  <si>
    <t>20140505</t>
  </si>
  <si>
    <t>20140506</t>
  </si>
  <si>
    <t>20140507</t>
  </si>
  <si>
    <t>20140508</t>
  </si>
  <si>
    <t>20140509</t>
  </si>
  <si>
    <t>20140512</t>
  </si>
  <si>
    <t>20140513</t>
  </si>
  <si>
    <t>20140514</t>
  </si>
  <si>
    <t>20140515</t>
  </si>
  <si>
    <t>CP2014 - 05</t>
  </si>
  <si>
    <t>Aphelion Total</t>
  </si>
  <si>
    <t>Aphelion - Meerkat CARE installation</t>
  </si>
  <si>
    <t>Internal Total</t>
  </si>
  <si>
    <t>Internal - Marketing</t>
  </si>
  <si>
    <t>Genasys - CTU Reports</t>
  </si>
  <si>
    <t>Genasys - CTU - Analysis</t>
  </si>
  <si>
    <t>GENASYS - CTU - Source Data Issues</t>
  </si>
  <si>
    <t>Project Dev Amount</t>
  </si>
  <si>
    <t>Total Invoice</t>
  </si>
  <si>
    <t>Total Unbillable</t>
  </si>
  <si>
    <t>2014/06/01</t>
  </si>
  <si>
    <t>2014/06/08</t>
  </si>
  <si>
    <t>2014/06/15</t>
  </si>
  <si>
    <t>WeChat</t>
  </si>
  <si>
    <t>2014 - 06</t>
  </si>
  <si>
    <t>Deployment of new tabular FMS cubes</t>
  </si>
  <si>
    <t>FMS Cube perf enh</t>
  </si>
  <si>
    <t>MCTS Exam 70-465</t>
  </si>
  <si>
    <t>AEEL</t>
  </si>
  <si>
    <t>AEGON proposal</t>
  </si>
  <si>
    <t>AEL Masterdata</t>
  </si>
  <si>
    <t>AEL Sales</t>
  </si>
  <si>
    <t>AEL sales</t>
  </si>
  <si>
    <t>AEL SLA</t>
  </si>
  <si>
    <t>AELMS - Ewan</t>
  </si>
  <si>
    <t>AM Meeting</t>
  </si>
  <si>
    <t>AMREF</t>
  </si>
  <si>
    <t>Andy</t>
  </si>
  <si>
    <t>BA</t>
  </si>
  <si>
    <t>Belgium</t>
  </si>
  <si>
    <t>Belgium and Luxembourg</t>
  </si>
  <si>
    <t>BI Call - GMO</t>
  </si>
  <si>
    <t>Brightstar</t>
  </si>
  <si>
    <t>Cape Town</t>
  </si>
  <si>
    <t>Capitec follow ups</t>
  </si>
  <si>
    <t>Capitec Proposal</t>
  </si>
  <si>
    <t>CARE africa</t>
  </si>
  <si>
    <t>CARE proposal</t>
  </si>
  <si>
    <t>CAT</t>
  </si>
  <si>
    <t>Changes to OW</t>
  </si>
  <si>
    <t>Client updates</t>
  </si>
  <si>
    <t>Cloud based product research</t>
  </si>
  <si>
    <t>Codec tender</t>
  </si>
  <si>
    <t>Company structure</t>
  </si>
  <si>
    <t>CT demos</t>
  </si>
  <si>
    <t>CT flight</t>
  </si>
  <si>
    <t>CT Flight</t>
  </si>
  <si>
    <t>CT Partnership</t>
  </si>
  <si>
    <t>DanOffice</t>
  </si>
  <si>
    <t>Datawyas</t>
  </si>
  <si>
    <t>demos</t>
  </si>
  <si>
    <t>Demos</t>
  </si>
  <si>
    <t>Denmark - expedia mess</t>
  </si>
  <si>
    <t>Dublin</t>
  </si>
  <si>
    <t>East Africa Cables</t>
  </si>
  <si>
    <t>Edcon</t>
  </si>
  <si>
    <t>Emails to leads from SQL Sat</t>
  </si>
  <si>
    <t>ENS</t>
  </si>
  <si>
    <t>Eugene MS Vehicle tracking etc</t>
  </si>
  <si>
    <t>Europe</t>
  </si>
  <si>
    <t>European travel - general</t>
  </si>
  <si>
    <t>EWX</t>
  </si>
  <si>
    <t>Explanate</t>
  </si>
  <si>
    <t>Faircape</t>
  </si>
  <si>
    <t>First Rand Group</t>
  </si>
  <si>
    <t>Flights</t>
  </si>
  <si>
    <t>Fly to Cape Town</t>
  </si>
  <si>
    <t>Fly to Kenya</t>
  </si>
  <si>
    <t>Fly to Somalia</t>
  </si>
  <si>
    <t>FNB</t>
  </si>
  <si>
    <t>FNB - David Gordon</t>
  </si>
  <si>
    <t>FNB demo</t>
  </si>
  <si>
    <t>Forthnightly meeting</t>
  </si>
  <si>
    <t>FRS</t>
  </si>
  <si>
    <t>Genasys CTU</t>
  </si>
  <si>
    <t>Genasys proposal</t>
  </si>
  <si>
    <t>Greyspark</t>
  </si>
  <si>
    <t>GT Consult</t>
  </si>
  <si>
    <t>Hollard</t>
  </si>
  <si>
    <t>IBD P&amp;L</t>
  </si>
  <si>
    <t>IBM</t>
  </si>
  <si>
    <t>IDB</t>
  </si>
  <si>
    <t>IDUTECH</t>
  </si>
  <si>
    <t>IDUTech demo</t>
  </si>
  <si>
    <t>Illionx</t>
  </si>
  <si>
    <t>Immix quote</t>
  </si>
  <si>
    <t>Infosat</t>
  </si>
  <si>
    <t>Innosat</t>
  </si>
  <si>
    <t>Insurance products</t>
  </si>
  <si>
    <t>Internal Sales</t>
  </si>
  <si>
    <t>Internal Sales meeting</t>
  </si>
  <si>
    <t>iOra</t>
  </si>
  <si>
    <t>Ireland to Southampton</t>
  </si>
  <si>
    <t>ITWeb BI Summit</t>
  </si>
  <si>
    <t>Johan Joubert proposal</t>
  </si>
  <si>
    <t>Jonathan and Filip</t>
  </si>
  <si>
    <t>Kent to London</t>
  </si>
  <si>
    <t>Kenya</t>
  </si>
  <si>
    <t>Kenya roadtrip</t>
  </si>
  <si>
    <t>Lee Greene</t>
  </si>
  <si>
    <t>London to Jhb</t>
  </si>
  <si>
    <t>Loreal</t>
  </si>
  <si>
    <t>L'Oreal</t>
  </si>
  <si>
    <t>MapIT</t>
  </si>
  <si>
    <t>MDS workshop with rMB</t>
  </si>
  <si>
    <t>Mediclinic</t>
  </si>
  <si>
    <t>MEDO</t>
  </si>
  <si>
    <t>Meerkat</t>
  </si>
  <si>
    <t>Meerkat pricing</t>
  </si>
  <si>
    <t>Meerkat specs</t>
  </si>
  <si>
    <t>Meerkat tests</t>
  </si>
  <si>
    <t>Meeting Jacques at PGWC</t>
  </si>
  <si>
    <t>Meeting with iOra</t>
  </si>
  <si>
    <t>Meeting with MS Ireland</t>
  </si>
  <si>
    <t>Meetings</t>
  </si>
  <si>
    <t>Met with Martin</t>
  </si>
  <si>
    <t>Metropolitan</t>
  </si>
  <si>
    <t>Microsoft - Rian</t>
  </si>
  <si>
    <t>Microsoft on RMB</t>
  </si>
  <si>
    <t>Microsoft partner</t>
  </si>
  <si>
    <t>Mine visit</t>
  </si>
  <si>
    <t>Mint</t>
  </si>
  <si>
    <t>MiX Project</t>
  </si>
  <si>
    <t>MiX proposal</t>
  </si>
  <si>
    <t>MiX Proposal</t>
  </si>
  <si>
    <t>MS Meeting</t>
  </si>
  <si>
    <t>MS meeting</t>
  </si>
  <si>
    <t>MS Services</t>
  </si>
  <si>
    <t>MS Skills matrix</t>
  </si>
  <si>
    <t>MS Ssales</t>
  </si>
  <si>
    <t>MS training in India</t>
  </si>
  <si>
    <t>MS training in India - passports and visas</t>
  </si>
  <si>
    <t>MTN Demo prep</t>
  </si>
  <si>
    <t>MXIT</t>
  </si>
  <si>
    <t>Netherlands</t>
  </si>
  <si>
    <t>NRC</t>
  </si>
  <si>
    <t>OFS</t>
  </si>
  <si>
    <t>Okavango</t>
  </si>
  <si>
    <t>Old Mutual</t>
  </si>
  <si>
    <t>OM PDW</t>
  </si>
  <si>
    <t>OM Prep</t>
  </si>
  <si>
    <t>OMS2</t>
  </si>
  <si>
    <t>Onsite in Cape Town</t>
  </si>
  <si>
    <t>Onsite meeting</t>
  </si>
  <si>
    <t>OpenGate</t>
  </si>
  <si>
    <t>Orange works</t>
  </si>
  <si>
    <t>PAGA Proposal</t>
  </si>
  <si>
    <t>PDW</t>
  </si>
  <si>
    <t>PDW Big Data</t>
  </si>
  <si>
    <t>PDW Discussion</t>
  </si>
  <si>
    <t>PDW Irelabd</t>
  </si>
  <si>
    <t>PDW launch</t>
  </si>
  <si>
    <t>PDW prep</t>
  </si>
  <si>
    <t>PDW projects</t>
  </si>
  <si>
    <t>PDW Sales</t>
  </si>
  <si>
    <t>PDW sales overview</t>
  </si>
  <si>
    <t>PDW with MS</t>
  </si>
  <si>
    <t>Planning meeting</t>
  </si>
  <si>
    <t>PnP</t>
  </si>
  <si>
    <t>PnP proposal</t>
  </si>
  <si>
    <t>PowerBI demos</t>
  </si>
  <si>
    <t>PowerPivot exporter</t>
  </si>
  <si>
    <t>PowerPivot trainng</t>
  </si>
  <si>
    <t>Prep for demo</t>
  </si>
  <si>
    <t>Prepping proposal for Kenya</t>
  </si>
  <si>
    <t>Presenting M&amp;E system to Godfrey</t>
  </si>
  <si>
    <t>Property</t>
  </si>
  <si>
    <t>Property search</t>
  </si>
  <si>
    <t>Proposal</t>
  </si>
  <si>
    <t>Proposal for Algo</t>
  </si>
  <si>
    <t>Proposals</t>
  </si>
  <si>
    <t>Quotes</t>
  </si>
  <si>
    <t>Retail Fusion</t>
  </si>
  <si>
    <t>Return</t>
  </si>
  <si>
    <t>Reworking proposal again</t>
  </si>
  <si>
    <t>RMB - BO Migration</t>
  </si>
  <si>
    <t>RMB - Jonathan</t>
  </si>
  <si>
    <t>RMB - various</t>
  </si>
  <si>
    <t>RMB architecture</t>
  </si>
  <si>
    <t>RMB Proposal</t>
  </si>
  <si>
    <t>RMB proposal</t>
  </si>
  <si>
    <t>RMB Proposals</t>
  </si>
  <si>
    <t>RMB Resourcing</t>
  </si>
  <si>
    <t>RMB Sales</t>
  </si>
  <si>
    <t>RMB Scoping session</t>
  </si>
  <si>
    <t>RMB work</t>
  </si>
  <si>
    <t>Roadshow, catchup</t>
  </si>
  <si>
    <t>Sales - OneView</t>
  </si>
  <si>
    <t>Sales call</t>
  </si>
  <si>
    <t>Sales calls</t>
  </si>
  <si>
    <t>Sales prep - RMB</t>
  </si>
  <si>
    <t>Sales prep - trackerr</t>
  </si>
  <si>
    <t>Sales workshop</t>
  </si>
  <si>
    <t>SANBS</t>
  </si>
  <si>
    <t>SANBS proposal</t>
  </si>
  <si>
    <t>Sanlam</t>
  </si>
  <si>
    <t>Sanlam doc</t>
  </si>
  <si>
    <t>Scope</t>
  </si>
  <si>
    <t>Scoping project</t>
  </si>
  <si>
    <t>Southampton to Kent</t>
  </si>
  <si>
    <t>SQL 2012 RMB</t>
  </si>
  <si>
    <t>SQL Lunch</t>
  </si>
  <si>
    <t>SQL Relay</t>
  </si>
  <si>
    <t>SQL Sat CT</t>
  </si>
  <si>
    <t>SQL Saturday</t>
  </si>
  <si>
    <t>SQL2012 Roadshow - web africa</t>
  </si>
  <si>
    <t>SSIS work</t>
  </si>
  <si>
    <t>SSWUG</t>
  </si>
  <si>
    <t>Summit</t>
  </si>
  <si>
    <t>Summit return</t>
  </si>
  <si>
    <t>Tech Ed overview</t>
  </si>
  <si>
    <t>Tech Ed presentation</t>
  </si>
  <si>
    <t>TechEd</t>
  </si>
  <si>
    <t>Technobrain</t>
  </si>
  <si>
    <t>Tender</t>
  </si>
  <si>
    <t>Tendr</t>
  </si>
  <si>
    <t>Timesheets</t>
  </si>
  <si>
    <t>Timesheets demo</t>
  </si>
  <si>
    <t>Tracker</t>
  </si>
  <si>
    <t>Tracker proposal</t>
  </si>
  <si>
    <t>Tracker, Capitec , SSIS workshops, iOra</t>
  </si>
  <si>
    <t>Tracking</t>
  </si>
  <si>
    <t>Triple4</t>
  </si>
  <si>
    <t>UG</t>
  </si>
  <si>
    <t>Vehicle tracking</t>
  </si>
  <si>
    <t>VX Company</t>
  </si>
  <si>
    <t>Website</t>
  </si>
  <si>
    <t>Weekly  sales meetings</t>
  </si>
  <si>
    <t>Wes McKinney</t>
  </si>
  <si>
    <t>Workshop at Microsoft</t>
  </si>
  <si>
    <t>wv</t>
  </si>
  <si>
    <t>Yknot</t>
  </si>
  <si>
    <t>Zero 1</t>
  </si>
  <si>
    <t>Zero 1 negotiations</t>
  </si>
  <si>
    <t>Zero 1 signing</t>
  </si>
  <si>
    <t>Zero1 Annexure</t>
  </si>
  <si>
    <t>Zero1 SB sync</t>
  </si>
  <si>
    <t>IIRR</t>
  </si>
  <si>
    <t>IIRR demo</t>
  </si>
  <si>
    <t>Save the children</t>
  </si>
  <si>
    <t>Various</t>
  </si>
  <si>
    <t>Public Holiday</t>
  </si>
  <si>
    <t>2014/06/22</t>
  </si>
  <si>
    <t>FirstRand - Onsite Analysis</t>
  </si>
  <si>
    <t>FirstRand - PDW MIGRATION</t>
  </si>
  <si>
    <t>Zero1 - Production support</t>
  </si>
  <si>
    <t>StockTake report ETL development OT 7068</t>
  </si>
  <si>
    <t>Aphelion - Meerkat</t>
  </si>
  <si>
    <t>2014/06/29</t>
  </si>
  <si>
    <t>Exam 70-457</t>
  </si>
  <si>
    <t>Exam 70-458</t>
  </si>
  <si>
    <t>Add Stock Take tables to cube OT7068</t>
  </si>
  <si>
    <t>Assist Christina with Stocktake ETL</t>
  </si>
  <si>
    <t>Assist Matt with environment set up</t>
  </si>
  <si>
    <t>ETL development for Stock Take tables OT7068</t>
  </si>
  <si>
    <t>Stock take cube changes OT7068</t>
  </si>
  <si>
    <t>StockTakeNo development OT7068</t>
  </si>
  <si>
    <t>Test ETL and Cube OT7068</t>
  </si>
  <si>
    <t>Account Management - Resourcing requests</t>
  </si>
  <si>
    <t>Emails, updates and resourcing feedback</t>
  </si>
  <si>
    <t>FMS performance meeting</t>
  </si>
  <si>
    <t>Zero1 - OMS2 Mapping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</si>
</sst>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0"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xf numFmtId="10" fontId="0" fillId="0" borderId="3" xfId="0" applyNumberFormat="1" applyBorder="1"/>
    <xf numFmtId="0" fontId="0" fillId="0" borderId="15" xfId="0" pivotButton="1" applyBorder="1" applyAlignment="1">
      <alignment wrapText="1"/>
    </xf>
    <xf numFmtId="0" fontId="0" fillId="0" borderId="15" xfId="0" applyBorder="1"/>
    <xf numFmtId="0" fontId="0" fillId="0" borderId="15" xfId="0" applyBorder="1" applyAlignment="1">
      <alignment wrapText="1"/>
    </xf>
    <xf numFmtId="0" fontId="0" fillId="0" borderId="15" xfId="0" applyNumberFormat="1" applyBorder="1"/>
    <xf numFmtId="164" fontId="0" fillId="0" borderId="15" xfId="0" applyNumberFormat="1" applyBorder="1"/>
    <xf numFmtId="0" fontId="0" fillId="0" borderId="15" xfId="0" applyBorder="1" applyAlignment="1">
      <alignment horizontal="left"/>
    </xf>
    <xf numFmtId="0" fontId="0" fillId="0" borderId="15" xfId="0" applyBorder="1" applyAlignment="1">
      <alignment horizontal="left" indent="1"/>
    </xf>
  </cellXfs>
  <cellStyles count="2">
    <cellStyle name="Normal" xfId="0" builtinId="0"/>
    <cellStyle name="Percent" xfId="1" builtinId="5"/>
  </cellStyles>
  <dxfs count="36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font>
        <sz val="9"/>
      </font>
    </dxf>
    <dxf>
      <font>
        <sz val="9"/>
      </font>
    </dxf>
    <dxf>
      <numFmt numFmtId="164" formatCode="&quot;R&quot;\ #,##0"/>
    </dxf>
    <dxf>
      <numFmt numFmtId="164" formatCode="&quot;R&quot;\ #,##0"/>
    </dxf>
    <dxf>
      <alignment wrapText="1" readingOrder="0"/>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wrapText="1" readingOrder="0"/>
    </dxf>
    <dxf>
      <alignment wrapText="1" readingOrder="0"/>
    </dxf>
    <dxf>
      <alignment wrapText="1" readingOrder="0"/>
    </dxf>
    <dxf>
      <alignment wrapText="1" readingOrder="0"/>
    </dxf>
    <dxf>
      <alignment wrapText="1" readingOrder="0"/>
    </dxf>
    <dxf>
      <font>
        <sz val="9"/>
      </font>
    </dxf>
    <dxf>
      <font>
        <sz val="9"/>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sz val="9"/>
      </font>
    </dxf>
    <dxf>
      <font>
        <sz val="9"/>
      </font>
    </dxf>
    <dxf>
      <alignment wrapText="1"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34" Type="http://schemas.openxmlformats.org/officeDocument/2006/relationships/pivotCacheDefinition" Target="pivotCache/pivotCacheDefinition14.xml"/><Relationship Id="rId42" Type="http://schemas.openxmlformats.org/officeDocument/2006/relationships/pivotCacheDefinition" Target="pivotCache/pivotCacheDefinition22.xml"/><Relationship Id="rId47" Type="http://schemas.openxmlformats.org/officeDocument/2006/relationships/pivotCacheDefinition" Target="pivotCache/pivotCacheDefinition27.xml"/><Relationship Id="rId50" Type="http://schemas.openxmlformats.org/officeDocument/2006/relationships/pivotCacheDefinition" Target="pivotCache/pivotCacheDefinition30.xml"/><Relationship Id="rId55" Type="http://schemas.microsoft.com/office/2007/relationships/slicerCache" Target="slicerCaches/slicerCache3.xml"/><Relationship Id="rId63"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40" Type="http://schemas.openxmlformats.org/officeDocument/2006/relationships/pivotCacheDefinition" Target="pivotCache/pivotCacheDefinition20.xml"/><Relationship Id="rId45" Type="http://schemas.openxmlformats.org/officeDocument/2006/relationships/pivotCacheDefinition" Target="pivotCache/pivotCacheDefinition25.xml"/><Relationship Id="rId53" Type="http://schemas.microsoft.com/office/2007/relationships/slicerCache" Target="slicerCaches/slicerCache1.xml"/><Relationship Id="rId58" Type="http://schemas.microsoft.com/office/2007/relationships/slicerCache" Target="slicerCaches/slicerCache6.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pivotCacheDefinition" Target="pivotCache/pivotCacheDefinition23.xml"/><Relationship Id="rId48" Type="http://schemas.openxmlformats.org/officeDocument/2006/relationships/pivotCacheDefinition" Target="pivotCache/pivotCacheDefinition28.xml"/><Relationship Id="rId56" Type="http://schemas.microsoft.com/office/2007/relationships/slicerCache" Target="slicerCaches/slicerCache4.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pivotCacheDefinition" Target="pivotCache/pivotCacheDefinition3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46" Type="http://schemas.openxmlformats.org/officeDocument/2006/relationships/pivotCacheDefinition" Target="pivotCache/pivotCacheDefinition26.xml"/><Relationship Id="rId59" Type="http://schemas.openxmlformats.org/officeDocument/2006/relationships/theme" Target="theme/theme1.xml"/><Relationship Id="rId67" Type="http://schemas.openxmlformats.org/officeDocument/2006/relationships/customXml" Target="../customXml/item3.xml"/><Relationship Id="rId20" Type="http://schemas.openxmlformats.org/officeDocument/2006/relationships/externalLink" Target="externalLinks/externalLink1.xml"/><Relationship Id="rId41" Type="http://schemas.openxmlformats.org/officeDocument/2006/relationships/pivotCacheDefinition" Target="pivotCache/pivotCacheDefinition21.xml"/><Relationship Id="rId54" Type="http://schemas.microsoft.com/office/2007/relationships/slicerCache" Target="slicerCaches/slicerCache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pivotCacheDefinition" Target="pivotCache/pivotCacheDefinition29.xml"/><Relationship Id="rId57" Type="http://schemas.microsoft.com/office/2007/relationships/slicerCache" Target="slicerCaches/slicerCache5.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pivotCacheDefinition" Target="pivotCache/pivotCacheDefinition24.xml"/><Relationship Id="rId52" Type="http://schemas.openxmlformats.org/officeDocument/2006/relationships/pivotCacheDefinition" Target="pivotCache/pivotCacheDefinition32.xml"/><Relationship Id="rId60" Type="http://schemas.openxmlformats.org/officeDocument/2006/relationships/connections" Target="connections.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9.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5"/>
            <xdr:cNvGraphicFramePr/>
          </xdr:nvGraphicFramePr>
          <xdr:xfrm>
            <a:off x="0" y="0"/>
            <a:ext cx="0" cy="0"/>
          </xdr:xfrm>
          <a:graphic>
            <a:graphicData uri="http://schemas.microsoft.com/office/drawing/2010/slicer">
              <sle:slicer xmlns:sle="http://schemas.microsoft.com/office/drawing/2010/slicer" name="Billing Period 5"/>
            </a:graphicData>
          </a:graphic>
        </xdr:graphicFrame>
      </mc:Choice>
      <mc:Fallback xmlns="">
        <xdr:sp macro="" textlink="">
          <xdr:nvSpPr>
            <xdr:cNvPr id="0" name=""/>
            <xdr:cNvSpPr>
              <a:spLocks noTextEdit="1"/>
            </xdr:cNvSpPr>
          </xdr:nvSpPr>
          <xdr:spPr>
            <a:xfrm>
              <a:off x="28575" y="80010"/>
              <a:ext cx="1352550" cy="217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0</xdr:col>
      <xdr:colOff>1338943</xdr:colOff>
      <xdr:row>44</xdr:row>
      <xdr:rowOff>25039</xdr:rowOff>
    </xdr:to>
    <mc:AlternateContent xmlns:mc="http://schemas.openxmlformats.org/markup-compatibility/2006" xmlns:a14="http://schemas.microsoft.com/office/drawing/2010/main">
      <mc:Choice Requires="a14">
        <xdr:graphicFrame macro="">
          <xdr:nvGraphicFramePr>
            <xdr:cNvPr id="3" name="Week Ending 5"/>
            <xdr:cNvGraphicFramePr/>
          </xdr:nvGraphicFramePr>
          <xdr:xfrm>
            <a:off x="0" y="0"/>
            <a:ext cx="0" cy="0"/>
          </xdr:xfrm>
          <a:graphic>
            <a:graphicData uri="http://schemas.microsoft.com/office/drawing/2010/slicer">
              <sle:slicer xmlns:sle="http://schemas.microsoft.com/office/drawing/2010/slicer" name="Week Ending 5"/>
            </a:graphicData>
          </a:graphic>
        </xdr:graphicFrame>
      </mc:Choice>
      <mc:Fallback xmlns="">
        <xdr:sp macro="" textlink="">
          <xdr:nvSpPr>
            <xdr:cNvPr id="0" name=""/>
            <xdr:cNvSpPr>
              <a:spLocks noTextEdit="1"/>
            </xdr:cNvSpPr>
          </xdr:nvSpPr>
          <xdr:spPr>
            <a:xfrm>
              <a:off x="0" y="6348437"/>
              <a:ext cx="1338943" cy="1601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4"/>
            <xdr:cNvGraphicFramePr/>
          </xdr:nvGraphicFramePr>
          <xdr:xfrm>
            <a:off x="0" y="0"/>
            <a:ext cx="0" cy="0"/>
          </xdr:xfrm>
          <a:graphic>
            <a:graphicData uri="http://schemas.microsoft.com/office/drawing/2010/slicer">
              <sle:slicer xmlns:sle="http://schemas.microsoft.com/office/drawing/2010/slicer" name="Billing Period 4"/>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178414</xdr:rowOff>
    </xdr:from>
    <xdr:to>
      <xdr:col>5</xdr:col>
      <xdr:colOff>216882</xdr:colOff>
      <xdr:row>101</xdr:row>
      <xdr:rowOff>133896</xdr:rowOff>
    </xdr:to>
    <mc:AlternateContent xmlns:mc="http://schemas.openxmlformats.org/markup-compatibility/2006" xmlns:a14="http://schemas.microsoft.com/office/drawing/2010/main">
      <mc:Choice Requires="a14">
        <xdr:graphicFrame macro="">
          <xdr:nvGraphicFramePr>
            <xdr:cNvPr id="3" name="Week Ending 4"/>
            <xdr:cNvGraphicFramePr/>
          </xdr:nvGraphicFramePr>
          <xdr:xfrm>
            <a:off x="0" y="0"/>
            <a:ext cx="0" cy="0"/>
          </xdr:xfrm>
          <a:graphic>
            <a:graphicData uri="http://schemas.microsoft.com/office/drawing/2010/slicer">
              <sle:slicer xmlns:sle="http://schemas.microsoft.com/office/drawing/2010/slicer" name="Week Ending 4"/>
            </a:graphicData>
          </a:graphic>
        </xdr:graphicFrame>
      </mc:Choice>
      <mc:Fallback xmlns="">
        <xdr:sp macro="" textlink="">
          <xdr:nvSpPr>
            <xdr:cNvPr id="0" name=""/>
            <xdr:cNvSpPr>
              <a:spLocks noTextEdit="1"/>
            </xdr:cNvSpPr>
          </xdr:nvSpPr>
          <xdr:spPr>
            <a:xfrm>
              <a:off x="0" y="11510443"/>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35269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6</xdr:col>
      <xdr:colOff>174172</xdr:colOff>
      <xdr:row>44</xdr:row>
      <xdr:rowOff>25039</xdr:rowOff>
    </xdr:to>
    <mc:AlternateContent xmlns:mc="http://schemas.openxmlformats.org/markup-compatibility/2006" xmlns:a14="http://schemas.microsoft.com/office/drawing/2010/main">
      <mc:Choice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mlns="">
        <xdr:sp macro="" textlink="">
          <xdr:nvSpPr>
            <xdr:cNvPr id="0" name=""/>
            <xdr:cNvSpPr>
              <a:spLocks noTextEdit="1"/>
            </xdr:cNvSpPr>
          </xdr:nvSpPr>
          <xdr:spPr>
            <a:xfrm>
              <a:off x="0" y="6426814"/>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35269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11</xdr:row>
      <xdr:rowOff>178718</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198554</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Windows User" refreshedDate="41816.772480092593" backgroundQuery="1" createdVersion="4" refreshedVersion="5" minRefreshableVersion="3" recordCount="0" supportSubquery="1" supportAdvancedDrill="1">
  <cacheSource type="external" connectionId="2"/>
  <cacheFields count="145">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7">
        <s v="[Fact Timesheet Detail].[Name Comments].[Client Name].&amp;[740]" c="Aphelion"/>
        <s v="[Fact Timesheet Detail].[Name Comments].[Client Name].&amp;[6]" c="Internal"/>
        <s v="[Fact Timesheet Detail].[Name Comments].[Client Name].&amp;[44]" c="Zero1"/>
        <s v="[Fact Timesheet Detail].[Name Comments].[Client Name].&amp;[2]" u="1" c="RMB"/>
        <s v="[Fact Timesheet Detail].[Name Comments].[Client Name].&amp;[9]" u="1" c="Savannah"/>
        <s v="[Fact Timesheet Detail].[Name Comments].[Client Name].&amp;[742]" u="1" c="Genasys"/>
        <s v="[Fact Timesheet Detail].[Name Comments].[Client Name].&amp;[51]" u="1" c="Capitec"/>
      </sharedItems>
    </cacheField>
    <cacheField name="[Fact Timesheet Detail].[Name Comments].[Project Name]" caption="Project Name" numFmtId="0" hierarchy="41" level="2">
      <sharedItems count="10">
        <s v="[Fact Timesheet Detail].[Name Comments].[Project Name].&amp;[566]" c="Aphelion - Meerkat CARE installation"/>
        <s v="[Fact Timesheet Detail].[Name Comments].[Project Name].&amp;[583]" c="Internal - Marketing"/>
        <s v="[Fact Timesheet Detail].[Name Comments].[Project Name].&amp;[579]" c="Internal - Staff"/>
        <s v="[Fact Timesheet Detail].[Name Comments].[Project Name].&amp;[133]" c="Internal - Workshops"/>
        <s v="[Fact Timesheet Detail].[Name Comments].[Project Name].&amp;[146]" u="1" c="Internal - Product Dev"/>
        <s v="[Fact Timesheet Detail].[Name Comments].[Project Name].&amp;[585]" u="1" c="Internal - Project admin"/>
        <s v="[Fact Timesheet Detail].[Name Comments].[Project Name].&amp;[201]" u="1" c="Internal - Training"/>
        <s v="[Fact Timesheet Detail].[Name Comments].[Project Name].&amp;[420]" u="1"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1"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1"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Raw Hours]" caption="Raw Hours" numFmtId="0" hierarchy="109"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22">
        <s v="[Date].[Date ID].&amp;[20140416]" c="20140416"/>
        <s v="[Date].[Date ID].&amp;[20140418]" c="20140418"/>
        <s v="[Date].[Date ID].&amp;[20140422]" c="20140422"/>
        <s v="[Date].[Date ID].&amp;[20140423]" c="20140423"/>
        <s v="[Date].[Date ID].&amp;[20140424]" c="20140424"/>
        <s v="[Date].[Date ID].&amp;[20140425]" c="20140425"/>
        <s v="[Date].[Date ID].&amp;[20140428]" c="20140428"/>
        <s v="[Date].[Date ID].&amp;[20140429]" c="20140429"/>
        <s v="[Date].[Date ID].&amp;[20140430]" c="20140430"/>
        <s v="[Date].[Date ID].&amp;[20140502]" c="20140502"/>
        <s v="[Date].[Date ID].&amp;[20140505]" c="20140505"/>
        <s v="[Date].[Date ID].&amp;[20140506]" c="20140506"/>
        <s v="[Date].[Date ID].&amp;[20140507]" c="20140507"/>
        <s v="[Date].[Date ID].&amp;[20140508]" c="20140508"/>
        <s v="[Date].[Date ID].&amp;[20140509]" c="20140509"/>
        <s v="[Date].[Date ID].&amp;[20140512]" c="20140512"/>
        <s v="[Date].[Date ID].&amp;[20140513]" c="20140513"/>
        <s v="[Date].[Date ID].&amp;[20140514]" c="20140514"/>
        <s v="[Date].[Date ID].&amp;[20140515]" c="20140515"/>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4">
        <s v="[Fact Timesheet Detail].[Comments].&amp;[62551]" c="Daily standup and feedback"/>
        <s v="[Fact Timesheet Detail].[Comments].&amp;[62552]" c="Review of work, feedback and request further detail on roadblocked tasks."/>
        <s v="[Fact Timesheet Detail].[Comments].&amp;[44105]" u="1" c="PMI-ACP course"/>
        <s v="[Fact Timesheet Detail].[Comments].&amp;[44106]" u="1"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indows User" refreshedDate="41816.772538078701" backgroundQuery="1" createdVersion="4" refreshedVersion="5" minRefreshableVersion="3" recordCount="0" supportSubquery="1" supportAdvancedDrill="1">
  <cacheSource type="external" connectionId="2"/>
  <cacheFields count="116">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1"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1"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1"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Aphelion"/>
      </sharedItems>
    </cacheField>
    <cacheField name="[Fact Timesheet Detail].[Name Comments].[Person Name].[Project Name]" caption="Project Name" propertyName="Project Name" numFmtId="0" hierarchy="41" level="3" memberPropertyField="1">
      <sharedItems count="1">
        <s v="Aphelion - Data Load Framework"/>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billable Hours]" caption="Unbillable Hours" numFmtId="0" hierarchy="143" level="32767"/>
    <cacheField name="[Measures].[Raw Hours]" caption="Raw Hours" numFmtId="0" hierarchy="109" level="32767"/>
    <cacheField name="[Measures].[Billable Hours]" caption="Billable Hours" numFmtId="0" hierarchy="142"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5"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indows User" refreshedDate="41816.77255011574"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1"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1"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1"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 name="[Person].[Person Name].[Person Name]" caption="Person Name" numFmtId="0" hierarchy="60" level="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dows User" refreshedDate="41816.772556249998" backgroundQuery="1" createdVersion="4" refreshedVersion="5" minRefreshableVersion="3" recordCount="0" supportSubquery="1" supportAdvancedDrill="1">
  <cacheSource type="external" connectionId="2"/>
  <cacheFields count="9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1" level="1">
      <sharedItems count="1">
        <s v="[Project].[Source Key].[Client Source Key].&amp;[Savannah]" c="Savannah"/>
      </sharedItems>
    </cacheField>
    <cacheField name="[Project].[Source Key].[Project Source Key]" caption="Project Source Key" numFmtId="0" hierarchy="81" level="2">
      <sharedItems containsSemiMixedTypes="0" containsString="0"/>
    </cacheField>
    <cacheField name="[Project].[Source Key].[Project Source Key].[Client Source Key]" caption="Client Source Key" propertyName="Client Source Key" numFmtId="0" hierarchy="81" level="2" memberPropertyField="1">
      <sharedItems containsSemiMixedTypes="0" containsString="0"/>
    </cacheField>
    <cacheField name="[Fact Timesheet Detail].[SourceKey Comments].[Client Source Key]" caption="Client Source Key" numFmtId="0" hierarchy="51" level="1">
      <sharedItems count="1">
        <s v="[Fact Timesheet Detail].[SourceKey Comments].[Client Source Key].&amp;[9]" c="Savannah"/>
      </sharedItems>
    </cacheField>
    <cacheField name="[Fact Timesheet Detail].[SourceKey Comments].[Project Source Key]" caption="Project Source Key" numFmtId="0" hierarchy="51"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1"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1" level="4">
      <sharedItems containsSemiMixedTypes="0" containsString="0"/>
    </cacheField>
    <cacheField name="[Fact Timesheet Detail].[SourceKey Comments].[Project Source Key].[Client Source Key]" caption="Client Source Key" propertyName="Client Source Key" numFmtId="0" hierarchy="51" level="2" memberPropertyField="1">
      <sharedItems count="1">
        <s v="Savannah"/>
      </sharedItems>
    </cacheField>
    <cacheField name="[Fact Timesheet Detail].[SourceKey Comments].[Person Source Key].[Project Source Key]" caption="Project Source Key" propertyName="Project Source Key" numFmtId="0" hierarchy="51" level="3" memberPropertyField="1">
      <sharedItems count="1">
        <s v="SAVANNAH - QUOTING PHASE 2"/>
      </sharedItems>
    </cacheField>
    <cacheField name="[Fact Timesheet Detail].[SourceKey Comments].[Comments].[Person Code]" caption="Person Code" propertyName="Person Code" numFmtId="0" hierarchy="51" level="4" memberPropertyField="1">
      <sharedItems containsSemiMixedTypes="0" containsString="0"/>
    </cacheField>
    <cacheField name="[Fact Timesheet Detail].[SourceKey Comments].[Comments].[Person Name]" caption="Person Name" propertyName="Person Name" numFmtId="0" hierarchy="51" level="4" memberPropertyField="1">
      <sharedItems containsSemiMixedTypes="0" containsString="0"/>
    </cacheField>
    <cacheField name="[Fact Timesheet Detail].[SourceKey Comments].[Comments].[Person Source Key]" caption="Person Source Key" propertyName="Person Source Key" numFmtId="0" hierarchy="51" level="4" memberPropertyField="1">
      <sharedItems containsSemiMixedTypes="0" containsString="0"/>
    </cacheField>
    <cacheField name="[Measures].[Billable Hours]" caption="Billable Hours" numFmtId="0" hierarchy="142" level="32767"/>
    <cacheField name="[Measures].[Invoice Amount]" caption="Invoice Amount" numFmtId="0" hierarchy="131" level="32767"/>
    <cacheField name="[Fact Timesheet Detail].[SourceKey Comments].[Comments].[AM Comments]" caption="AM Comments" propertyName="AM Comments" numFmtId="0" hierarchy="51" level="4" memberPropertyField="1">
      <sharedItems containsSemiMixedTypes="0" containsString="0"/>
    </cacheField>
    <cacheField name="[Fact Timesheet Detail].[SourceKey Comments].[Comments].[Billable]" caption="Billable" propertyName="Billable" numFmtId="0" hierarchy="51" level="4" memberPropertyField="1">
      <sharedItems containsSemiMixedTypes="0" containsString="0"/>
    </cacheField>
    <cacheField name="[Fact Timesheet Detail].[SourceKey Comments].[Comments].[Client Comments]" caption="Client Comments" propertyName="Client Comments" numFmtId="0" hierarchy="51" level="4" memberPropertyField="1">
      <sharedItems containsSemiMixedTypes="0" containsString="0"/>
    </cacheField>
    <cacheField name="[Fact Timesheet Detail].[SourceKey Comments].[Comments].[Exclude]" caption="Exclude" propertyName="Exclude" numFmtId="0" hierarchy="51" level="4" memberPropertyField="1">
      <sharedItems containsSemiMixedTypes="0" containsString="0"/>
    </cacheField>
    <cacheField name="[Fact Timesheet Detail].[SourceKey Comments].[Comments].[Timesheet Detail Name]" caption="Timesheet Detail Name" propertyName="Timesheet Detail Name" numFmtId="0" hierarchy="51" level="4" memberPropertyField="1">
      <sharedItems containsSemiMixedTypes="0" containsString="0"/>
    </cacheField>
    <cacheField name="[Fact Timesheet Detail].[SourceKey Comments].[Comments].[Type Of Work Name]" caption="Type Of Work Name" propertyName="Type Of Work Name" numFmtId="0" hierarchy="51" level="4" memberPropertyField="1">
      <sharedItems containsSemiMixedTypes="0" containsString="0"/>
    </cacheField>
    <cacheField name="[Measures].[Unbillable Hours]" caption="Unbillable Hours" numFmtId="0" hierarchy="143" level="32767"/>
    <cacheField name="[Measures].[Unbillable Amount]" caption="Unbillable Amount" numFmtId="0" hierarchy="138" level="32767"/>
    <cacheField name="[Fact Timesheet Detail].[SourceKey Comments].[Comments].[PersonBillable]" caption="PersonBillable" propertyName="PersonBillable" numFmtId="0" hierarchy="51" level="4" memberPropertyField="1">
      <sharedItems containsSemiMixedTypes="0" containsString="0"/>
    </cacheField>
    <cacheField name="[Fact Timesheet Detail].[SourceKey Comments].[Comments].[Client]" caption="Client" propertyName="Client" numFmtId="0" hierarchy="51" level="4" memberPropertyField="1">
      <sharedItems containsSemiMixedTypes="0" containsString="0"/>
    </cacheField>
    <cacheField name="[Fact Timesheet Detail].[SourceKey Comments].[Comments].[Project]" caption="Project" propertyName="Project" numFmtId="0" hierarchy="51" level="4" memberPropertyField="1">
      <sharedItems containsSemiMixedTypes="0" containsString="0"/>
    </cacheField>
    <cacheField name="[Fact Timesheet Detail].[SourceKey Comments].[File Name]" caption="File Name" numFmtId="0" hierarchy="51" level="5">
      <sharedItems containsSemiMixedTypes="0" containsString="0"/>
    </cacheField>
    <cacheField name="[Fact Timesheet Detail].[SourceKey Comments].[File Name].[Comments]" caption="Comments" propertyName="Comments" numFmtId="0" hierarchy="5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6" unbalanced="0">
      <fieldsUsage count="6">
        <fieldUsage x="-1"/>
        <fieldUsage x="73"/>
        <fieldUsage x="74"/>
        <fieldUsage x="75"/>
        <fieldUsage x="76"/>
        <fieldUsage x="95"/>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dows User" refreshedDate="41816.772565162035" backgroundQuery="1" createdVersion="4" refreshedVersion="5" minRefreshableVersion="3" recordCount="0" supportSubquery="1" supportAdvancedDrill="1">
  <cacheSource type="external" connectionId="2"/>
  <cacheFields count="91">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14">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u="1"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2" level="32767"/>
    <cacheField name="[Fact Timesheet Detail].[Person Comments].[Billable]" caption="Billable" numFmtId="0" hierarchy="44"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4"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Measures].[Billability]" caption="Billability" numFmtId="0" hierarchy="151" level="32767"/>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Unallocated Hours]" caption="Unallocated Hours" numFmtId="0" hierarchy="145" level="32767"/>
    <cacheField name="[Measures].[Invoice Amount]" caption="Invoice Amount" numFmtId="0" hierarchy="13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1"/>
        <fieldUsage x="72"/>
        <fieldUsage x="8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Windows User" refreshedDate="41816.772566550928" backgroundQuery="1" createdVersion="4" refreshedVersion="5" minRefreshableVersion="3" recordCount="0" supportSubquery="1" supportAdvancedDrill="1">
  <cacheSource type="external" connectionId="2"/>
  <cacheFields count="5">
    <cacheField name="[Person].[Person Name].[Person Name]" caption="Person Name" numFmtId="0" hierarchy="60"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ouis Young]" c="Louis Young"/>
        <s v="[Person].[Person Name].&amp;[Luke Hayler]" c="Luke Hayler"/>
        <s v="[Person].[Person Name].&amp;[Mark Stacey]" c="Mark Stacey"/>
        <s v="[Person].[Person Name].&amp;[Matt Horn]" c="Matt Horn"/>
        <s v="[Person].[Person Name].&amp;[Michael Johnson]" c="Michael Johnson"/>
        <s v="[Person].[Person Name].&amp;[Remo Siciliano]" c="Remo Siciliano"/>
        <s v="[Person].[Person Name].&amp;[Robert Maclean]" c="Robert Maclean"/>
        <s v="[Person].[Person Name].&amp;[Sifiso Ndlovu]" c="Sifiso Ndlovu"/>
        <s v="[Person].[Person Name].&amp;[Theo Engels]" c="Theo Engels"/>
      </sharedItems>
    </cacheField>
    <cacheField name="[Measures].[Rate]" caption="Rate" numFmtId="0" hierarchy="112" level="32767"/>
    <cacheField name="[Project].[Name].[Client Name]" caption="Client Name" numFmtId="0" hierarchy="75" level="1">
      <sharedItems count="20">
        <s v="[Project].[Name].[Client Name].&amp;[Aphelion]" c="Aphelion"/>
        <s v="[Project].[Name].[Client Name].&amp;[CARE Somalia]" c="CARE Somalia"/>
        <s v="[Project].[Name].[Client Name].&amp;[FirstRand]" c="FirstRand"/>
        <s v="[Project].[Name].[Client Name].&amp;[Genasys]" c="Genasys"/>
        <s v="[Project].[Name].[Client Name].&amp;[Internal]" c="Internal"/>
        <s v="[Project].[Name].[Client Name].&amp;[L Oreal]" c="L Oreal"/>
        <s v="[Project].[Name].[Client Name].&amp;[Microsoft]" c="Microsoft"/>
        <s v="[Project].[Name].[Client Name].&amp;[MixTelematics]" c="MixTelematics"/>
        <s v="[Project].[Name].[Client Name].&amp;[Pagatech Limited]" c="Pagatech Limited"/>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ilicon Overdrive]" c="Silicon Overdrive"/>
        <s v="[Project].[Name].[Client Name].&amp;[WeChat]" c="WeChat"/>
        <s v="[Project].[Name].[Client Name].&amp;[Zero1]" c="Zero1"/>
        <s v="[Project].[Name].[Client Name].&amp;[Zero1 Systems Development]" c="Zero1 Systems Development"/>
      </sharedItems>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Windows User" refreshedDate="41816.772567708336" backgroundQuery="1" createdVersion="4" refreshedVersion="5" minRefreshableVersion="3" recordCount="0" supportSubquery="1" supportAdvancedDrill="1">
  <cacheSource type="external" connectionId="2"/>
  <cacheFields count="9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09" level="32767"/>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3"/>
        <fieldUsage x="74"/>
        <fieldUsage x="8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Windows User" refreshedDate="41816.772589814813" backgroundQuery="1" createdVersion="4" refreshedVersion="5" minRefreshableVersion="3" recordCount="0" supportSubquery="1" supportAdvancedDrill="1">
  <cacheSource type="external" connectionId="1"/>
  <cacheFields count="40">
    <cacheField name="[Measures].[Billable Hours]" caption="Billable Hours" numFmtId="0" hierarchy="142" level="32767"/>
    <cacheField name="[Measures].[Invoice Amount]" caption="Invoice Amount" numFmtId="0" hierarchy="131" level="32767"/>
    <cacheField name="[Measures].[Unbillable Amount]" caption="Unbillable Amount" numFmtId="0" hierarchy="138" level="32767"/>
    <cacheField name="[Project].[Project Billing Status].[Project Billing Status]" caption="Project Billing Status" numFmtId="0" hierarchy="76" level="1">
      <sharedItems containsSemiMixedTypes="0" containsString="0"/>
    </cacheField>
    <cacheField name="[Project].[Status].[Billing Status]" caption="Billing Status" numFmtId="0" hierarchy="82"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2" level="2" mappingCount="1">
      <sharedItems count="3">
        <s v="[Project].[Status].[Active].&amp;[1]&amp;[1]" c="Active" cp="1">
          <x/>
        </s>
        <s v="[Project].[Status].[Active].&amp;[2]&amp;[1]" u="1" c="Active"/>
        <s v="[Project].[Status].[Active].&amp;[0]&amp;[1]" u="1" c="Active"/>
      </sharedItems>
      <mpMap v="8"/>
    </cacheField>
    <cacheField name="[Project].[Status].[Client]" caption="Client" numFmtId="0" hierarchy="82" level="3" mappingCount="1">
      <sharedItems count="9">
        <s v="[Project].[Status].[Client].&amp;[1]&amp;[1]&amp;[42]" c="MixTelematics" cp="1">
          <x/>
        </s>
        <s v="[Project].[Status].[Client].&amp;[1]&amp;[1]&amp;[2]" c="RMB" cp="1">
          <x/>
        </s>
        <s v="[Project].[Status].[Client].&amp;[1]&amp;[1]&amp;[759]" c="RMB - IBD" cp="1">
          <x/>
        </s>
        <s v="[Project].[Status].[Client].&amp;[1]&amp;[1]&amp;[9]" c="Savannah"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2"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2" level="2" memberPropertyField="1">
      <sharedItems count="1">
        <s v="Billable"/>
      </sharedItems>
    </cacheField>
    <cacheField name="[Project].[Status].[Client].[Active Status]" caption="Active Status" propertyName="Active Status" numFmtId="0" hierarchy="82" level="3" memberPropertyField="1">
      <sharedItems count="1">
        <s v="Active"/>
      </sharedItems>
    </cacheField>
    <cacheField name="[Project].[Status].[Project].[Active Client]" caption="Active Client" propertyName="Active Client" numFmtId="0" hierarchy="82" level="4" memberPropertyField="1">
      <sharedItems containsSemiMixedTypes="0" containsString="0"/>
    </cacheField>
    <cacheField name="[Measures].[Unallocated Amount]" caption="Unallocated Amount" numFmtId="0" hierarchy="140"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5" level="32767"/>
    <cacheField name="[Measures].[Invoice All Time]" caption="Invoice All Time" numFmtId="0" hierarchy="135" level="32767"/>
    <cacheField name="[Measures].[Unbillable Amount All Time]" caption="Unbillable Amount All Time" numFmtId="0" hierarchy="139" level="32767"/>
    <cacheField name="[Measures].[Project Cap - logged projects]" caption="Project Cap - logged projects" numFmtId="0" hierarchy="147"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Windows User" refreshedDate="41816.772597337964" backgroundQuery="1" createdVersion="5" refreshedVersion="5" minRefreshableVersion="3" recordCount="0" supportSubquery="1" supportAdvancedDrill="1">
  <cacheSource type="external" connectionId="2"/>
  <cacheFields count="66">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able Hours]" caption="Billable Hours"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5">
        <s v="[Fact Timesheet Detail].[Name Comments].[Client Name].&amp;[742]" c="Genasys"/>
        <s v="[Fact Timesheet Detail].[Name Comments].[Client Name].&amp;[6]" c="Internal"/>
        <s v="[Fact Timesheet Detail].[Name Comments].[Client Name].&amp;[758]" c="RMB - BTZ"/>
        <s v="[Fact Timesheet Detail].[Name Comments].[Client Name].&amp;[9]" c="Savannah"/>
        <s v="[Fact Timesheet Detail].[Name Comments].[Client Name].&amp;[44]" c="Zero1"/>
      </sharedItems>
    </cacheField>
    <cacheField name="[Fact Timesheet Detail].[Name Comments].[Project Name]" caption="Project Name" numFmtId="0" hierarchy="41" level="2" mappingCount="1">
      <sharedItems count="5">
        <s v="[Fact Timesheet Detail].[Name Comments].[Project Name].&amp;[154]" c="Internal" cp="1">
          <x/>
        </s>
        <s v="[Fact Timesheet Detail].[Name Comments].[Project Name].&amp;[188]" c="Internal - Administrative" cp="1">
          <x/>
        </s>
        <s v="[Fact Timesheet Detail].[Name Comments].[Project Name].&amp;[133]" u="1" c="Internal - Workshop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1" level="3">
      <sharedItems count="6">
        <s v="[Fact Timesheet Detail].[Name Comments].[Person Name].&amp;[133]&amp;[93]" c="Grigori Nicoloudaki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Internal"/>
      </sharedItems>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Date].[Week Ending Billing Period].[Week Ending Billing Period]" caption="Week Ending Billing Period" numFmtId="0" hierarchy="22" level="1" mappingCount="1">
      <sharedItems count="5">
        <s v="[Date].[Week Ending Billing Period].&amp;[2014 - 04 2014/03/30]" c="2014/03/30" cp="1">
          <x/>
        </s>
        <s v="[Date].[Week Ending Billing Period].&amp;[2014 - 04 2014/04/06]" c="2014/04/06" cp="1">
          <x/>
        </s>
        <s v="[Date].[Week Ending Billing Period].&amp;[2014 - 04 2014/04/13]" c="2014/04/13" cp="1">
          <x/>
        </s>
        <s v="[Date].[Week Ending Billing Period].&amp;[2014 - 04 2014/04/20]" c="2014/04/20" cp="1">
          <x/>
        </s>
        <s v="[Date].[Week Ending Billing Period].&amp;[2014 - 04 2014/04/27]" c="2014/04/27" cp="1">
          <x/>
        </s>
      </sharedItems>
      <mpMap v="64"/>
    </cacheField>
    <cacheField name="[Date].[Week Ending Billing Period].[Week Ending Billing Period].[Billing Period Text]" caption="Billing Period Text" propertyName="Billing Period Text" numFmtId="0" hierarchy="22" level="1" memberPropertyField="1">
      <sharedItems count="1">
        <s v="2014 - 04"/>
      </sharedItems>
    </cacheField>
    <cacheField name="[Measures].[Raw Hours]" caption="Raw Hours" numFmtId="0" hierarchy="10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3"/>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3"/>
        <fieldUsage x="44"/>
        <fieldUsage x="45"/>
        <fieldUsage x="46"/>
        <fieldUsage x="4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65"/>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Windows User" refreshedDate="41816.772599999997"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1">
        <s v="[Date].[Billing Period Text].&amp;[2014 - 04]" c="2014 - 04"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1" level="1">
      <sharedItems count="5">
        <s v="[Fact Timesheet Detail].[Name Comments].[Client Name].&amp;[742]" c="Genasys"/>
        <s v="[Fact Timesheet Detail].[Name Comments].[Client Name].&amp;[6]" c="Internal"/>
        <s v="[Fact Timesheet Detail].[Name Comments].[Client Name].&amp;[758]" c="RMB - BTZ"/>
        <s v="[Fact Timesheet Detail].[Name Comments].[Client Name].&amp;[9]" c="Savannah"/>
        <s v="[Fact Timesheet Detail].[Name Comments].[Client Name].&amp;[44]" c="Zero1"/>
      </sharedItems>
    </cacheField>
    <cacheField name="[Fact Timesheet Detail].[Name Comments].[Project Name]" caption="Project Name" numFmtId="0" hierarchy="41" level="2" mappingCount="1">
      <sharedItems count="9">
        <s v="[Fact Timesheet Detail].[Name Comments].[Project Name].&amp;[558]" c="Zero1 - 1View Change Requests" cp="1">
          <x/>
        </s>
        <s v="[Fact Timesheet Detail].[Name Comments].[Project Name].&amp;[1696]" c="Zero1 - 1View Defects" cp="1">
          <x/>
        </s>
        <s v="[Fact Timesheet Detail].[Name Comments].[Project Name].&amp;[408]" c="Zero1 - 1View Finance" cp="1">
          <x/>
        </s>
        <s v="[Fact Timesheet Detail].[Name Comments].[Project Name].&amp;[555]" c="Zero1 - Misc work" cp="1">
          <x/>
        </s>
        <s v="[Fact Timesheet Detail].[Name Comments].[Project Name].&amp;[162]" u="1" c="Developing Training"/>
        <s v="[Fact Timesheet Detail].[Name Comments].[Project Name].&amp;[133]" u="1" c="Internal - Workshops"/>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1" level="3" mappingCount="1">
      <sharedItems count="9">
        <s v="[Fact Timesheet Detail].[Name Comments].[Person Name].&amp;[1696]&amp;[93]" c="Grigori Nicoloudakis" cp="1">
          <x/>
        </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1" level="4">
      <sharedItems count="16">
        <s v="[Fact Timesheet Detail].[Name Comments].[Comments].&amp;[60096]" c="Ageing days, perf logging"/>
        <s v="[Fact Timesheet Detail].[Name Comments].[Comments].&amp;[60326]" c="Build 115 STG support, SOH report perf"/>
        <s v="[Fact Timesheet Detail].[Name Comments].[Comments].&amp;[60136]" c="Dashboard issues, SOH Perf issues"/>
        <s v="[Fact Timesheet Detail].[Name Comments].[Comments].&amp;[60196]" c="Onsite visit, Build 115 issue resolution"/>
        <s v="[Fact Timesheet Detail].[Name Comments].[Comments].&amp;[60092]" c="Perf enhancements to reports, perf logging"/>
        <s v="[Fact Timesheet Detail].[Name Comments].[Comments].&amp;[60089]" c="Prod ETL failure fix Returns/Exchange"/>
        <s v="[Fact Timesheet Detail].[Name Comments].[Comments].&amp;[59081]" c="Prod ETL issue FactReturn, Inv Detail perf issues build 115"/>
        <s v="[Fact Timesheet Detail].[Name Comments].[Comments].&amp;[60328]" c="SOH Perf, Build 116 ID_Passport fix, Prod cube timeout issue"/>
        <s v="[Fact Timesheet Detail].[Name Comments].[Comments].&amp;[60137]" c="SOH report perf"/>
        <s v="[Fact Timesheet Detail].[Name Comments].[Comments].&amp;[60128]" c="SOH Report Perf improvements, Cube proccessing issues on prod"/>
        <s v="[Fact Timesheet Detail].[Name Comments].[Comments].&amp;[60131]" c="SOH Report Perf improvements, Cube proccessing issues on prod"/>
        <s v="[Fact Timesheet Detail].[Name Comments].[Comments].&amp;[60133]" c="SOH Report Perf improvements, Cube proccessing issues on prod, SOH NA values inv"/>
        <s v="[Fact Timesheet Detail].[Name Comments].[Comments].&amp;[60200]" c="SOH Report Perf improvements, STG deploy support"/>
        <s v="[Fact Timesheet Detail].[Name Comments].[Comments].&amp;[60194]" c="SOH Report Perf improvements,OneView Prod to Test deploy, Build 115 issue resolution"/>
        <s v="[Fact Timesheet Detail].[Name Comments].[Comments].&amp;[44290]" u="1"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Zero1"/>
      </sharedItems>
    </cacheField>
    <cacheField name="[Fact Timesheet Detail].[Name Comments].[Person Name].[Project Name]" caption="Project Name" propertyName="Project Name" numFmtId="0" hierarchy="41" level="3" memberPropertyField="1">
      <sharedItems count="1">
        <s v="Zero1 - 1View Defect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3"/>
        <fieldUsage x="54"/>
        <fieldUsage x="55"/>
        <fieldUsage x="56"/>
        <fieldUsage x="5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Windows User" refreshedDate="41816.772612037035" backgroundQuery="1" createdVersion="4" refreshedVersion="5" minRefreshableVersion="3" recordCount="0" supportSubquery="1" supportAdvancedDrill="1">
  <cacheSource type="external" connectionId="1"/>
  <cacheFields count="47">
    <cacheField name="[Measures].[Invoice Amount]" caption="Invoice Amount" numFmtId="0" hierarchy="131"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1">
        <s v="[Fact Timesheet Detail].[Name Comments].[Client Name].&amp;[742]" c="Genasys"/>
      </sharedItems>
    </cacheField>
    <cacheField name="[Fact Timesheet Detail].[Name Comments].[Project Name]" caption="Project Name" numFmtId="0" hierarchy="41" level="2" mappingCount="1">
      <sharedItems count="5">
        <s v="[Fact Timesheet Detail].[Name Comments].[Project Name].&amp;[1633]" c="Genasys - CTU" cp="1">
          <x/>
        </s>
        <s v="[Fact Timesheet Detail].[Name Comments].[Project Name].&amp;[3715]" c="Genasys - CTU - Analysis" cp="1">
          <x/>
        </s>
        <s v="[Fact Timesheet Detail].[Name Comments].[Project Name].&amp;[3717]" c="GENASYS - CTU - Source Data Issues" cp="1">
          <x/>
        </s>
        <s v="[Fact Timesheet Detail].[Name Comments].[Project Name].&amp;[1712]" c="Genasys - CTU Reports" cp="1">
          <x/>
        </s>
        <s v="[Fact Timesheet Detail].[Name Comments].[Project Name].&amp;[570]" u="1" c="Genasys - Data load overages"/>
      </sharedItems>
      <mpMap v="30"/>
    </cacheField>
    <cacheField name="[Fact Timesheet Detail].[Name Comments].[Person Name]" caption="Person Name" numFmtId="0" hierarchy="41" level="3">
      <sharedItems containsSemiMixedTypes="0" containsString="0"/>
    </cacheField>
    <cacheField name="[Fact Timesheet Detail].[Name Comments].[Comments]" caption="Comments" numFmtId="0" hierarchy="41"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Genasys"/>
      </sharedItems>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Person].[Person Name].[Person Name]" caption="Person Name" numFmtId="0" hierarchy="60" level="1">
      <sharedItems count="5">
        <s v="[Person].[Person Name].&amp;[Andrew Thornton-Smith]" c="Andrew Thornton-Smith"/>
        <s v="[Person].[Person Name].&amp;[Christina Leo]" c="Christina Leo"/>
        <s v="[Person].[Person Name].&amp;[Geoffrey Smith]" c="Geoffrey Smith"/>
        <s v="[Person].[Person Name].&amp;[Grigori Nicoloudakis]" c="Grigori Nicoloudakis"/>
        <s v="[Person].[Person Name].&amp;[Mark Stacey]" c="Mark Stacey"/>
      </sharedItems>
    </cacheField>
    <cacheField name="[Measures].[Unbillable Amount]" caption="Unbillable Amount" numFmtId="0" hierarchy="138"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
        <fieldUsage x="2"/>
        <fieldUsage x="3"/>
        <fieldUsage x="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25"/>
        <fieldUsage x="26"/>
        <fieldUsage x="27"/>
        <fieldUsage x="28"/>
        <fieldUsage x="29"/>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45"/>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46"/>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1816.77248634259" backgroundQuery="1" createdVersion="4" refreshedVersion="5" minRefreshableVersion="3" recordCount="0" supportSubquery="1" supportAdvancedDrill="1">
  <cacheSource type="external" connectionId="2"/>
  <cacheFields count="97">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1" level="2" mappingCount="1">
      <sharedItems count="13">
        <s v="[Fact Timesheet Detail].[Name Comments].[Project Name].&amp;[558]" c="Zero1 - 1View Change Requests" cp="1">
          <x/>
        </s>
        <s v="[Fact Timesheet Detail].[Name Comments].[Project Name].&amp;[407]" c="Zero1 - 1View Day End" cp="1">
          <x/>
        </s>
        <s v="[Fact Timesheet Detail].[Name Comments].[Project Name].&amp;[1696]" c="Zero1 - 1View Defects" cp="1">
          <x/>
        </s>
        <s v="[Fact Timesheet Detail].[Name Comments].[Project Name].&amp;[408]" c="Zero1 - 1View Finance" cp="1">
          <x/>
        </s>
        <s v="[Fact Timesheet Detail].[Name Comments].[Project Name].&amp;[405]" c="Zero1 - 1View Invoices" cp="1">
          <x/>
        </s>
        <s v="[Fact Timesheet Detail].[Name Comments].[Project Name].&amp;[409]" c="Zero1 - 1View Ops Reports" cp="1">
          <x/>
        </s>
        <s v="[Fact Timesheet Detail].[Name Comments].[Project Name].&amp;[406]" c="Zero1 - 1View Stock" cp="1">
          <x/>
        </s>
        <s v="[Fact Timesheet Detail].[Name Comments].[Project Name].&amp;[567]" c="Zero1 - Cube and model fixes" cp="1">
          <x/>
        </s>
        <s v="[Fact Timesheet Detail].[Name Comments].[Project Name].&amp;[555]" c="Zero1 - Misc work" cp="1">
          <x/>
        </s>
        <s v="[Fact Timesheet Detail].[Name Comments].[Project Name].&amp;[402]" c="Zero1 - OneView" cp="1">
          <x/>
        </s>
        <s v="[Fact Timesheet Detail].[Name Comments].[Project Name].&amp;[545]" c="Zero1 - Samsung installation" cp="1">
          <x/>
        </s>
        <s v="[Fact Timesheet Detail].[Name Comments].[Project Name].&amp;[163]" u="1" c="Savannah - Document Management"/>
        <s v="[Fact Timesheet Detail].[Name Comments].[Project Name].&amp;[145]" u="1" c="Savannah - Generic"/>
      </sharedItems>
      <mpMap v="23"/>
    </cacheField>
    <cacheField name="[Fact Timesheet Detail].[Name Comments].[Person Name]" caption="Person Name" numFmtId="0" hierarchy="41" level="3">
      <sharedItems count="34">
        <s v="[Fact Timesheet Detail].[Name Comments].[Person Name].&amp;[558]&amp;[2]" c="Andrew Thornton-Smith"/>
        <s v="[Fact Timesheet Detail].[Name Comments].[Person Name].&amp;[558]&amp;[3]" c="Anish Sana"/>
        <s v="[Fact Timesheet Detail].[Name Comments].[Person Name].&amp;[558]&amp;[93]" c="Grigori Nicoloudakis"/>
        <s v="[Fact Timesheet Detail].[Name Comments].[Person Name].&amp;[407]&amp;[3]" c="Anish Sana"/>
        <s v="[Fact Timesheet Detail].[Name Comments].[Person Name].&amp;[1696]&amp;[74]" c="Geoffrey Smith"/>
        <s v="[Fact Timesheet Detail].[Name Comments].[Person Name].&amp;[1696]&amp;[93]" c="Grigori Nicoloudakis"/>
        <s v="[Fact Timesheet Detail].[Name Comments].[Person Name].&amp;[408]&amp;[3]" c="Anish Sana"/>
        <s v="[Fact Timesheet Detail].[Name Comments].[Person Name].&amp;[408]&amp;[74]" c="Geoffrey Smith"/>
        <s v="[Fact Timesheet Detail].[Name Comments].[Person Name].&amp;[408]&amp;[93]" c="Grigori Nicoloudakis"/>
        <s v="[Fact Timesheet Detail].[Name Comments].[Person Name].&amp;[408]&amp;[1]" c="Mark Stacey"/>
        <s v="[Fact Timesheet Detail].[Name Comments].[Person Name].&amp;[405]&amp;[3]" c="Anish Sana"/>
        <s v="[Fact Timesheet Detail].[Name Comments].[Person Name].&amp;[405]&amp;[14]" c="Luke Hayler"/>
        <s v="[Fact Timesheet Detail].[Name Comments].[Person Name].&amp;[405]&amp;[1]" c="Mark Stacey"/>
        <s v="[Fact Timesheet Detail].[Name Comments].[Person Name].&amp;[405]&amp;[6]" c="Matt Horn"/>
        <s v="[Fact Timesheet Detail].[Name Comments].[Person Name].&amp;[409]&amp;[4]" c="Michael Johnson"/>
        <s v="[Fact Timesheet Detail].[Name Comments].[Person Name].&amp;[406]&amp;[3]" c="Anish Sana"/>
        <s v="[Fact Timesheet Detail].[Name Comments].[Person Name].&amp;[406]&amp;[1]" c="Mark Stacey"/>
        <s v="[Fact Timesheet Detail].[Name Comments].[Person Name].&amp;[406]&amp;[4]" c="Michael Johnson"/>
        <s v="[Fact Timesheet Detail].[Name Comments].[Person Name].&amp;[567]&amp;[76]" c="Andreas Bergstedt"/>
        <s v="[Fact Timesheet Detail].[Name Comments].[Person Name].&amp;[567]&amp;[3]" c="Anish Sana"/>
        <s v="[Fact Timesheet Detail].[Name Comments].[Person Name].&amp;[567]&amp;[6]" c="Matt Horn"/>
        <s v="[Fact Timesheet Detail].[Name Comments].[Person Name].&amp;[555]&amp;[2]" c="Andrew Thornton-Smith"/>
        <s v="[Fact Timesheet Detail].[Name Comments].[Person Name].&amp;[555]&amp;[3]" c="Anish Sana"/>
        <s v="[Fact Timesheet Detail].[Name Comments].[Person Name].&amp;[555]&amp;[74]" c="Geoffrey Smith"/>
        <s v="[Fact Timesheet Detail].[Name Comments].[Person Name].&amp;[555]&amp;[93]" c="Grigori Nicoloudakis"/>
        <s v="[Fact Timesheet Detail].[Name Comments].[Person Name].&amp;[555]&amp;[2098]" c="Remo Siciliano"/>
        <s v="[Fact Timesheet Detail].[Name Comments].[Person Name].&amp;[402]&amp;[2]" c="Andrew Thornton-Smith"/>
        <s v="[Fact Timesheet Detail].[Name Comments].[Person Name].&amp;[402]&amp;[3]" c="Anish Sana"/>
        <s v="[Fact Timesheet Detail].[Name Comments].[Person Name].&amp;[402]&amp;[74]" c="Geoffrey Smith"/>
        <s v="[Fact Timesheet Detail].[Name Comments].[Person Name].&amp;[402]&amp;[93]" c="Grigori Nicoloudakis"/>
        <s v="[Fact Timesheet Detail].[Name Comments].[Person Name].&amp;[402]&amp;[1]" c="Mark Stacey"/>
        <s v="[Fact Timesheet Detail].[Name Comments].[Person Name].&amp;[545]&amp;[3]"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1" level="4">
      <sharedItems count="23">
        <s v="[Fact Timesheet Detail].[Name Comments].[Comments].&amp;[34654]" c="Emergency Excel Report Requirements Meeting"/>
        <s v="[Fact Timesheet Detail].[Name Comments].[Comments].&amp;[38861]" c="Excel Reports"/>
        <s v="[Fact Timesheet Detail].[Name Comments].[Comments].&amp;[34653]" c="Excel Services Training and setup"/>
        <s v="[Fact Timesheet Detail].[Name Comments].[Comments].&amp;[34656]" c="Excel ServicesEmergency Report cube calculations and changes"/>
        <s v="[Fact Timesheet Detail].[Name Comments].[Comments].&amp;[34658]" c="Excel ServicesEmergency Report cube calculations and changes"/>
        <s v="[Fact Timesheet Detail].[Name Comments].[Comments].&amp;[38858]" c="Excel ServicesEmergency Report cube calculations and changes"/>
        <s v="[Fact Timesheet Detail].[Name Comments].[Comments].&amp;[34659]" c="Investigation into Accessing Cubes outside of domain for BA's for excel Services"/>
        <s v="[Fact Timesheet Detail].[Name Comments].[Comments].&amp;[46022]" c="Issue with Accessing 3 reporting via the Oneview front-end. Report dataset caused an error"/>
        <s v="[Fact Timesheet Detail].[Name Comments].[Comments].&amp;[44163]" c="Meeting with Coert on Multi-Parameter report integration"/>
        <s v="[Fact Timesheet Detail].[Name Comments].[Comments].&amp;[38862]" c="Meeting with Jeanine on Emergency Report work"/>
        <s v="[Fact Timesheet Detail].[Name Comments].[Comments].&amp;[34651]" c="Oneview Data warehouse Cleanup and Reload of New Data - Emergency Work"/>
        <s v="[Fact Timesheet Detail].[Name Comments].[Comments].&amp;[38919]" c="Review of Zero1 overage work with Mark"/>
        <s v="[Fact Timesheet Detail].[Name Comments].[Comments].&amp;[42654]" c="Terms of Reference Documentation"/>
        <s v="[Fact Timesheet Detail].[Name Comments].[Comments].&amp;[43920]" c="Terms of Reference Documentation"/>
        <s v="[Fact Timesheet Detail].[Name Comments].[Comments].&amp;[43921]" c="Terms of Reference Documentation"/>
        <s v="[Fact Timesheet Detail].[Name Comments].[Comments].&amp;[46093]" c="User Access/Roles Meeting with Jeanine and Coert"/>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unt="1">
        <s v="Zero1"/>
      </sharedItems>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Windows User" refreshedDate="41816.772622800927"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1">
        <s v="[Date].[Billing Period Text].&amp;[2014 - 06]" c="2014 - 06"/>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1" level="1">
      <sharedItems count="4">
        <s v="[Fact Timesheet Detail].[Name Comments].[Client Name].&amp;[750]" c="FirstRand"/>
        <s v="[Fact Timesheet Detail].[Name Comments].[Client Name].&amp;[6]" c="Internal"/>
        <s v="[Fact Timesheet Detail].[Name Comments].[Client Name].&amp;[9]" c="Savannah"/>
        <s v="[Fact Timesheet Detail].[Name Comments].[Client Name].&amp;[44]" c="Zero1"/>
      </sharedItems>
    </cacheField>
    <cacheField name="[Fact Timesheet Detail].[Name Comments].[Project Name]" caption="Project Name" numFmtId="0" hierarchy="41" level="2">
      <sharedItems count="8">
        <s v="[Fact Timesheet Detail].[Name Comments].[Project Name].&amp;[1633]" c="Genasys - CTU"/>
        <s v="[Fact Timesheet Detail].[Name Comments].[Project Name].&amp;[3715]" c="Genasys - CTU - Analysis"/>
        <s v="[Fact Timesheet Detail].[Name Comments].[Project Name].&amp;[3717]" c="GENASYS - CTU - Source Data Issues"/>
        <s v="[Fact Timesheet Detail].[Name Comments].[Project Name].&amp;[1712]" c="Genasys - CTU Reports"/>
        <s v="[Fact Timesheet Detail].[Name Comments].[Project Name].&amp;[2717]" u="1" c=""/>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6">
        <s v="[Fact Timesheet Detail].[Name Comments].[Person Name].&amp;[2717]&amp;[13]" c="Christina Leo"/>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3"/>
        <fieldUsage x="54"/>
        <fieldUsage x="55"/>
        <fieldUsage x="56"/>
        <fieldUsage x="5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Windows User" refreshedDate="41816.772627199076" backgroundQuery="1" createdVersion="5" refreshedVersion="5" minRefreshableVersion="3" recordCount="0" supportSubquery="1" supportAdvancedDrill="1">
  <cacheSource type="external" connectionId="2"/>
  <cacheFields count="66">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able Hours]" caption="Billable Hours" numFmtId="0" hierarchy="142" level="32767"/>
    <cacheField name="[Measures].[Product Hours]" caption="Product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2">
        <s v="[Fact Timesheet Detail].[Name Comments].[Client Name].&amp;[750]" c="FirstRand"/>
        <s v="[Fact Timesheet Detail].[Name Comments].[Client Name].&amp;[6]" u="1" c="Internal"/>
      </sharedItems>
    </cacheField>
    <cacheField name="[Fact Timesheet Detail].[Name Comments].[Project Name]" caption="Project Name" numFmtId="0" hierarchy="41" level="2">
      <sharedItems count="4">
        <s v="[Fact Timesheet Detail].[Name Comments].[Project Name].&amp;[2717]" c=""/>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6">
        <s v="[Fact Timesheet Detail].[Name Comments].[Person Name].&amp;[2717]&amp;[13]" c="Christina Leo"/>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3">
        <s v="[Fact Timesheet Detail].[Name Comments].[Comments].&amp;[60368]" c="Investigating problem with backups not being accessible-"/>
        <s v="[Fact Timesheet Detail].[Name Comments].[Comments].&amp;[44290]" u="1"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Date].[Week Ending Billing Period].[Week Ending Billing Period]" caption="Week Ending Billing Period" numFmtId="0" hierarchy="22" level="1">
      <sharedItems count="1">
        <s v="[Date].[Week Ending Billing Period].&amp;[2014 - 06 2014/06/15]" c="2014/06/15"/>
      </sharedItems>
    </cacheField>
    <cacheField name="[Date].[Week Ending Billing Period].[Week Ending Billing Period].[Billing Period Text]" caption="Billing Period Text" propertyName="Billing Period Text" numFmtId="0" hierarchy="22"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4"/>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4"/>
        <fieldUsage x="45"/>
        <fieldUsage x="46"/>
        <fieldUsage x="47"/>
        <fieldUsage x="4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Windows User" refreshedDate="41816.772636458336"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7">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Karen Homan]" c="Karen Homan"/>
        <s v="[Fact Timesheet Detail].[Person Comments].[Person].&amp;[Mark Stacey]" c="Mark Stacey"/>
        <s v="[Fact Timesheet Detail].[Person Comments].[Person].&amp;[Matt Horn]" c="Matt Horn"/>
        <s v="[Fact Timesheet Detail].[Person Comments].[Person].&amp;[Remo Siciliano]" c="Remo Siciliano"/>
      </sharedItems>
    </cacheField>
    <cacheField name="[Date].[Week Ending Billing Period].[Week Ending Billing Period]" caption="Week Ending Billing Period" numFmtId="0" hierarchy="22" level="1" mappingCount="1">
      <sharedItems count="96">
        <s v="[Date].[Week Ending Billing Period].&amp;[2014 - 06 2014/06/01]" c="2014/06/01" cp="1">
          <x/>
        </s>
        <s v="[Date].[Week Ending Billing Period].&amp;[2014 - 06 2014/06/08]" c="2014/06/08" cp="1">
          <x/>
        </s>
        <s v="[Date].[Week Ending Billing Period].&amp;[2014 - 06 2014/06/15]" c="2014/06/15" cp="1">
          <x/>
        </s>
        <s v="[Date].[Week Ending Billing Period].&amp;[2014 - 06 2014/06/22]" c="2014/06/22" cp="1">
          <x/>
        </s>
        <s v="[Date].[Week Ending Billing Period].&amp;[2014 - 06 2014/06/29]" c="2014/06/29"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6"/>
      </sharedItems>
    </cacheField>
    <cacheField name="[Measures].[Raw Hours]" caption="Raw Hours" numFmtId="0" hierarchy="109" level="32767"/>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45"/>
        <fieldUsage x="49"/>
        <fieldUsage x="50"/>
        <fieldUsage x="6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90"/>
        <fieldUsage x="91"/>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Windows User" refreshedDate="41816.772644444442" backgroundQuery="1" createdVersion="5" refreshedVersion="5" minRefreshableVersion="3" recordCount="0" supportSubquery="1" supportAdvancedDrill="1">
  <cacheSource type="external" connectionId="2"/>
  <cacheFields count="51">
    <cacheField name="[Fact Timesheet Detail].[Person Comments].[Person]" caption="Person" numFmtId="0" hierarchy="44" level="1">
      <sharedItems count="11">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Mark Stacey]" c="Mark Stacey"/>
        <s v="[Fact Timesheet Detail].[Person Comments].[Person].&amp;[Matt Horn]" c="Matt Horn"/>
        <s v="[Fact Timesheet Detail].[Person Comments].[Person].&amp;[Jody Roberts]" u="1" c="Jody Roberts"/>
        <s v="[Fact Timesheet Detail].[Person Comments].[Person].&amp;[Andrew Thornton-Smith]" u="1" c="Andrew Thornton-Smith"/>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4" level="2" mappingCount="1">
      <sharedItems count="4">
        <s v="[Fact Timesheet Detail].[Person Comments].[Billable].&amp;[93]&amp;[1]" c="Billable" cp="1">
          <x/>
        </s>
        <s v="[Fact Timesheet Detail].[Person Comments].[Billable].&amp;[93]&amp;[0]" c="Unbillable" cp="1">
          <x/>
        </s>
        <s v="[Fact Timesheet Detail].[Person Comments].[Billable].&amp;[6]&amp;[0]" u="1" c="Unbillable"/>
        <s v="[Fact Timesheet Detail].[Person Comments].[Billable].&amp;[89]&amp;[0]" u="1" c="Unbillable"/>
      </sharedItems>
      <mpMap v="4"/>
    </cacheField>
    <cacheField name="[Fact Timesheet Detail].[Person Comments].[Comments]" caption="Comments" numFmtId="0" hierarchy="44" level="3" mappingCount="12">
      <sharedItems count="7">
        <s v="[Fact Timesheet Detail].[Person Comments].[Comments].&amp;[64649]" c="Exam 70-457" cp="12">
          <x/>
          <x/>
          <x/>
          <x/>
          <x/>
          <x/>
          <x/>
          <x/>
          <x/>
          <x/>
          <x/>
          <x/>
        </s>
        <s v="[Fact Timesheet Detail].[Person Comments].[Comments].&amp;[64657]" c="Exam 70-458" cp="12">
          <x/>
          <x/>
          <x/>
          <x/>
          <x/>
          <x/>
          <x/>
          <x/>
          <x/>
          <x/>
          <x/>
          <x/>
        </s>
        <s v="[Fact Timesheet Detail].[Person Comments].[Comments].&amp;[66779]" c="MCTS Exam 70-465" cp="12">
          <x/>
          <x/>
          <x/>
          <x/>
          <x/>
          <x/>
          <x/>
          <x/>
          <x/>
          <x/>
          <x/>
          <x/>
        </s>
        <s v="[Fact Timesheet Detail].[Person Comments].[Comments].&amp;[61359]" c="Public Holiday" cp="12">
          <x/>
          <x/>
          <x/>
          <x/>
          <x/>
          <x/>
          <x/>
          <x/>
          <x/>
          <x v="1"/>
          <x/>
          <x v="1"/>
        </s>
        <s v="[Fact Timesheet Detail].[Person Comments].[Comments].&amp;[61362]" c="Public Holiday" cp="12">
          <x/>
          <x/>
          <x/>
          <x/>
          <x/>
          <x/>
          <x/>
          <x/>
          <x/>
          <x v="1"/>
          <x/>
          <x v="1"/>
        </s>
        <s v="[Fact Timesheet Detail].[Person Comments].[Comments].&amp;[62460]" c="Public Holiday" cp="12">
          <x/>
          <x/>
          <x/>
          <x/>
          <x/>
          <x/>
          <x/>
          <x/>
          <x/>
          <x v="1"/>
          <x/>
          <x v="1"/>
        </s>
        <s v="[Fact Timesheet Detail].[Person Comments].[Comments].&amp;[66856]" c="Public Holiday" cp="12">
          <x/>
          <x/>
          <x/>
          <x/>
          <x/>
          <x/>
          <x/>
          <x/>
          <x/>
          <x v="1"/>
          <x/>
          <x v="1"/>
        </s>
      </sharedItems>
      <mpMap v="5"/>
      <mpMap v="6"/>
      <mpMap v="7"/>
      <mpMap v="8"/>
      <mpMap v="9"/>
      <mpMap v="10"/>
      <mpMap v="11"/>
      <mpMap v="12"/>
      <mpMap v="13"/>
      <mpMap v="14"/>
      <mpMap v="15"/>
      <mpMap v="16"/>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ontainsNumber="1" containsInteger="1" minValue="93" maxValue="93" count="1">
        <n v="93"/>
      </sharedItems>
    </cacheField>
    <cacheField name="[Fact Timesheet Detail].[Person Comments].[Comments].[AM Comments]" caption="AM Comments" propertyName="AM Comments" numFmtId="0" hierarchy="44" level="3" memberPropertyField="1">
      <sharedItems count="1">
        <s v=""/>
      </sharedItems>
    </cacheField>
    <cacheField name="[Fact Timesheet Detail].[Person Comments].[Comments].[Billable]" caption="Billable" propertyName="Billable" numFmtId="0" hierarchy="44" level="3" memberPropertyField="1">
      <sharedItems containsSemiMixedTypes="0" containsString="0" containsNumber="1" containsInteger="1" minValue="0" maxValue="0" count="1">
        <n v="0"/>
      </sharedItems>
    </cacheField>
    <cacheField name="[Fact Timesheet Detail].[Person Comments].[Comments].[Client]" caption="Client" propertyName="Client" numFmtId="0" hierarchy="44" level="3" memberPropertyField="1">
      <sharedItems count="1">
        <s v="Internal"/>
      </sharedItems>
    </cacheField>
    <cacheField name="[Fact Timesheet Detail].[Person Comments].[Comments].[Client Comments]" caption="Client Comments" propertyName="Client Comments" numFmtId="0" hierarchy="44" level="3" memberPropertyField="1">
      <sharedItems count="1">
        <s v=""/>
      </sharedItems>
    </cacheField>
    <cacheField name="[Fact Timesheet Detail].[Person Comments].[Comments].[Exclude]" caption="Exclude" propertyName="Exclude" numFmtId="0" hierarchy="44" level="3" memberPropertyField="1">
      <sharedItems containsSemiMixedTypes="0" containsString="0" containsNumber="1" containsInteger="1" minValue="0" maxValue="0" count="1">
        <n v="0"/>
      </sharedItems>
    </cacheField>
    <cacheField name="[Fact Timesheet Detail].[Person Comments].[Comments].[Person Code]" caption="Person Code" propertyName="Person Code" numFmtId="0" hierarchy="44" level="3" memberPropertyField="1">
      <sharedItems count="1">
        <s v="Grigori Nicoloudakis"/>
      </sharedItems>
    </cacheField>
    <cacheField name="[Fact Timesheet Detail].[Person Comments].[Comments].[Person Name]" caption="Person Name" propertyName="Person Name" numFmtId="0" hierarchy="44" level="3" memberPropertyField="1">
      <sharedItems count="1">
        <s v="Grigori Nicoloudakis"/>
      </sharedItems>
    </cacheField>
    <cacheField name="[Fact Timesheet Detail].[Person Comments].[Comments].[Person Source Key]" caption="Person Source Key" propertyName="Person Source Key" numFmtId="0" hierarchy="44" level="3" memberPropertyField="1">
      <sharedItems count="1">
        <s v="GRIGORI NICOLOUDAKIS"/>
      </sharedItems>
    </cacheField>
    <cacheField name="[Fact Timesheet Detail].[Person Comments].[Comments].[PersonBillable]" caption="PersonBillable" propertyName="PersonBillable" numFmtId="0" hierarchy="44" level="3" memberPropertyField="1">
      <sharedItems count="1">
        <s v="Unbillable"/>
      </sharedItems>
    </cacheField>
    <cacheField name="[Fact Timesheet Detail].[Person Comments].[Comments].[Project]" caption="Project" propertyName="Project" numFmtId="0" hierarchy="44" level="3" memberPropertyField="1">
      <sharedItems count="2">
        <s v="Internal - Training"/>
        <s v="Internal - Public Holiday"/>
      </sharedItems>
    </cacheField>
    <cacheField name="[Fact Timesheet Detail].[Person Comments].[Comments].[Timesheet Detail Name]" caption="Timesheet Detail Name" propertyName="Timesheet Detail Name" numFmtId="0" hierarchy="44" level="3" memberPropertyField="1">
      <sharedItems count="1">
        <s v="N/A"/>
      </sharedItems>
    </cacheField>
    <cacheField name="[Fact Timesheet Detail].[Person Comments].[Comments].[Type Of Work Name]" caption="Type Of Work Name" propertyName="Type Of Work Name" numFmtId="0" hierarchy="44" level="3" memberPropertyField="1">
      <sharedItems count="2">
        <s v="Training"/>
        <s v="Internal - Public Holiday"/>
      </sharedItems>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Windows User" refreshedDate="41816.772679398149" backgroundQuery="1" createdVersion="4" refreshedVersion="5" minRefreshableVersion="3" recordCount="0" supportSubquery="1" supportAdvancedDrill="1">
  <cacheSource type="external" connectionId="2"/>
  <cacheFields count="97">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2">
        <s v="[Fact Timesheet Detail].[Name Comments].[Client Name].&amp;[6]" c="Internal"/>
        <s v="[Fact Timesheet Detail].[Name Comments].[Client Name].&amp;[30]" u="1" c="Sales"/>
      </sharedItems>
    </cacheField>
    <cacheField name="[Fact Timesheet Detail].[Name Comments].[Project Name]" caption="Project Name" numFmtId="0" hierarchy="41" level="2">
      <sharedItems count="20">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1" level="3">
      <sharedItems count="7">
        <s v="[Fact Timesheet Detail].[Name Comments].[Person Name].&amp;[167]&amp;[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1" level="4">
      <sharedItems count="358">
        <s v="[Fact Timesheet Detail].[Name Comments].[Comments].&amp;[29532]" c="AEEL"/>
        <s v="[Fact Timesheet Detail].[Name Comments].[Comments].&amp;[38784]" c="AEGON proposal"/>
        <s v="[Fact Timesheet Detail].[Name Comments].[Comments].&amp;[7387]" c="AEL Masterdata"/>
        <s v="[Fact Timesheet Detail].[Name Comments].[Comments].&amp;[11289]" c="AEL Sales"/>
        <s v="[Fact Timesheet Detail].[Name Comments].[Comments].&amp;[31861]" c="AEL sales"/>
        <s v="[Fact Timesheet Detail].[Name Comments].[Comments].&amp;[31913]" c="AEL sales"/>
        <s v="[Fact Timesheet Detail].[Name Comments].[Comments].&amp;[16235]" c="AEL SLA"/>
        <s v="[Fact Timesheet Detail].[Name Comments].[Comments].&amp;[30541]" c="AELMS - Ewan"/>
        <s v="[Fact Timesheet Detail].[Name Comments].[Comments].&amp;[29927]" c="AM Meeting"/>
        <s v="[Fact Timesheet Detail].[Name Comments].[Comments].&amp;[45930]" c="AMREF"/>
        <s v="[Fact Timesheet Detail].[Name Comments].[Comments].&amp;[65667]" c="Andy"/>
        <s v="[Fact Timesheet Detail].[Name Comments].[Comments].&amp;[65673]" c="BA"/>
        <s v="[Fact Timesheet Detail].[Name Comments].[Comments].&amp;[38983]" c="Belgium"/>
        <s v="[Fact Timesheet Detail].[Name Comments].[Comments].&amp;[51029]" c="Belgium"/>
        <s v="[Fact Timesheet Detail].[Name Comments].[Comments].&amp;[66841]" c="Belgium"/>
        <s v="[Fact Timesheet Detail].[Name Comments].[Comments].&amp;[34689]" c="Belgium and Luxembourg"/>
        <s v="[Fact Timesheet Detail].[Name Comments].[Comments].&amp;[34691]" c="Belgium and Luxembourg"/>
        <s v="[Fact Timesheet Detail].[Name Comments].[Comments].&amp;[41625]" c="BI Call - GMO"/>
        <s v="[Fact Timesheet Detail].[Name Comments].[Comments].&amp;[32294]" c="Brightstar"/>
        <s v="[Fact Timesheet Detail].[Name Comments].[Comments].&amp;[40168]" c="Cape Town"/>
        <s v="[Fact Timesheet Detail].[Name Comments].[Comments].&amp;[7397]" c="Capitec"/>
        <s v="[Fact Timesheet Detail].[Name Comments].[Comments].&amp;[20668]" c="Capitec"/>
        <s v="[Fact Timesheet Detail].[Name Comments].[Comments].&amp;[20669]" c="Capitec"/>
        <s v="[Fact Timesheet Detail].[Name Comments].[Comments].&amp;[20677]" c="Capitec"/>
        <s v="[Fact Timesheet Detail].[Name Comments].[Comments].&amp;[24401]" c="Capitec"/>
        <s v="[Fact Timesheet Detail].[Name Comments].[Comments].&amp;[24405]" c="Capitec"/>
        <s v="[Fact Timesheet Detail].[Name Comments].[Comments].&amp;[24406]" c="Capitec"/>
        <s v="[Fact Timesheet Detail].[Name Comments].[Comments].&amp;[24408]" c="Capitec"/>
        <s v="[Fact Timesheet Detail].[Name Comments].[Comments].&amp;[24869]" c="Capitec"/>
        <s v="[Fact Timesheet Detail].[Name Comments].[Comments].&amp;[28379]" c="Capitec"/>
        <s v="[Fact Timesheet Detail].[Name Comments].[Comments].&amp;[28838]" c="Capitec"/>
        <s v="[Fact Timesheet Detail].[Name Comments].[Comments].&amp;[21010]" c="Capitec follow ups"/>
        <s v="[Fact Timesheet Detail].[Name Comments].[Comments].&amp;[17586]" c="Capitec Proposal"/>
        <s v="[Fact Timesheet Detail].[Name Comments].[Comments].&amp;[45929]" c="CARE"/>
        <s v="[Fact Timesheet Detail].[Name Comments].[Comments].&amp;[12628]" c="CARE africa"/>
        <s v="[Fact Timesheet Detail].[Name Comments].[Comments].&amp;[24864]" c="CARE proposal"/>
        <s v="[Fact Timesheet Detail].[Name Comments].[Comments].&amp;[54249]" c="CAT"/>
        <s v="[Fact Timesheet Detail].[Name Comments].[Comments].&amp;[25221]" c="Changes to OW"/>
        <s v="[Fact Timesheet Detail].[Name Comments].[Comments].&amp;[29729]" c="Client updates"/>
        <s v="[Fact Timesheet Detail].[Name Comments].[Comments].&amp;[29730]" c="Client updates"/>
        <s v="[Fact Timesheet Detail].[Name Comments].[Comments].&amp;[29731]" c="Client updates"/>
        <s v="[Fact Timesheet Detail].[Name Comments].[Comments].&amp;[29732]" c="Client updates"/>
        <s v="[Fact Timesheet Detail].[Name Comments].[Comments].&amp;[30149]" c="Cloud based product research"/>
        <s v="[Fact Timesheet Detail].[Name Comments].[Comments].&amp;[42710]" c="Codec tender"/>
        <s v="[Fact Timesheet Detail].[Name Comments].[Comments].&amp;[65674]" c="Company structure"/>
        <s v="[Fact Timesheet Detail].[Name Comments].[Comments].&amp;[38993]" c="CT demos"/>
        <s v="[Fact Timesheet Detail].[Name Comments].[Comments].&amp;[11818]" c="CT flight"/>
        <s v="[Fact Timesheet Detail].[Name Comments].[Comments].&amp;[11826]" c="CT flight"/>
        <s v="[Fact Timesheet Detail].[Name Comments].[Comments].&amp;[41627]" c="CT Flight"/>
        <s v="[Fact Timesheet Detail].[Name Comments].[Comments].&amp;[41629]" c="CT Partnership"/>
        <s v="[Fact Timesheet Detail].[Name Comments].[Comments].&amp;[60240]" c="DanOffice"/>
        <s v="[Fact Timesheet Detail].[Name Comments].[Comments].&amp;[60242]" c="DanOffice"/>
        <s v="[Fact Timesheet Detail].[Name Comments].[Comments].&amp;[41513]" c="Datawyas"/>
        <s v="[Fact Timesheet Detail].[Name Comments].[Comments].&amp;[66832]" c="demos"/>
        <s v="[Fact Timesheet Detail].[Name Comments].[Comments].&amp;[66834]" c="Demos"/>
        <s v="[Fact Timesheet Detail].[Name Comments].[Comments].&amp;[60237]" c="Denmark - expedia mess"/>
        <s v="[Fact Timesheet Detail].[Name Comments].[Comments].&amp;[60238]" c="Denmark - expedia mess"/>
        <s v="[Fact Timesheet Detail].[Name Comments].[Comments].&amp;[60239]" c="Denmark - expedia mess"/>
        <s v="[Fact Timesheet Detail].[Name Comments].[Comments].&amp;[34690]" c="Dublin"/>
        <s v="[Fact Timesheet Detail].[Name Comments].[Comments].&amp;[12553]" c="East Africa Cables"/>
        <s v="[Fact Timesheet Detail].[Name Comments].[Comments].&amp;[12629]" c="Edcon"/>
        <s v="[Fact Timesheet Detail].[Name Comments].[Comments].&amp;[34805]" c="Emails to leads from SQL Sat"/>
        <s v="[Fact Timesheet Detail].[Name Comments].[Comments].&amp;[38992]" c="ENS"/>
        <s v="[Fact Timesheet Detail].[Name Comments].[Comments].&amp;[29740]" c="Eugene MS Vehicle tracking etc"/>
        <s v="[Fact Timesheet Detail].[Name Comments].[Comments].&amp;[44193]" c="Europe"/>
        <s v="[Fact Timesheet Detail].[Name Comments].[Comments].&amp;[38785]" c="European travel - general"/>
        <s v="[Fact Timesheet Detail].[Name Comments].[Comments].&amp;[40173]" c="EWX"/>
        <s v="[Fact Timesheet Detail].[Name Comments].[Comments].&amp;[41507]" c="EWX"/>
        <s v="[Fact Timesheet Detail].[Name Comments].[Comments].&amp;[41510]" c="EWX"/>
        <s v="[Fact Timesheet Detail].[Name Comments].[Comments].&amp;[34813]" c="Explanate"/>
        <s v="[Fact Timesheet Detail].[Name Comments].[Comments].&amp;[20670]" c="Faircape"/>
        <s v="[Fact Timesheet Detail].[Name Comments].[Comments].&amp;[24402]" c="Faircape"/>
        <s v="[Fact Timesheet Detail].[Name Comments].[Comments].&amp;[28839]" c="Faircape"/>
        <s v="[Fact Timesheet Detail].[Name Comments].[Comments].&amp;[11398]" c="First Rand Group"/>
        <s v="[Fact Timesheet Detail].[Name Comments].[Comments].&amp;[61370]" c="Flights"/>
        <s v="[Fact Timesheet Detail].[Name Comments].[Comments].&amp;[24407]" c="Fly to Cape Town"/>
        <s v="[Fact Timesheet Detail].[Name Comments].[Comments].&amp;[66842]" c="Fly to Kenya"/>
        <s v="[Fact Timesheet Detail].[Name Comments].[Comments].&amp;[66843]" c="Fly to Somalia"/>
        <s v="[Fact Timesheet Detail].[Name Comments].[Comments].&amp;[44204]" c="FNB"/>
        <s v="[Fact Timesheet Detail].[Name Comments].[Comments].&amp;[11399]" c="FNB - David Gordon"/>
        <s v="[Fact Timesheet Detail].[Name Comments].[Comments].&amp;[42697]" c="FNB demo"/>
        <s v="[Fact Timesheet Detail].[Name Comments].[Comments].&amp;[42699]" c="FNB demo"/>
        <s v="[Fact Timesheet Detail].[Name Comments].[Comments].&amp;[32580]" c="Forthnightly meeting"/>
        <s v="[Fact Timesheet Detail].[Name Comments].[Comments].&amp;[40357]" c="FRS"/>
        <s v="[Fact Timesheet Detail].[Name Comments].[Comments].&amp;[29533]" c="Genasys"/>
        <s v="[Fact Timesheet Detail].[Name Comments].[Comments].&amp;[30143]" c="Genasys"/>
        <s v="[Fact Timesheet Detail].[Name Comments].[Comments].&amp;[33344]" c="Genasys CTU"/>
        <s v="[Fact Timesheet Detail].[Name Comments].[Comments].&amp;[30657]" c="Genasys proposal"/>
        <s v="[Fact Timesheet Detail].[Name Comments].[Comments].&amp;[66837]" c="Greyspark"/>
        <s v="[Fact Timesheet Detail].[Name Comments].[Comments].&amp;[31955]" c="GT Consult"/>
        <s v="[Fact Timesheet Detail].[Name Comments].[Comments].&amp;[29530]" c="Hollard"/>
        <s v="[Fact Timesheet Detail].[Name Comments].[Comments].&amp;[30653]" c="Hollard"/>
        <s v="[Fact Timesheet Detail].[Name Comments].[Comments].&amp;[29129]" c="IBD P&amp;L"/>
        <s v="[Fact Timesheet Detail].[Name Comments].[Comments].&amp;[29130]" c="IBD P&amp;L"/>
        <s v="[Fact Timesheet Detail].[Name Comments].[Comments].&amp;[11830]" c="IBM"/>
        <s v="[Fact Timesheet Detail].[Name Comments].[Comments].&amp;[12549]" c="IBM"/>
        <s v="[Fact Timesheet Detail].[Name Comments].[Comments].&amp;[12627]" c="IBM"/>
        <s v="[Fact Timesheet Detail].[Name Comments].[Comments].&amp;[29926]" c="IBM"/>
        <s v="[Fact Timesheet Detail].[Name Comments].[Comments].&amp;[30139]" c="IBM"/>
        <s v="[Fact Timesheet Detail].[Name Comments].[Comments].&amp;[30537]" c="IBM"/>
        <s v="[Fact Timesheet Detail].[Name Comments].[Comments].&amp;[29128]" c="IDB"/>
        <s v="[Fact Timesheet Detail].[Name Comments].[Comments].&amp;[11819]" c="IDUTECH"/>
        <s v="[Fact Timesheet Detail].[Name Comments].[Comments].&amp;[11600]" c="IDUTech demo"/>
        <s v="[Fact Timesheet Detail].[Name Comments].[Comments].&amp;[66863]" c="IIRR"/>
        <s v="[Fact Timesheet Detail].[Name Comments].[Comments].&amp;[66865]" c="IIRR demo"/>
        <s v="[Fact Timesheet Detail].[Name Comments].[Comments].&amp;[51032]" c="Illionx"/>
        <s v="[Fact Timesheet Detail].[Name Comments].[Comments].&amp;[43948]" c="Immix quote"/>
        <s v="[Fact Timesheet Detail].[Name Comments].[Comments].&amp;[29144]" c="Infosat"/>
        <s v="[Fact Timesheet Detail].[Name Comments].[Comments].&amp;[29523]" c="Innosat"/>
        <s v="[Fact Timesheet Detail].[Name Comments].[Comments].&amp;[29524]" c="Innosat"/>
        <s v="[Fact Timesheet Detail].[Name Comments].[Comments].&amp;[29520]" c="Insurance products"/>
        <s v="[Fact Timesheet Detail].[Name Comments].[Comments].&amp;[24403]" c="Internal Sales"/>
        <s v="[Fact Timesheet Detail].[Name Comments].[Comments].&amp;[11392]" c="Internal Sales meeting"/>
        <s v="[Fact Timesheet Detail].[Name Comments].[Comments].&amp;[11601]" c="iOra"/>
        <s v="[Fact Timesheet Detail].[Name Comments].[Comments].&amp;[34808]" c="Ireland to Southampton"/>
        <s v="[Fact Timesheet Detail].[Name Comments].[Comments].&amp;[29145]" c="ITWeb BI Summit"/>
        <s v="[Fact Timesheet Detail].[Name Comments].[Comments].&amp;[29522]" c="ITWeb BI Summit"/>
        <s v="[Fact Timesheet Detail].[Name Comments].[Comments].&amp;[30656]" c="Johan Joubert proposal"/>
        <s v="[Fact Timesheet Detail].[Name Comments].[Comments].&amp;[21008]" c="Jonathan and Filip"/>
        <s v="[Fact Timesheet Detail].[Name Comments].[Comments].&amp;[34810]" c="Kent to London"/>
        <s v="[Fact Timesheet Detail].[Name Comments].[Comments].&amp;[11831]" c="Kenya"/>
        <s v="[Fact Timesheet Detail].[Name Comments].[Comments].&amp;[64588]" c="Kenya roadtrip"/>
        <s v="[Fact Timesheet Detail].[Name Comments].[Comments].&amp;[64590]" c="Kenya roadtrip"/>
        <s v="[Fact Timesheet Detail].[Name Comments].[Comments].&amp;[64592]" c="Kenya roadtrip"/>
        <s v="[Fact Timesheet Detail].[Name Comments].[Comments].&amp;[64594]" c="Kenya roadtrip"/>
        <s v="[Fact Timesheet Detail].[Name Comments].[Comments].&amp;[64596]" c="Kenya roadtrip"/>
        <s v="[Fact Timesheet Detail].[Name Comments].[Comments].&amp;[31866]" c="Lee Greene"/>
        <s v="[Fact Timesheet Detail].[Name Comments].[Comments].&amp;[31918]" c="Lee Greene"/>
        <s v="[Fact Timesheet Detail].[Name Comments].[Comments].&amp;[32581]" c="Lee Greene"/>
        <s v="[Fact Timesheet Detail].[Name Comments].[Comments].&amp;[34811]" c="London to Jhb"/>
        <s v="[Fact Timesheet Detail].[Name Comments].[Comments].&amp;[30140]" c="Loreal"/>
        <s v="[Fact Timesheet Detail].[Name Comments].[Comments].&amp;[30554]" c="L'Oreal"/>
        <s v="[Fact Timesheet Detail].[Name Comments].[Comments].&amp;[30134]" c="MapIT"/>
        <s v="[Fact Timesheet Detail].[Name Comments].[Comments].&amp;[17394]" c="MDS workshop with rMB"/>
        <s v="[Fact Timesheet Detail].[Name Comments].[Comments].&amp;[28840]" c="Mediclinic"/>
        <s v="[Fact Timesheet Detail].[Name Comments].[Comments].&amp;[28841]" c="Mediclinic"/>
        <s v="[Fact Timesheet Detail].[Name Comments].[Comments].&amp;[44191]" c="MEDO"/>
        <s v="[Fact Timesheet Detail].[Name Comments].[Comments].&amp;[28812]" c="Meerkat"/>
        <s v="[Fact Timesheet Detail].[Name Comments].[Comments].&amp;[41512]" c="Meerkat"/>
        <s v="[Fact Timesheet Detail].[Name Comments].[Comments].&amp;[43946]" c="Meerkat"/>
        <s v="[Fact Timesheet Detail].[Name Comments].[Comments].&amp;[66838]" c="Meerkat"/>
        <s v="[Fact Timesheet Detail].[Name Comments].[Comments].&amp;[66839]" c="Meerkat"/>
        <s v="[Fact Timesheet Detail].[Name Comments].[Comments].&amp;[54412]" c="Meerkat pricing"/>
        <s v="[Fact Timesheet Detail].[Name Comments].[Comments].&amp;[54413]" c="Meerkat pricing"/>
        <s v="[Fact Timesheet Detail].[Name Comments].[Comments].&amp;[41516]" c="Meerkat specs"/>
        <s v="[Fact Timesheet Detail].[Name Comments].[Comments].&amp;[41517]" c="Meerkat specs"/>
        <s v="[Fact Timesheet Detail].[Name Comments].[Comments].&amp;[41521]" c="Meerkat specs"/>
        <s v="[Fact Timesheet Detail].[Name Comments].[Comments].&amp;[44194]" c="Meerkat tests"/>
        <s v="[Fact Timesheet Detail].[Name Comments].[Comments].&amp;[7395]" c="Meeting Jacques at PGWC"/>
        <s v="[Fact Timesheet Detail].[Name Comments].[Comments].&amp;[28809]" c="Meeting with iOra"/>
        <s v="[Fact Timesheet Detail].[Name Comments].[Comments].&amp;[34804]" c="Meeting with MS Ireland"/>
        <s v="[Fact Timesheet Detail].[Name Comments].[Comments].&amp;[66759]" c="Meetings"/>
        <s v="[Fact Timesheet Detail].[Name Comments].[Comments].&amp;[20675]" c="Met with Martin"/>
        <s v="[Fact Timesheet Detail].[Name Comments].[Comments].&amp;[12554]" c="Metropolitan"/>
        <s v="[Fact Timesheet Detail].[Name Comments].[Comments].&amp;[30540]" c="Microsoft - Rian"/>
        <s v="[Fact Timesheet Detail].[Name Comments].[Comments].&amp;[12550]" c="Microsoft on RMB"/>
        <s v="[Fact Timesheet Detail].[Name Comments].[Comments].&amp;[50959]" c="Microsoft partner"/>
        <s v="[Fact Timesheet Detail].[Name Comments].[Comments].&amp;[7920]" c="Mine visit"/>
        <s v="[Fact Timesheet Detail].[Name Comments].[Comments].&amp;[11829]" c="Mint"/>
        <s v="[Fact Timesheet Detail].[Name Comments].[Comments].&amp;[11827]" c="MiX Project"/>
        <s v="[Fact Timesheet Detail].[Name Comments].[Comments].&amp;[11611]" c="MiX proposal"/>
        <s v="[Fact Timesheet Detail].[Name Comments].[Comments].&amp;[11832]" c="MiX Proposal"/>
        <s v="[Fact Timesheet Detail].[Name Comments].[Comments].&amp;[29138]" c="MS Meeting"/>
        <s v="[Fact Timesheet Detail].[Name Comments].[Comments].&amp;[50955]" c="MS meeting"/>
        <s v="[Fact Timesheet Detail].[Name Comments].[Comments].&amp;[30138]" c="MS Services"/>
        <s v="[Fact Timesheet Detail].[Name Comments].[Comments].&amp;[31103]" c="MS Skills matrix"/>
        <s v="[Fact Timesheet Detail].[Name Comments].[Comments].&amp;[50666]" c="MS Ssales"/>
        <s v="[Fact Timesheet Detail].[Name Comments].[Comments].&amp;[48450]" c="MS training in India"/>
        <s v="[Fact Timesheet Detail].[Name Comments].[Comments].&amp;[50699]" c="MS training in India"/>
        <s v="[Fact Timesheet Detail].[Name Comments].[Comments].&amp;[48451]" c="MS training in India - passports and visas"/>
        <s v="[Fact Timesheet Detail].[Name Comments].[Comments].&amp;[50700]" c="MS training in India - passports and visas"/>
        <s v="[Fact Timesheet Detail].[Name Comments].[Comments].&amp;[11390]" c="MTN Demo prep"/>
        <s v="[Fact Timesheet Detail].[Name Comments].[Comments].&amp;[11391]" c="MTN Demo prep"/>
        <s v="[Fact Timesheet Detail].[Name Comments].[Comments].&amp;[11820]" c="MXIT"/>
        <s v="[Fact Timesheet Detail].[Name Comments].[Comments].&amp;[38984]" c="Netherlands"/>
        <s v="[Fact Timesheet Detail].[Name Comments].[Comments].&amp;[45931]" c="NRC"/>
        <s v="[Fact Timesheet Detail].[Name Comments].[Comments].&amp;[40167]" c="OFS"/>
        <s v="[Fact Timesheet Detail].[Name Comments].[Comments].&amp;[54414]" c="Okavango"/>
        <s v="[Fact Timesheet Detail].[Name Comments].[Comments].&amp;[54416]" c="Okavango"/>
        <s v="[Fact Timesheet Detail].[Name Comments].[Comments].&amp;[11288]" c="Old Mutual"/>
        <s v="[Fact Timesheet Detail].[Name Comments].[Comments].&amp;[11396]" c="OM PDW"/>
        <s v="[Fact Timesheet Detail].[Name Comments].[Comments].&amp;[11395]" c="OM Prep"/>
        <s v="[Fact Timesheet Detail].[Name Comments].[Comments].&amp;[31675]" c="OMS2"/>
        <s v="[Fact Timesheet Detail].[Name Comments].[Comments].&amp;[31858]" c="OMS2"/>
        <s v="[Fact Timesheet Detail].[Name Comments].[Comments].&amp;[31910]" c="OMS2"/>
        <s v="[Fact Timesheet Detail].[Name Comments].[Comments].&amp;[33556]" c="Onsite in Cape Town"/>
        <s v="[Fact Timesheet Detail].[Name Comments].[Comments].&amp;[65666]" c="Onsite meeting"/>
        <s v="[Fact Timesheet Detail].[Name Comments].[Comments].&amp;[65672]" c="OpenGate"/>
        <s v="[Fact Timesheet Detail].[Name Comments].[Comments].&amp;[45957]" c="Orange works"/>
        <s v="[Fact Timesheet Detail].[Name Comments].[Comments].&amp;[64598]" c="PAGA Proposal"/>
        <s v="[Fact Timesheet Detail].[Name Comments].[Comments].&amp;[28811]" c="PDW"/>
        <s v="[Fact Timesheet Detail].[Name Comments].[Comments].&amp;[29724]" c="PDW"/>
        <s v="[Fact Timesheet Detail].[Name Comments].[Comments].&amp;[33561]" c="PDW"/>
        <s v="[Fact Timesheet Detail].[Name Comments].[Comments].&amp;[42702]" c="PDW"/>
        <s v="[Fact Timesheet Detail].[Name Comments].[Comments].&amp;[42703]" c="PDW"/>
        <s v="[Fact Timesheet Detail].[Name Comments].[Comments].&amp;[43940]" c="PDW"/>
        <s v="[Fact Timesheet Detail].[Name Comments].[Comments].&amp;[44195]" c="PDW"/>
        <s v="[Fact Timesheet Detail].[Name Comments].[Comments].&amp;[44198]" c="PDW"/>
        <s v="[Fact Timesheet Detail].[Name Comments].[Comments].&amp;[50965]" c="PDW"/>
        <s v="[Fact Timesheet Detail].[Name Comments].[Comments].&amp;[41620]" c="PDW Big Data"/>
        <s v="[Fact Timesheet Detail].[Name Comments].[Comments].&amp;[32295]" c="PDW Discussion"/>
        <s v="[Fact Timesheet Detail].[Name Comments].[Comments].&amp;[44196]" c="PDW Irelabd"/>
        <s v="[Fact Timesheet Detail].[Name Comments].[Comments].&amp;[29137]" c="PDW launch"/>
        <s v="[Fact Timesheet Detail].[Name Comments].[Comments].&amp;[44197]" c="PDW prep"/>
        <s v="[Fact Timesheet Detail].[Name Comments].[Comments].&amp;[34812]" c="PDW projects"/>
        <s v="[Fact Timesheet Detail].[Name Comments].[Comments].&amp;[11286]" c="PDW Sales"/>
        <s v="[Fact Timesheet Detail].[Name Comments].[Comments].&amp;[65670]" c="PDW sales overview"/>
        <s v="[Fact Timesheet Detail].[Name Comments].[Comments].&amp;[33335]" c="PDW with MS"/>
        <s v="[Fact Timesheet Detail].[Name Comments].[Comments].&amp;[61368]" c="Planning meeting"/>
        <s v="[Fact Timesheet Detail].[Name Comments].[Comments].&amp;[29531]" c="PnP"/>
        <s v="[Fact Timesheet Detail].[Name Comments].[Comments].&amp;[29922]" c="PnP proposal"/>
        <s v="[Fact Timesheet Detail].[Name Comments].[Comments].&amp;[38988]" c="PowerBI demos"/>
        <s v="[Fact Timesheet Detail].[Name Comments].[Comments].&amp;[17397]" c="PowerPivot exporter"/>
        <s v="[Fact Timesheet Detail].[Name Comments].[Comments].&amp;[34806]" c="PowerPivot exporter"/>
        <s v="[Fact Timesheet Detail].[Name Comments].[Comments].&amp;[29723]" c="PowerPivot trainng"/>
        <s v="[Fact Timesheet Detail].[Name Comments].[Comments].&amp;[45947]" c="Prep for demo"/>
        <s v="[Fact Timesheet Detail].[Name Comments].[Comments].&amp;[24432]" c="Prepping proposal for Kenya"/>
        <s v="[Fact Timesheet Detail].[Name Comments].[Comments].&amp;[24438]" c="Prepping proposal for Kenya"/>
        <s v="[Fact Timesheet Detail].[Name Comments].[Comments].&amp;[24481]" c="Prepping proposal for Kenya"/>
        <s v="[Fact Timesheet Detail].[Name Comments].[Comments].&amp;[24482]" c="Prepping proposal for Kenya"/>
        <s v="[Fact Timesheet Detail].[Name Comments].[Comments].&amp;[24483]" c="Prepping proposal for Kenya"/>
        <s v="[Fact Timesheet Detail].[Name Comments].[Comments].&amp;[24484]" c="Prepping proposal for Kenya"/>
        <s v="[Fact Timesheet Detail].[Name Comments].[Comments].&amp;[7394]" c="Presenting M&amp;E system to Godfrey"/>
        <s v="[Fact Timesheet Detail].[Name Comments].[Comments].&amp;[50963]" c="Property"/>
        <s v="[Fact Timesheet Detail].[Name Comments].[Comments].&amp;[50664]" c="Property search"/>
        <s v="[Fact Timesheet Detail].[Name Comments].[Comments].&amp;[30215]" c="Proposal"/>
        <s v="[Fact Timesheet Detail].[Name Comments].[Comments].&amp;[31509]" c="Proposal for Algo"/>
        <s v="[Fact Timesheet Detail].[Name Comments].[Comments].&amp;[31671]" c="Proposal for Algo"/>
        <s v="[Fact Timesheet Detail].[Name Comments].[Comments].&amp;[12556]" c="Proposals"/>
        <s v="[Fact Timesheet Detail].[Name Comments].[Comments].&amp;[17016]" c="Quotes"/>
        <s v="[Fact Timesheet Detail].[Name Comments].[Comments].&amp;[17017]" c="Quotes"/>
        <s v="[Fact Timesheet Detail].[Name Comments].[Comments].&amp;[7398]" c="Retail Fusion"/>
        <s v="[Fact Timesheet Detail].[Name Comments].[Comments].&amp;[40172]" c="Return"/>
        <s v="[Fact Timesheet Detail].[Name Comments].[Comments].&amp;[25378]" c="Reworking proposal again"/>
        <s v="[Fact Timesheet Detail].[Name Comments].[Comments].&amp;[25501]" c="Reworking proposal again"/>
        <s v="[Fact Timesheet Detail].[Name Comments].[Comments].&amp;[11603]" c="RMB"/>
        <s v="[Fact Timesheet Detail].[Name Comments].[Comments].&amp;[28813]" c="RMB"/>
        <s v="[Fact Timesheet Detail].[Name Comments].[Comments].&amp;[29726]" c="RMB"/>
        <s v="[Fact Timesheet Detail].[Name Comments].[Comments].&amp;[29921]" c="RMB"/>
        <s v="[Fact Timesheet Detail].[Name Comments].[Comments].&amp;[31672]" c="RMB"/>
        <s v="[Fact Timesheet Detail].[Name Comments].[Comments].&amp;[31673]" c="RMB"/>
        <s v="[Fact Timesheet Detail].[Name Comments].[Comments].&amp;[44200]" c="RMB"/>
        <s v="[Fact Timesheet Detail].[Name Comments].[Comments].&amp;[11401]" c="RMB - BO Migration"/>
        <s v="[Fact Timesheet Detail].[Name Comments].[Comments].&amp;[16236]" c="RMB - Jonathan"/>
        <s v="[Fact Timesheet Detail].[Name Comments].[Comments].&amp;[7921]" c="RMB - various"/>
        <s v="[Fact Timesheet Detail].[Name Comments].[Comments].&amp;[12555]" c="RMB architecture"/>
        <s v="[Fact Timesheet Detail].[Name Comments].[Comments].&amp;[11825]" c="RMB Proposal"/>
        <s v="[Fact Timesheet Detail].[Name Comments].[Comments].&amp;[11828]" c="RMB Proposal"/>
        <s v="[Fact Timesheet Detail].[Name Comments].[Comments].&amp;[17587]" c="RMB proposal"/>
        <s v="[Fact Timesheet Detail].[Name Comments].[Comments].&amp;[21007]" c="RMB Proposals"/>
        <s v="[Fact Timesheet Detail].[Name Comments].[Comments].&amp;[21009]" c="RMB Proposals"/>
        <s v="[Fact Timesheet Detail].[Name Comments].[Comments].&amp;[24867]" c="RMB Resourcing"/>
        <s v="[Fact Timesheet Detail].[Name Comments].[Comments].&amp;[11285]" c="RMB Sales"/>
        <s v="[Fact Timesheet Detail].[Name Comments].[Comments].&amp;[11607]" c="RMB Scoping session"/>
        <s v="[Fact Timesheet Detail].[Name Comments].[Comments].&amp;[50958]" c="RMB work"/>
        <s v="[Fact Timesheet Detail].[Name Comments].[Comments].&amp;[54410]" c="Roadshow, catchup"/>
        <s v="[Fact Timesheet Detail].[Name Comments].[Comments].&amp;[31094]" c="SafariNow"/>
        <s v="[Fact Timesheet Detail].[Name Comments].[Comments].&amp;[60202]" c="Sales"/>
        <s v="[Fact Timesheet Detail].[Name Comments].[Comments].&amp;[60203]" c="Sales"/>
        <s v="[Fact Timesheet Detail].[Name Comments].[Comments].&amp;[60204]" c="Sales"/>
        <s v="[Fact Timesheet Detail].[Name Comments].[Comments].&amp;[60205]" c="Sales"/>
        <s v="[Fact Timesheet Detail].[Name Comments].[Comments].&amp;[60206]" c="Sales"/>
        <s v="[Fact Timesheet Detail].[Name Comments].[Comments].&amp;[60207]" c="Sales"/>
        <s v="[Fact Timesheet Detail].[Name Comments].[Comments].&amp;[60208]" c="Sales"/>
        <s v="[Fact Timesheet Detail].[Name Comments].[Comments].&amp;[60209]" c="Sales"/>
        <s v="[Fact Timesheet Detail].[Name Comments].[Comments].&amp;[60210]" c="Sales"/>
        <s v="[Fact Timesheet Detail].[Name Comments].[Comments].&amp;[60215]" c="Sales"/>
        <s v="[Fact Timesheet Detail].[Name Comments].[Comments].&amp;[60216]" c="Sales"/>
        <s v="[Fact Timesheet Detail].[Name Comments].[Comments].&amp;[60217]" c="Sales"/>
        <s v="[Fact Timesheet Detail].[Name Comments].[Comments].&amp;[60220]" c="Sales"/>
        <s v="[Fact Timesheet Detail].[Name Comments].[Comments].&amp;[60221]" c="Sales"/>
        <s v="[Fact Timesheet Detail].[Name Comments].[Comments].&amp;[60222]" c="Sales"/>
        <s v="[Fact Timesheet Detail].[Name Comments].[Comments].&amp;[60225]" c="Sales"/>
        <s v="[Fact Timesheet Detail].[Name Comments].[Comments].&amp;[60226]" c="Sales"/>
        <s v="[Fact Timesheet Detail].[Name Comments].[Comments].&amp;[60227]" c="Sales"/>
        <s v="[Fact Timesheet Detail].[Name Comments].[Comments].&amp;[60230]" c="Sales"/>
        <s v="[Fact Timesheet Detail].[Name Comments].[Comments].&amp;[60231]" c="Sales"/>
        <s v="[Fact Timesheet Detail].[Name Comments].[Comments].&amp;[60232]" c="Sales"/>
        <s v="[Fact Timesheet Detail].[Name Comments].[Comments].&amp;[60235]" c="Sales"/>
        <s v="[Fact Timesheet Detail].[Name Comments].[Comments].&amp;[60236]" c="Sales"/>
        <s v="[Fact Timesheet Detail].[Name Comments].[Comments].&amp;[60318]" c="Sales"/>
        <s v="[Fact Timesheet Detail].[Name Comments].[Comments].&amp;[60321]" c="Sales"/>
        <s v="[Fact Timesheet Detail].[Name Comments].[Comments].&amp;[60322]" c="Sales"/>
        <s v="[Fact Timesheet Detail].[Name Comments].[Comments].&amp;[60324]" c="Sales"/>
        <s v="[Fact Timesheet Detail].[Name Comments].[Comments].&amp;[65677]" c="Sales"/>
        <s v="[Fact Timesheet Detail].[Name Comments].[Comments].&amp;[11400]" c="Sales - OneView"/>
        <s v="[Fact Timesheet Detail].[Name Comments].[Comments].&amp;[25379]" c="Sales call"/>
        <s v="[Fact Timesheet Detail].[Name Comments].[Comments].&amp;[25502]" c="Sales call"/>
        <s v="[Fact Timesheet Detail].[Name Comments].[Comments].&amp;[11284]" c="Sales calls"/>
        <s v="[Fact Timesheet Detail].[Name Comments].[Comments].&amp;[61442]" c="Sales calls"/>
        <s v="[Fact Timesheet Detail].[Name Comments].[Comments].&amp;[17024]" c="Sales prep - RMB"/>
        <s v="[Fact Timesheet Detail].[Name Comments].[Comments].&amp;[17023]" c="Sales prep - trackerr"/>
        <s v="[Fact Timesheet Detail].[Name Comments].[Comments].&amp;[41626]" c="Sales workshop"/>
        <s v="[Fact Timesheet Detail].[Name Comments].[Comments].&amp;[30654]" c="SANBS"/>
        <s v="[Fact Timesheet Detail].[Name Comments].[Comments].&amp;[32579]" c="SANBS"/>
        <s v="[Fact Timesheet Detail].[Name Comments].[Comments].&amp;[30655]" c="SANBS proposal"/>
        <s v="[Fact Timesheet Detail].[Name Comments].[Comments].&amp;[31095]" c="Sanlam"/>
        <s v="[Fact Timesheet Detail].[Name Comments].[Comments].&amp;[31096]" c="Sanlam doc"/>
        <s v="[Fact Timesheet Detail].[Name Comments].[Comments].&amp;[12548]" c="Savannah"/>
        <s v="[Fact Timesheet Detail].[Name Comments].[Comments].&amp;[66864]" c="Save the children"/>
        <s v="[Fact Timesheet Detail].[Name Comments].[Comments].&amp;[17396]" c="Scope"/>
        <s v="[Fact Timesheet Detail].[Name Comments].[Comments].&amp;[29131]" c="Scope"/>
        <s v="[Fact Timesheet Detail].[Name Comments].[Comments].&amp;[7401]" c="Scoping project"/>
        <s v="[Fact Timesheet Detail].[Name Comments].[Comments].&amp;[7402]" c="Scoping project"/>
        <s v="[Fact Timesheet Detail].[Name Comments].[Comments].&amp;[34809]" c="Southampton to Kent"/>
        <s v="[Fact Timesheet Detail].[Name Comments].[Comments].&amp;[7919]" c="SQL 2012 RMB"/>
        <s v="[Fact Timesheet Detail].[Name Comments].[Comments].&amp;[40170]" c="SQL Lunch"/>
        <s v="[Fact Timesheet Detail].[Name Comments].[Comments].&amp;[34807]" c="SQL Relay"/>
        <s v="[Fact Timesheet Detail].[Name Comments].[Comments].&amp;[44208]" c="SQL Sat CT"/>
        <s v="[Fact Timesheet Detail].[Name Comments].[Comments].&amp;[44209]" c="SQL Sat CT"/>
        <s v="[Fact Timesheet Detail].[Name Comments].[Comments].&amp;[30553]" c="SQL Saturday"/>
        <s v="[Fact Timesheet Detail].[Name Comments].[Comments].&amp;[7396]" c="SQL2012 Roadshow - web africa"/>
        <s v="[Fact Timesheet Detail].[Name Comments].[Comments].&amp;[40078]" c="SSIS work"/>
        <s v="[Fact Timesheet Detail].[Name Comments].[Comments].&amp;[38991]" c="SSWUG"/>
        <s v="[Fact Timesheet Detail].[Name Comments].[Comments].&amp;[48461]" c="Summit"/>
        <s v="[Fact Timesheet Detail].[Name Comments].[Comments].&amp;[48454]" c="Summit return"/>
        <s v="[Fact Timesheet Detail].[Name Comments].[Comments].&amp;[28810]" c="Tech Ed overview"/>
        <s v="[Fact Timesheet Detail].[Name Comments].[Comments].&amp;[30552]" c="Tech Ed presentation"/>
        <s v="[Fact Timesheet Detail].[Name Comments].[Comments].&amp;[31013]" c="TechEd"/>
        <s v="[Fact Timesheet Detail].[Name Comments].[Comments].&amp;[31014]" c="TechEd"/>
        <s v="[Fact Timesheet Detail].[Name Comments].[Comments].&amp;[31015]" c="TechEd"/>
        <s v="[Fact Timesheet Detail].[Name Comments].[Comments].&amp;[31016]" c="TechEd"/>
        <s v="[Fact Timesheet Detail].[Name Comments].[Comments].&amp;[51031]" c="Technobrain"/>
        <s v="[Fact Timesheet Detail].[Name Comments].[Comments].&amp;[43939]" c="Tender"/>
        <s v="[Fact Timesheet Detail].[Name Comments].[Comments].&amp;[43938]" c="Tendr"/>
        <s v="[Fact Timesheet Detail].[Name Comments].[Comments].&amp;[40075]" c="Timesheets"/>
        <s v="[Fact Timesheet Detail].[Name Comments].[Comments].&amp;[32548]" c="Timesheets demo"/>
        <s v="[Fact Timesheet Detail].[Name Comments].[Comments].&amp;[17395]" c="Tracker"/>
        <s v="[Fact Timesheet Detail].[Name Comments].[Comments].&amp;[33341]" c="Tracker"/>
        <s v="[Fact Timesheet Detail].[Name Comments].[Comments].&amp;[45948]" c="Tracker"/>
        <s v="[Fact Timesheet Detail].[Name Comments].[Comments].&amp;[21006]" c="Tracker proposal"/>
        <s v="[Fact Timesheet Detail].[Name Comments].[Comments].&amp;[13295]" c="Tracker, Capitec , SSIS workshops, iOra"/>
        <s v="[Fact Timesheet Detail].[Name Comments].[Comments].&amp;[29725]" c="Tracking"/>
        <s v="[Fact Timesheet Detail].[Name Comments].[Comments].&amp;[40356]" c="Triple4"/>
        <s v="[Fact Timesheet Detail].[Name Comments].[Comments].&amp;[31864]" c="UG"/>
        <s v="[Fact Timesheet Detail].[Name Comments].[Comments].&amp;[31916]" c="UG"/>
        <s v="[Fact Timesheet Detail].[Name Comments].[Comments].&amp;[66867]" c="Various"/>
        <s v="[Fact Timesheet Detail].[Name Comments].[Comments].&amp;[29741]" c="Vehicle tracking"/>
        <s v="[Fact Timesheet Detail].[Name Comments].[Comments].&amp;[44206]" c="VX Company"/>
        <s v="[Fact Timesheet Detail].[Name Comments].[Comments].&amp;[29525]" c="Website"/>
        <s v="[Fact Timesheet Detail].[Name Comments].[Comments].&amp;[29526]" c="Website"/>
        <s v="[Fact Timesheet Detail].[Name Comments].[Comments].&amp;[29527]" c="Website"/>
        <s v="[Fact Timesheet Detail].[Name Comments].[Comments].&amp;[31680]" c="Website"/>
        <s v="[Fact Timesheet Detail].[Name Comments].[Comments].&amp;[65671]" c="WeChat"/>
        <s v="[Fact Timesheet Detail].[Name Comments].[Comments].&amp;[11283]" c="Weekly  sales meetings"/>
        <s v="[Fact Timesheet Detail].[Name Comments].[Comments].&amp;[32291]" c="Wes McKinney"/>
        <s v="[Fact Timesheet Detail].[Name Comments].[Comments].&amp;[31012]" c="Workshop at Microsoft"/>
        <s v="[Fact Timesheet Detail].[Name Comments].[Comments].&amp;[62483]" c="wv"/>
        <s v="[Fact Timesheet Detail].[Name Comments].[Comments].&amp;[12626]" c="Yknot"/>
        <s v="[Fact Timesheet Detail].[Name Comments].[Comments].&amp;[11604]" c="Zero 1"/>
        <s v="[Fact Timesheet Detail].[Name Comments].[Comments].&amp;[16237]" c="Zero 1"/>
        <s v="[Fact Timesheet Detail].[Name Comments].[Comments].&amp;[31865]" c="Zero 1"/>
        <s v="[Fact Timesheet Detail].[Name Comments].[Comments].&amp;[31917]" c="Zero 1"/>
        <s v="[Fact Timesheet Detail].[Name Comments].[Comments].&amp;[11287]" c="Zero 1 negotiations"/>
        <s v="[Fact Timesheet Detail].[Name Comments].[Comments].&amp;[13296]" c="Zero 1 signing"/>
        <s v="[Fact Timesheet Detail].[Name Comments].[Comments].&amp;[30544]" c="Zero1"/>
        <s v="[Fact Timesheet Detail].[Name Comments].[Comments].&amp;[12552]" c="Zero1 Annexure"/>
        <s v="[Fact Timesheet Detail].[Name Comments].[Comments].&amp;[32583]" c="Zero1 SB sync"/>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Person].[Person Name].[Person Name]" caption="Person Name" numFmtId="0" hierarchy="60" level="1">
      <sharedItems containsSemiMixedTypes="0" containsString="0"/>
    </cacheField>
    <cacheField name="[Measures].[Unbillable Amount]" caption="Unbillable Amount" numFmtId="0" hierarchy="138" level="32767"/>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Windows User" refreshedDate="41816.77268923611" backgroundQuery="1" createdVersion="4" refreshedVersion="5" minRefreshableVersion="3" recordCount="0" supportSubquery="1" supportAdvancedDrill="1">
  <cacheSource type="external" connectionId="2"/>
  <cacheFields count="98">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14">
        <s v="[Fact Timesheet Detail].[Name Comments].[Client Name].&amp;[740]" c="Aphelion"/>
        <s v="[Fact Timesheet Detail].[Name Comments].[Client Name].&amp;[750]" c="FirstRand"/>
        <s v="[Fact Timesheet Detail].[Name Comments].[Client Name].&amp;[742]" c="Genasys"/>
        <s v="[Fact Timesheet Detail].[Name Comments].[Client Name].&amp;[6]" c="Internal"/>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1772]" c="WeChat"/>
        <s v="[Fact Timesheet Detail].[Name Comments].[Client Name].&amp;[44]" c="Zero1"/>
        <s v="[Fact Timesheet Detail].[Name Comments].[Client Name].&amp;[760]" c="Zero1 Systems Development"/>
        <s v="[Fact Timesheet Detail].[Name Comments].[Client Name].&amp;[766]" u="1" c="Pagatech Limited"/>
        <s v="[Fact Timesheet Detail].[Name Comments].[Client Name].&amp;[747]" u="1" c="MiX Telematics"/>
      </sharedItems>
    </cacheField>
    <cacheField name="[Fact Timesheet Detail].[Name Comments].[Project Name]" caption="Project Name" numFmtId="0" hierarchy="41" level="2">
      <sharedItems count="22">
        <s v="[Fact Timesheet Detail].[Name Comments].[Project Name].&amp;[530]" c="Aphelion - Meerkat"/>
        <s v="[Fact Timesheet Detail].[Name Comments].[Project Name].&amp;[566]" c="Aphelion - Meerkat CARE installation"/>
        <s v="[Fact Timesheet Detail].[Name Comments].[Project Name].&amp;[1602]" c="Internal"/>
        <s v="[Fact Timesheet Detail].[Name Comments].[Project Name].&amp;[1633]" c="Genasys - CTU"/>
        <s v="[Fact Timesheet Detail].[Name Comments].[Project Name].&amp;[1712]" c="Genasys - CTU Reports"/>
        <s v="[Fact Timesheet Detail].[Name Comments].[Project Name].&amp;[1660]" c="RMB - IBD"/>
        <s v="[Fact Timesheet Detail].[Name Comments].[Project Name].&amp;[558]" c="Zero1 - 1View Change Requests"/>
        <s v="[Fact Timesheet Detail].[Name Comments].[Project Name].&amp;[406]" c="Zero1 - 1View Stock"/>
        <s v="[Fact Timesheet Detail].[Name Comments].[Project Name].&amp;[555]" c="Zero1 - Misc work"/>
        <s v="[Fact Timesheet Detail].[Name Comments].[Project Name].&amp;[402]" c="Zero1 - OneView"/>
        <s v="[Fact Timesheet Detail].[Name Comments].[Project Name].&amp;[1697]" c="Zero1 - Production support"/>
        <s v="[Fact Timesheet Detail].[Name Comments].[Project Name].&amp;[188]" u="1" c="Internal - Administrative"/>
        <s v="[Fact Timesheet Detail].[Name Comments].[Project Name].&amp;[1659]" u="1" c="RMB - BTZ"/>
        <s v="[Fact Timesheet Detail].[Name Comments].[Project Name].&amp;[3715]" u="1" c="Genasys - CTU - Analysis"/>
        <s v="[Fact Timesheet Detail].[Name Comments].[Project Name].&amp;[3717]" u="1" c="GENASYS - CTU - Source Data Issues"/>
        <s v="[Fact Timesheet Detail].[Name Comments].[Project Name].&amp;[538]" u="1" c="Account Management"/>
        <s v="[Fact Timesheet Detail].[Name Comments].[Project Name].&amp;[540]" u="1" c="Genasys - Analysis"/>
        <s v="[Fact Timesheet Detail].[Name Comments].[Project Name].&amp;[570]" u="1" c="Genasys - Data load overages"/>
        <s v="[Fact Timesheet Detail].[Name Comments].[Project Name].&amp;[541]" u="1" c="Genasys - Phase 1"/>
        <s v="[Fact Timesheet Detail].[Name Comments].[Project Name].&amp;[591]" u="1" c="GENASYS - PRODUCTIONISATION"/>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1" level="3">
      <sharedItems count="22">
        <s v="[Fact Timesheet Detail].[Name Comments].[Person Name].&amp;[558]&amp;[74]" c="Geoffrey Smith"/>
        <s v="[Fact Timesheet Detail].[Name Comments].[Person Name].&amp;[558]&amp;[6]" c="Matt Horn"/>
        <s v="[Fact Timesheet Detail].[Name Comments].[Person Name].&amp;[188]&amp;[2100]" u="1" c="Karen Homan"/>
        <s v="[Fact Timesheet Detail].[Name Comments].[Person Name].&amp;[1659]&amp;[93]" u="1" c="Grigori Nicoloudakis"/>
        <s v="[Fact Timesheet Detail].[Name Comments].[Person Name].&amp;[142]&amp;[2098]" u="1" c="Remo Siciliano"/>
        <s v="[Fact Timesheet Detail].[Name Comments].[Person Name].&amp;[148]&amp;[74]" u="1" c="Geoffrey Smith"/>
        <s v="[Fact Timesheet Detail].[Name Comments].[Person Name].&amp;[1660]&amp;[93]" u="1" c="Grigori Nicoloudakis"/>
        <s v="[Fact Timesheet Detail].[Name Comments].[Person Name].&amp;[147]&amp;[6]" u="1" c="Matt Horn"/>
        <s v="[Fact Timesheet Detail].[Name Comments].[Person Name].&amp;[583]&amp;[6]" u="1" c="Matt Horn"/>
        <s v="[Fact Timesheet Detail].[Name Comments].[Person Name].&amp;[590]&amp;[6]" u="1" c="Matt Horn"/>
        <s v="[Fact Timesheet Detail].[Name Comments].[Person Name].&amp;[1612]&amp;[2098]" u="1" c="Remo Siciliano"/>
        <s v="[Fact Timesheet Detail].[Name Comments].[Person Name].&amp;[1616]&amp;[74]" u="1" c="Geoffrey Smith"/>
        <s v="[Fact Timesheet Detail].[Name Comments].[Person Name].&amp;[1697]&amp;[6]" u="1" c="Matt Horn"/>
        <s v="[Fact Timesheet Detail].[Name Comments].[Person Name].&amp;[1653]&amp;[1]" u="1" c="Mark Stacey"/>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34]&amp;[6]" u="1" c="Matt Horn"/>
        <s v="[Fact Timesheet Detail].[Name Comments].[Person Name].&amp;[544]&amp;[2]" u="1" c="Andrew Thornton-Smith"/>
      </sharedItems>
    </cacheField>
    <cacheField name="[Fact Timesheet Detail].[Name Comments].[Comments]" caption="Comments" numFmtId="0" hierarchy="41" level="4">
      <sharedItems count="21">
        <s v="[Fact Timesheet Detail].[Name Comments].[Comments].&amp;[66784]" c="Add Stock Take tables to cube OT7068"/>
        <s v="[Fact Timesheet Detail].[Name Comments].[Comments].&amp;[66795]" c="Add Stock Take tables to cube OT7068"/>
        <s v="[Fact Timesheet Detail].[Name Comments].[Comments].&amp;[66797]" c="Add Stock Take tables to cube OT7068"/>
        <s v="[Fact Timesheet Detail].[Name Comments].[Comments].&amp;[66802]" c="Add Stock Take tables to cube OT7068"/>
        <s v="[Fact Timesheet Detail].[Name Comments].[Comments].&amp;[66879]" c="Assist Christina with Stocktake ETL"/>
        <s v="[Fact Timesheet Detail].[Name Comments].[Comments].&amp;[66806]" c="Assist Matt with environment set up"/>
        <s v="[Fact Timesheet Detail].[Name Comments].[Comments].&amp;[66783]" c="ETL development for Stock Take tables OT7068"/>
        <s v="[Fact Timesheet Detail].[Name Comments].[Comments].&amp;[66872]" c="Stock take cube changes OT7068"/>
        <s v="[Fact Timesheet Detail].[Name Comments].[Comments].&amp;[66873]" c="Stock take cube changes OT7068"/>
        <s v="[Fact Timesheet Detail].[Name Comments].[Comments].&amp;[64684]" c="StockTake report ETL development OT 7068"/>
        <s v="[Fact Timesheet Detail].[Name Comments].[Comments].&amp;[66874]" c="StockTakeNo development OT7068"/>
        <s v="[Fact Timesheet Detail].[Name Comments].[Comments].&amp;[66803]" c="Test ETL and Cube OT7068"/>
        <s v="[Fact Timesheet Detail].[Name Comments].[Comments].&amp;[60169]" u="1" c="Savannah planning mee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 name="[Person].[Person Name].[Person Name]" caption="Person Name" numFmtId="0" hierarchy="60" level="1">
      <sharedItems containsSemiMixedTypes="0" containsString="0"/>
    </cacheField>
    <cacheField name="[Measures].[Project Dev Amount]" caption="Project Dev Amount" numFmtId="0" hierarchy="132"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0"/>
        <fieldUsage x="51"/>
        <fieldUsage x="52"/>
        <fieldUsage x="5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9"/>
        <fieldUsage x="30"/>
        <fieldUsage x="31"/>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8"/>
        <fieldUsage x="19"/>
        <fieldUsage x="20"/>
        <fieldUsage x="21"/>
        <fieldUsage x="91"/>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6"/>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5"/>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4"/>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2"/>
      </fieldsUsage>
    </cacheHierarchy>
    <cacheHierarchy uniqueName="[Measures].[Project Dev Amount]" caption="Project Dev Amount" measure="1" displayFolder="Product Dev" measureGroup="Timesheet Detail" count="0" oneField="1">
      <fieldsUsage count="1">
        <fieldUsage x="97"/>
      </fieldsUsage>
    </cacheHierarchy>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4"/>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3"/>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5"/>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Windows User" refreshedDate="41816.781355902778" backgroundQuery="1" createdVersion="4" refreshedVersion="5" minRefreshableVersion="3" recordCount="0" supportSubquery="1" supportAdvancedDrill="1">
  <cacheSource type="external" connectionId="2"/>
  <cacheFields count="100">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14">
        <s v="[Fact Timesheet Detail].[Name Comments].[Client Name].&amp;[740]" c="Aphelion"/>
        <s v="[Fact Timesheet Detail].[Name Comments].[Client Name].&amp;[750]" c="FirstRand"/>
        <s v="[Fact Timesheet Detail].[Name Comments].[Client Name].&amp;[742]" c="Genasys"/>
        <s v="[Fact Timesheet Detail].[Name Comments].[Client Name].&amp;[6]" c="Internal"/>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1772]" c="WeChat"/>
        <s v="[Fact Timesheet Detail].[Name Comments].[Client Name].&amp;[44]" c="Zero1"/>
        <s v="[Fact Timesheet Detail].[Name Comments].[Client Name].&amp;[760]" c="Zero1 Systems Development"/>
        <s v="[Fact Timesheet Detail].[Name Comments].[Client Name].&amp;[767]" u="1" c="CARE"/>
        <s v="[Fact Timesheet Detail].[Name Comments].[Client Name].&amp;[30]" u="1" c="Sales"/>
      </sharedItems>
    </cacheField>
    <cacheField name="[Fact Timesheet Detail].[Name Comments].[Project Name]" caption="Project Name" numFmtId="0" hierarchy="41" level="2" mappingCount="1">
      <sharedItems count="33">
        <s v="[Fact Timesheet Detail].[Name Comments].[Project Name].&amp;[530]" c="Aphelion - Meerkat" cp="1">
          <x/>
        </s>
        <s v="[Fact Timesheet Detail].[Name Comments].[Project Name].&amp;[566]" c="Aphelion - Meerkat CARE installation" cp="1">
          <x/>
        </s>
        <s v="[Fact Timesheet Detail].[Name Comments].[Project Name].&amp;[1602]" c="Internal" cp="1">
          <x/>
        </s>
        <s v="[Fact Timesheet Detail].[Name Comments].[Project Name].&amp;[1651]" c="FirstRand - Onsite Analysis" cp="1">
          <x v="1"/>
        </s>
        <s v="[Fact Timesheet Detail].[Name Comments].[Project Name].&amp;[3718]" c="FirstRand - PDW MIGRATION" cp="1">
          <x v="1"/>
        </s>
        <s v="[Fact Timesheet Detail].[Name Comments].[Project Name].&amp;[534]" c="RMB - BTZ" cp="1">
          <x v="2"/>
        </s>
        <s v="[Fact Timesheet Detail].[Name Comments].[Project Name].&amp;[531]" c="RMB - IBD" cp="1">
          <x v="2"/>
        </s>
        <s v="[Fact Timesheet Detail].[Name Comments].[Project Name].&amp;[1659]" c="RMB - BTZ" cp="1">
          <x v="3"/>
        </s>
        <s v="[Fact Timesheet Detail].[Name Comments].[Project Name].&amp;[1660]" c="RMB - IBD" cp="1">
          <x v="4"/>
        </s>
        <s v="[Fact Timesheet Detail].[Name Comments].[Project Name].&amp;[1670]" c="Zero1 - OMS2 ETL changes" cp="1">
          <x v="5"/>
        </s>
        <s v="[Fact Timesheet Detail].[Name Comments].[Project Name].&amp;[1671]" c="Zero1 - OMS2 Mapping" cp="1">
          <x v="5"/>
        </s>
        <s v="[Fact Timesheet Detail].[Name Comments].[Project Name].&amp;[1707]" u="1" c="CARE - Meerkat r01"/>
        <s v="[Fact Timesheet Detail].[Name Comments].[Project Name].&amp;[1710]" u="1" c="CARE - Meerkat r02"/>
        <s v="[Fact Timesheet Detail].[Name Comments].[Project Name].&amp;[167]" u="1"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mpMap v="23"/>
    </cacheField>
    <cacheField name="[Fact Timesheet Detail].[Name Comments].[Person Name]" caption="Person Name" numFmtId="0" hierarchy="41" level="3" mappingCount="1">
      <sharedItems count="13">
        <s v="[Fact Timesheet Detail].[Name Comments].[Person Name].&amp;[534]&amp;[93]" c="Grigori Nicoloudakis" cp="1">
          <x/>
        </s>
        <s v="[Fact Timesheet Detail].[Name Comments].[Person Name].&amp;[534]&amp;[2098]" c="Remo Siciliano" cp="1">
          <x/>
        </s>
        <s v="[Fact Timesheet Detail].[Name Comments].[Person Name].&amp;[531]&amp;[93]" c="Grigori Nicoloudakis" cp="1">
          <x v="1"/>
        </s>
        <s v="[Fact Timesheet Detail].[Name Comments].[Person Name].&amp;[1659]&amp;[93]" c="Grigori Nicoloudakis" cp="1">
          <x/>
        </s>
        <s v="[Fact Timesheet Detail].[Name Comments].[Person Name].&amp;[1660]&amp;[93]" c="Grigori Nicoloudakis" cp="1">
          <x v="1"/>
        </s>
        <s v="[Fact Timesheet Detail].[Name Comments].[Person Name].&amp;[1671]&amp;[2098]" u="1" c="Remo Siciliano"/>
        <s v="[Fact Timesheet Detail].[Name Comments].[Person Name].&amp;[167]&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mpMap v="24"/>
    </cacheField>
    <cacheField name="[Fact Timesheet Detail].[Name Comments].[Comments]" caption="Comments" numFmtId="0" hierarchy="41" level="4" mappingCount="12">
      <sharedItems count="5">
        <s v="[Fact Timesheet Detail].[Name Comments].[Comments].&amp;[66943]" c="Account Management - Resourcing requests" cp="12">
          <x/>
          <x/>
          <x/>
          <x/>
          <x/>
          <x/>
          <x/>
          <x/>
          <x/>
          <x/>
          <x/>
          <x/>
        </s>
        <s v="[Fact Timesheet Detail].[Name Comments].[Comments].&amp;[67037]" c="Emails, updates and resourcing feedback" cp="12">
          <x/>
          <x/>
          <x/>
          <x/>
          <x/>
          <x/>
          <x/>
          <x/>
          <x/>
          <x/>
          <x/>
          <x/>
        </s>
        <s v="[Fact Timesheet Detail].[Name Comments].[Comments].&amp;[66763]" c="FMS performance meeting" cp="12">
          <x/>
          <x/>
          <x/>
          <x/>
          <x/>
          <x/>
          <x/>
          <x/>
          <x v="1"/>
          <x/>
          <x/>
          <x/>
        </s>
        <s v="[Fact Timesheet Detail].[Name Comments].[Comments].&amp;[65661]" c="Deployment of new tabular FMS cubes" cp="12">
          <x v="1"/>
          <x v="1"/>
          <x v="1"/>
          <x/>
          <x/>
          <x/>
          <x/>
          <x/>
          <x v="2"/>
          <x/>
          <x v="1"/>
          <x/>
        </s>
        <s v="[Fact Timesheet Detail].[Name Comments].[Comments].&amp;[66780]" c="FMS Cube perf enh" cp="12">
          <x v="1"/>
          <x v="1"/>
          <x v="1"/>
          <x/>
          <x/>
          <x/>
          <x/>
          <x/>
          <x v="2"/>
          <x/>
          <x v="1"/>
          <x/>
        </s>
      </sharedItems>
      <mpMap v="25"/>
      <mpMap v="26"/>
      <mpMap v="27"/>
      <mpMap v="85"/>
      <mpMap v="86"/>
      <mpMap v="87"/>
      <mpMap v="88"/>
      <mpMap v="89"/>
      <mpMap v="90"/>
      <mpMap v="91"/>
      <mpMap v="92"/>
      <mpMap v="93"/>
    </cacheField>
    <cacheField name="[Fact Timesheet Detail].[Name Comments].[Project Name].[Client Name]" caption="Client Name" propertyName="Client Name" numFmtId="0" hierarchy="41" level="2" memberPropertyField="1">
      <sharedItems count="6">
        <s v="Aphelion"/>
        <s v="FirstRand"/>
        <s v="RMB"/>
        <s v="RMB - BTZ"/>
        <s v="RMB - IBD"/>
        <s v="Zero1 Systems Development"/>
      </sharedItems>
    </cacheField>
    <cacheField name="[Fact Timesheet Detail].[Name Comments].[Person Name].[Project Name]" caption="Project Name" propertyName="Project Name" numFmtId="0" hierarchy="41" level="3" memberPropertyField="1">
      <sharedItems count="2">
        <s v="RMB - BTZ"/>
        <s v="RMB - IBD"/>
      </sharedItems>
    </cacheField>
    <cacheField name="[Fact Timesheet Detail].[Name Comments].[Comments].[Person Code]" caption="Person Code" propertyName="Person Code" numFmtId="0" hierarchy="41" level="4" memberPropertyField="1">
      <sharedItems count="2">
        <s v="Remo Siciliano"/>
        <s v="Grigori Nicoloudakis"/>
      </sharedItems>
    </cacheField>
    <cacheField name="[Fact Timesheet Detail].[Name Comments].[Comments].[Person Name]" caption="Person Name" propertyName="Person Name" numFmtId="0" hierarchy="41" level="4" memberPropertyField="1">
      <sharedItems count="2">
        <s v="Remo Siciliano"/>
        <s v="Grigori Nicoloudakis"/>
      </sharedItems>
    </cacheField>
    <cacheField name="[Fact Timesheet Detail].[Name Comments].[Comments].[Person Source Key]" caption="Person Source Key" propertyName="Person Source Key" numFmtId="0" hierarchy="41" level="4" memberPropertyField="1">
      <sharedItems count="2">
        <s v="REMO SICILIANO"/>
        <s v="GRIGORI NICOLOUDAKI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Person].[Person Name].[Person Name]" caption="Person Name" numFmtId="0" hierarchy="60" level="1">
      <sharedItems containsSemiMixedTypes="0" containsString="0"/>
    </cacheField>
    <cacheField name="[Measures].[Unbillable Amount]" caption="Unbillable Amount" numFmtId="0" hierarchy="138" level="32767"/>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unt="1">
        <s v=""/>
      </sharedItems>
    </cacheField>
    <cacheField name="[Fact Timesheet Detail].[Name Comments].[Comments].[Billable]" caption="Billable" propertyName="Billable" numFmtId="0" hierarchy="41" level="4" memberPropertyField="1">
      <sharedItems containsSemiMixedTypes="0" containsString="0" containsNumber="1" containsInteger="1" minValue="1" maxValue="1" count="1">
        <n v="1"/>
      </sharedItems>
    </cacheField>
    <cacheField name="[Fact Timesheet Detail].[Name Comments].[Comments].[Client Comments]" caption="Client Comments" propertyName="Client Comments" numFmtId="0" hierarchy="41" level="4" memberPropertyField="1">
      <sharedItems count="1">
        <s v=""/>
      </sharedItems>
    </cacheField>
    <cacheField name="[Fact Timesheet Detail].[Name Comments].[Comments].[Exclude]" caption="Exclude" propertyName="Exclude" numFmtId="0" hierarchy="41" level="4" memberPropertyField="1">
      <sharedItems containsSemiMixedTypes="0" containsString="0" containsNumber="1" containsInteger="1" minValue="0" maxValue="0" count="1">
        <n v="0"/>
      </sharedItems>
    </cacheField>
    <cacheField name="[Fact Timesheet Detail].[Name Comments].[Comments].[Timesheet Detail Name]" caption="Timesheet Detail Name" propertyName="Timesheet Detail Name" numFmtId="0" hierarchy="41" level="4" memberPropertyField="1">
      <sharedItems count="1">
        <s v="N/A"/>
      </sharedItems>
    </cacheField>
    <cacheField name="[Fact Timesheet Detail].[Name Comments].[Comments].[Type Of Work Name]" caption="Type Of Work Name" propertyName="Type Of Work Name" numFmtId="0" hierarchy="41" level="4" memberPropertyField="1">
      <sharedItems count="3">
        <s v="Other"/>
        <s v="Project Management"/>
        <s v="Cubes"/>
      </sharedItems>
    </cacheField>
    <cacheField name="[Fact Timesheet Detail].[Name Comments].[Comments].[PersonBillable]" caption="PersonBillable" propertyName="PersonBillable" numFmtId="0" hierarchy="41" level="4" memberPropertyField="1">
      <sharedItems count="1">
        <s v="Billable"/>
      </sharedItems>
    </cacheField>
    <cacheField name="[Fact Timesheet Detail].[Name Comments].[Comments].[Client]" caption="Client" propertyName="Client" numFmtId="0" hierarchy="41" level="4" memberPropertyField="1">
      <sharedItems count="2">
        <s v="RMB"/>
        <s v="RMB - BTZ"/>
      </sharedItems>
    </cacheField>
    <cacheField name="[Fact Timesheet Detail].[Name Comments].[Comments].[Project]" caption="Project" propertyName="Project" numFmtId="0" hierarchy="41" level="4" memberPropertyField="1">
      <sharedItems count="1">
        <s v="RMB - BTZ"/>
      </sharedItems>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Billable Hours]" caption="Billable Hours" numFmtId="0" hierarchy="142" level="32767"/>
    <cacheField name="[Measures].[Project Dev Amount]" caption="Project Dev Amount" numFmtId="0" hierarchy="132" level="32767"/>
    <cacheField name="[Measures].[Raw Hours]" caption="Raw Hours" numFmtId="0" hierarchy="10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oneField="1">
      <fieldsUsage count="1">
        <fieldUsage x="98"/>
      </fieldsUsage>
    </cacheHierarchy>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7"/>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Windows User" refreshedDate="41816.772496527781"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1"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Windows User" refreshedDate="41816.77250949074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2"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Windows User" refreshedDate="41816.77252268518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1816.77249560185" backgroundQuery="1" createdVersion="4" refreshedVersion="5" minRefreshableVersion="3" recordCount="0" supportSubquery="1" supportAdvancedDrill="1">
  <cacheSource type="external" connectionId="1"/>
  <cacheFields count="51">
    <cacheField name="[Measures].[Billable Hours]" caption="Billable Hours" numFmtId="0" hierarchy="142" level="32767"/>
    <cacheField name="[Measures].[Invoice Amount]" caption="Invoice Amount" numFmtId="0" hierarchy="131" level="32767"/>
    <cacheField name="[Measures].[Unbillable Amount]" caption="Unbillable Amount" numFmtId="0" hierarchy="138" level="32767"/>
    <cacheField name="[Measures].[Unallocated Amount]" caption="Unallocated Amount" numFmtId="0" hierarchy="140"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5" level="32767"/>
    <cacheField name="[Measures].[Invoice All Time]" caption="Invoice All Time" numFmtId="0" hierarchy="135" level="32767"/>
    <cacheField name="[Measures].[Unbillable Amount All Time]" caption="Unbillable Amount All Time" numFmtId="0" hierarchy="139" level="32767"/>
    <cacheField name="[Fact Timesheet Detail].[Name Comments].[Client Name]" caption="Client Name" numFmtId="0" hierarchy="41"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1" level="2" mappingCount="1">
      <sharedItems count="8">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65]" c="Account Management" cp="1">
          <x v="1"/>
        </s>
        <s v="[Fact Timesheet Detail].[Name Comments].[Project Name].&amp;[1670]" c="Zero1 - OMS2 ETL changes" cp="1">
          <x v="1"/>
        </s>
        <s v="[Fact Timesheet Detail].[Name Comments].[Project Name].&amp;[1672]" c="Zero1 - OMS2 Report changes" cp="1">
          <x v="1"/>
        </s>
        <s v="[Fact Timesheet Detail].[Name Comments].[Project Name].&amp;[1633]" u="1" c="Genasys - CTU"/>
        <s v="[Fact Timesheet Detail].[Name Comments].[Project Name].&amp;[570]" u="1" c="Genasys - Data load overages"/>
      </sharedItems>
      <mpMap v="36"/>
    </cacheField>
    <cacheField name="[Fact Timesheet Detail].[Name Comments].[Person Name]" caption="Person Name" numFmtId="0" hierarchy="41" level="3" mappingCount="1">
      <sharedItems count="7">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 v="[Fact Timesheet Detail].[Name Comments].[Person Name].&amp;[1670]&amp;[1]" c="Mark Stacey" cp="1">
          <x v="2"/>
        </s>
        <s v="[Fact Timesheet Detail].[Name Comments].[Person Name].&amp;[1672]&amp;[2]" c="Andrew Thornton-Smith" cp="1">
          <x v="3"/>
        </s>
      </sharedItems>
      <mpMap v="37"/>
    </cacheField>
    <cacheField name="[Fact Timesheet Detail].[Name Comments].[Comments]" caption="Comments" numFmtId="0" hierarchy="41" level="4" mappingCount="12">
      <sharedItems count="16">
        <s v="[Fact Timesheet Detail].[Name Comments].[Comments].&amp;[54556]" c=" build 114 deployment issues" cp="12">
          <x/>
          <x/>
          <x/>
          <x/>
          <x/>
          <x/>
          <x/>
          <x/>
          <x/>
          <x/>
          <x/>
          <x/>
        </s>
        <s v="[Fact Timesheet Detail].[Name Comments].[Comments].&amp;[54554]" c="Build 114 deployment issues" cp="12">
          <x/>
          <x/>
          <x/>
          <x/>
          <x/>
          <x/>
          <x/>
          <x/>
          <x/>
          <x/>
          <x v="1"/>
          <x/>
        </s>
        <s v="[Fact Timesheet Detail].[Name Comments].[Comments].&amp;[54557]" c="build 114 deployment issues" cp="12">
          <x/>
          <x/>
          <x/>
          <x/>
          <x/>
          <x/>
          <x/>
          <x/>
          <x/>
          <x/>
          <x v="2"/>
          <x/>
        </s>
        <s v="[Fact Timesheet Detail].[Name Comments].[Comments].&amp;[54560]" c="Build 114 deployment issues" cp="12">
          <x/>
          <x/>
          <x/>
          <x/>
          <x/>
          <x/>
          <x/>
          <x/>
          <x/>
          <x/>
          <x v="3"/>
          <x/>
        </s>
        <s v="[Fact Timesheet Detail].[Name Comments].[Comments].&amp;[54561]" c="Build 114 deployment issues" cp="12">
          <x/>
          <x/>
          <x/>
          <x/>
          <x/>
          <x/>
          <x/>
          <x/>
          <x/>
          <x/>
          <x v="4"/>
          <x/>
        </s>
        <s v="[Fact Timesheet Detail].[Name Comments].[Comments].&amp;[54558]" c="dup inv investigation" cp="12">
          <x/>
          <x/>
          <x/>
          <x/>
          <x/>
          <x/>
          <x/>
          <x/>
          <x/>
          <x/>
          <x v="5"/>
          <x/>
        </s>
        <s v="[Fact Timesheet Detail].[Name Comments].[Comments].&amp;[54555]" c="Onsite visit" cp="12">
          <x/>
          <x/>
          <x/>
          <x/>
          <x/>
          <x/>
          <x/>
          <x/>
          <x/>
          <x v="1"/>
          <x v="6"/>
          <x/>
        </s>
        <s v="[Fact Timesheet Detail].[Name Comments].[Comments].&amp;[54553]" c="Onsite visit, issue reolution" cp="12">
          <x/>
          <x/>
          <x/>
          <x/>
          <x/>
          <x/>
          <x/>
          <x/>
          <x/>
          <x v="1"/>
          <x v="7"/>
          <x/>
        </s>
        <s v="[Fact Timesheet Detail].[Name Comments].[Comments].&amp;[54723]" c="Onsite visit, meeting on duplicate issue with Byron" cp="12">
          <x/>
          <x/>
          <x/>
          <x/>
          <x/>
          <x/>
          <x/>
          <x/>
          <x/>
          <x v="1"/>
          <x v="8"/>
          <x/>
        </s>
        <s v="[Fact Timesheet Detail].[Name Comments].[Comments].&amp;[54552]" c="OTN updates" cp="12">
          <x v="1"/>
          <x/>
          <x/>
          <x/>
          <x/>
          <x/>
          <x/>
          <x/>
          <x/>
          <x v="1"/>
          <x v="9"/>
          <x/>
        </s>
        <s v="[Fact Timesheet Detail].[Name Comments].[Comments].&amp;[54469]" u="1" c="Fixing Report headers"/>
        <s v="[Fact Timesheet Detail].[Name Comments].[Comments].&amp;[54447]" u="1" c="Integration catch up with GHN"/>
        <s v="[Fact Timesheet Detail].[Name Comments].[Comments].&amp;[54168]" u="1" c="Zero1  ETL babysit_x000a_run manually_x000a_load all packages to solution"/>
        <s v="[Fact Timesheet Detail].[Name Comments].[Comments].&amp;[54153]" u="1" c="Zero1 Reports run"/>
        <s v="[Fact Timesheet Detail].[Name Comments].[Comments].&amp;[54887]" u="1" c="refactoring"/>
        <s v="[Fact Timesheet Detail].[Name Comments].[Comments].&amp;[54736]" u="1" c="refactoring FactPolicy load query"/>
      </sharedItems>
      <mpMap v="38"/>
      <mpMap v="39"/>
      <mpMap v="40"/>
      <mpMap v="41"/>
      <mpMap v="42"/>
      <mpMap v="43"/>
      <mpMap v="44"/>
      <mpMap v="45"/>
      <mpMap v="46"/>
      <mpMap v="47"/>
      <mpMap v="48"/>
      <mpMap v="49"/>
    </cacheField>
    <cacheField name="[Fact Timesheet Detail].[Name Comments].[File Name]" caption="File Name" numFmtId="0" hierarchy="41" level="5" mappingCount="1">
      <sharedItems count="6">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haredItems>
      <mpMap v="50"/>
    </cacheField>
    <cacheField name="[Fact Timesheet Detail].[Name Comments].[Project Name].[Client Name]" caption="Client Name" propertyName="Client Name" numFmtId="0" hierarchy="41" level="2" memberPropertyField="1">
      <sharedItems count="2">
        <s v="Zero1"/>
        <s v="Zero1 Systems Development"/>
      </sharedItems>
    </cacheField>
    <cacheField name="[Fact Timesheet Detail].[Name Comments].[Person Name].[Project Name]" caption="Project Name" propertyName="Project Name" numFmtId="0" hierarchy="41" level="3" memberPropertyField="1">
      <sharedItems count="4">
        <s v="Zero1 - 1View Change Requests"/>
        <s v="Zero1 - Misc work"/>
        <s v="Zero1 - OMS2 ETL changes"/>
        <s v="Zero1 - OMS2 Report changes"/>
      </sharedItems>
    </cacheField>
    <cacheField name="[Fact Timesheet Detail].[Name Comments].[Comments].[AM Comments]" caption="AM Comments" propertyName="AM Comments" numFmtId="0" hierarchy="41" level="4" memberPropertyField="1">
      <sharedItems count="2">
        <s v=""/>
        <s v="Update AM"/>
      </sharedItems>
    </cacheField>
    <cacheField name="[Fact Timesheet Detail].[Name Comments].[Comments].[Billable]" caption="Billable" propertyName="Billable" numFmtId="0" hierarchy="41" level="4" memberPropertyField="1">
      <sharedItems containsSemiMixedTypes="0" containsString="0" containsNumber="1" containsInteger="1" minValue="1" maxValue="1" count="1">
        <n v="1"/>
      </sharedItems>
    </cacheField>
    <cacheField name="[Fact Timesheet Detail].[Name Comments].[Comments].[Client]" caption="Client" propertyName="Client" numFmtId="0" hierarchy="41" level="4" memberPropertyField="1">
      <sharedItems count="1">
        <s v="Zero1"/>
      </sharedItems>
    </cacheField>
    <cacheField name="[Fact Timesheet Detail].[Name Comments].[Comments].[Client Comments]" caption="Client Comments" propertyName="Client Comments" numFmtId="0" hierarchy="41" level="4" memberPropertyField="1">
      <sharedItems count="1">
        <s v=""/>
      </sharedItems>
    </cacheField>
    <cacheField name="[Fact Timesheet Detail].[Name Comments].[Comments].[Exclude]" caption="Exclude" propertyName="Exclude" numFmtId="0" hierarchy="41"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1" level="4" memberPropertyField="1">
      <sharedItems count="1">
        <s v="Grigori Nicoloudakis"/>
      </sharedItems>
    </cacheField>
    <cacheField name="[Fact Timesheet Detail].[Name Comments].[Comments].[Person Name]" caption="Person Name" propertyName="Person Name" numFmtId="0" hierarchy="41" level="4" memberPropertyField="1">
      <sharedItems count="1">
        <s v="Grigori Nicoloudakis"/>
      </sharedItems>
    </cacheField>
    <cacheField name="[Fact Timesheet Detail].[Name Comments].[Comments].[Person Source Key]" caption="Person Source Key" propertyName="Person Source Key" numFmtId="0" hierarchy="41" level="4" memberPropertyField="1">
      <sharedItems count="1">
        <s v="GRIGORI NICOLOUDAKIS"/>
      </sharedItems>
    </cacheField>
    <cacheField name="[Fact Timesheet Detail].[Name Comments].[Comments].[PersonBillable]" caption="PersonBillable" propertyName="PersonBillable" numFmtId="0" hierarchy="41" level="4" memberPropertyField="1">
      <sharedItems count="1">
        <s v="Billable"/>
      </sharedItems>
    </cacheField>
    <cacheField name="[Fact Timesheet Detail].[Name Comments].[Comments].[Project]" caption="Project" propertyName="Project" numFmtId="0" hierarchy="41"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1" level="4" memberPropertyField="1">
      <sharedItems count="10">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1" level="4" memberPropertyField="1">
      <sharedItems count="1">
        <s v="ETL"/>
      </sharedItems>
    </cacheField>
    <cacheField name="[Fact Timesheet Detail].[Name Comments].[File Name].[Comments]" caption="Comments" propertyName="Comments" numFmtId="0" hierarchy="41" level="5" memberPropertyField="1">
      <sharedItems count="3">
        <s v=" build 114 deployment issues"/>
        <s v="Build 114 deployment issues"/>
        <s v="dup inv investigation"/>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31"/>
        <fieldUsage x="32"/>
        <fieldUsage x="33"/>
        <fieldUsage x="34"/>
        <fieldUsage x="35"/>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Windows User" refreshedDate="41816.77259074074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4"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Windows User" refreshedDate="41816.77261319444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5"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Windows User" refreshedDate="41816.77263171296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31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1816.772503935186"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1"/>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1" level="1">
      <sharedItems count="2">
        <s v="[Fact Timesheet Detail].[Name Comments].[Client Name].&amp;[6]" c="Internal"/>
        <s v="[Fact Timesheet Detail].[Name Comments].[Client Name].&amp;[44]" c="Zero1"/>
      </sharedItems>
    </cacheField>
    <cacheField name="[Fact Timesheet Detail].[Name Comments].[Project Name]" caption="Project Name" numFmtId="0" hierarchy="41" level="2" mappingCount="1">
      <sharedItems count="13">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696]" c="Zero1 - 1View Defects" cp="1">
          <x v="1"/>
        </s>
        <s v="[Fact Timesheet Detail].[Name Comments].[Project Name].&amp;[402]" c="Zero1 - OneView" cp="1">
          <x v="1"/>
        </s>
        <s v="[Fact Timesheet Detail].[Name Comments].[Project Name].&amp;[555]" u="1" c="Zero1 - Misc work"/>
        <s v="[Fact Timesheet Detail].[Name Comments].[Project Name].&amp;[140]" u="1" c="Internal - R&amp;D"/>
        <s v="[Fact Timesheet Detail].[Name Comments].[Project Name].&amp;[1599]" u="1" c="Account Management"/>
        <s v="[Fact Timesheet Detail].[Name Comments].[Project Name].&amp;[1609]" u="1" c="Account Management"/>
      </sharedItems>
      <mpMap v="57"/>
    </cacheField>
    <cacheField name="[Fact Timesheet Detail].[Name Comments].[Person Name]" caption="Person Name" numFmtId="0" hierarchy="41" level="3" mappingCount="1">
      <sharedItems count="13">
        <s v="[Fact Timesheet Detail].[Name Comments].[Person Name].&amp;[162]&amp;[93]" c="Grigori Nicoloudakis" cp="1">
          <x/>
        </s>
        <s v="[Fact Timesheet Detail].[Name Comments].[Person Name].&amp;[133]&amp;[93]" c="Grigori Nicoloudakis" cp="1">
          <x v="1"/>
        </s>
        <s v="[Fact Timesheet Detail].[Name Comments].[Person Name].&amp;[555]&amp;[93]" u="1" c="Grigori Nicoloudakis"/>
        <s v="[Fact Timesheet Detail].[Name Comments].[Person Name].&amp;[1696]&amp;[93]" u="1" c="Grigori Nicoloudakis"/>
        <s v="[Fact Timesheet Detail].[Name Comments].[Person Name].&amp;[402]&amp;[93]" u="1" c="Grigori Nicoloudakis"/>
        <s v="[Fact Timesheet Detail].[Name Comments].[Person Name].&amp;[21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8"/>
    </cacheField>
    <cacheField name="[Fact Timesheet Detail].[Name Comments].[Comments]" caption="Comments" numFmtId="0" hierarchy="41" level="4">
      <sharedItems count="5">
        <s v="[Fact Timesheet Detail].[Name Comments].[Comments].&amp;[54552]" c="OTN updates"/>
        <s v="[Fact Timesheet Detail].[Name Comments].[Comments].&amp;[56053]" u="1" c="Build 114 deployment fixes"/>
        <s v="[Fact Timesheet Detail].[Name Comments].[Comments].&amp;[57098]" u="1" c="Onsite visit, Emergency build, Planning meeting, Prod ETL issues"/>
        <s v="[Fact Timesheet Detail].[Name Comments].[Comments].&amp;[57099]" u="1" c="Onsite visit, Emergency build, Prod ETL issues"/>
        <s v="[Fact Timesheet Detail].[Name Comments].[Comments].&amp;[57100]" u="1" c="Prod ETL issues, Cube perf issues"/>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2">
        <s v="Internal"/>
        <s v="Zero1"/>
      </sharedItems>
    </cacheField>
    <cacheField name="[Fact Timesheet Detail].[Name Comments].[Person Name].[Project Name]" caption="Project Name" propertyName="Project Name" numFmtId="0" hierarchy="41" level="3" memberPropertyField="1">
      <sharedItems count="2">
        <s v="Developing Training"/>
        <s v="Internal - Workshop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Fact Timesheet Detail].[Billable].[Billable]" caption="Billable" numFmtId="0" hierarchy="32" level="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0"/>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6"/>
        <fieldUsage x="27"/>
        <fieldUsage x="28"/>
        <fieldUsage x="2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2" unbalanced="0">
      <fieldsUsage count="2">
        <fieldUsage x="-1"/>
        <fieldUsage x="72"/>
      </fieldsUsage>
    </cacheHierarchy>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2"/>
        <fieldUsage x="53"/>
        <fieldUsage x="54"/>
        <fieldUsage x="55"/>
        <fieldUsage x="5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3"/>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1"/>
      </fieldsUsage>
    </cacheHierarchy>
    <cacheHierarchy uniqueName="[Measures].[Unbillable Hours]" caption="Unbillable Hours" measure="1" displayFolder="Invoices" measureGroup="Timesheet Detail" count="0" oneField="1">
      <fieldsUsage count="1">
        <fieldUsage x="20"/>
      </fieldsUsage>
    </cacheHierarchy>
    <cacheHierarchy uniqueName="[Measures].[Product Hours]" caption="Product Hours" measure="1" displayFolder="Product Dev" measureGroup="Timesheet Detail" count="0" oneField="1">
      <fieldsUsage count="1">
        <fieldUsage x="22"/>
      </fieldsUsage>
    </cacheHierarchy>
    <cacheHierarchy uniqueName="[Measures].[Unallocated Hours]" caption="Unallocated Hours" measure="1" displayFolder="Invoices" measureGroup="Timesheet Detail" count="0" oneField="1">
      <fieldsUsage count="1">
        <fieldUsage x="1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4"/>
      </fieldsUsage>
    </cacheHierarchy>
    <cacheHierarchy uniqueName="[Measures].[Billability Target]" caption="Billability Target" measure="1" displayFolder="" measureGroup="Person" count="0" oneField="1">
      <fieldsUsage count="1">
        <fieldUsage x="25"/>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1816.77250590278" backgroundQuery="1" createdVersion="5" refreshedVersion="5" minRefreshableVersion="3" recordCount="0" supportSubquery="1" supportAdvancedDrill="1">
  <cacheSource type="external" connectionId="2"/>
  <cacheFields count="66">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able Hours]" caption="Billable Hours"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1"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1"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Internal"/>
      </sharedItems>
    </cacheField>
    <cacheField name="[Fact Timesheet Detail].[Name Comments].[Person Name].[Project Name]" caption="Project Name" propertyName="Project Name" numFmtId="0" hierarchy="41" level="3" memberPropertyField="1">
      <sharedItems count="1">
        <s v="Internal - Workshop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64"/>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0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3"/>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3"/>
        <fieldUsage x="44"/>
        <fieldUsage x="45"/>
        <fieldUsage x="46"/>
        <fieldUsage x="4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65"/>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1816.772516435187"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1" level="1">
      <sharedItems count="4">
        <s v="[Fact Timesheet Detail].[Name Comments].[Client Name].&amp;[740]" c="Aphelion"/>
        <s v="[Fact Timesheet Detail].[Name Comments].[Client Name].&amp;[6]" c="Internal"/>
        <s v="[Fact Timesheet Detail].[Name Comments].[Client Name].&amp;[42]" c="MixTelematics"/>
        <s v="[Fact Timesheet Detail].[Name Comments].[Client Name].&amp;[44]" u="1" c="Zero1"/>
      </sharedItems>
    </cacheField>
    <cacheField name="[Fact Timesheet Detail].[Name Comments].[Project Name]" caption="Project Name" numFmtId="0" hierarchy="41" level="2">
      <sharedItems count="15">
        <s v="[Fact Timesheet Detail].[Name Comments].[Project Name].&amp;[188]" c="Internal - Administrative"/>
        <s v="[Fact Timesheet Detail].[Name Comments].[Project Name].&amp;[212]" c="Internal - Leave"/>
        <s v="[Fact Timesheet Detail].[Name Comments].[Project Name].&amp;[583]" c="Internal - Marketing"/>
        <s v="[Fact Timesheet Detail].[Name Comments].[Project Name].&amp;[146]" c="Internal - Product Dev"/>
        <s v="[Fact Timesheet Detail].[Name Comments].[Project Name].&amp;[579]" c="Internal - Staff"/>
        <s v="[Fact Timesheet Detail].[Name Comments].[Project Name].&amp;[167]" c="Sales"/>
        <s v="[Fact Timesheet Detail].[Name Comments].[Project Name].&amp;[147]" u="1" c="Internal - Code Review"/>
        <s v="[Fact Timesheet Detail].[Name Comments].[Project Name].&amp;[162]" u="1" c="Developing Training"/>
        <s v="[Fact Timesheet Detail].[Name Comments].[Project Name].&amp;[133]" u="1" c="Internal - Workshops"/>
        <s v="[Fact Timesheet Detail].[Name Comments].[Project Name].&amp;[1696]" u="1" c="Zero1 - 1View Defects"/>
        <s v="[Fact Timesheet Detail].[Name Comments].[Project Name].&amp;[555]" u="1" c="Zero1 - Misc work"/>
        <s v="[Fact Timesheet Detail].[Name Comments].[Project Name].&amp;[402]" u="1" c="Zero1 - OneView"/>
        <s v="[Fact Timesheet Detail].[Name Comments].[Project Name].&amp;[140]" u="1" c="Internal - R&amp;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14">
        <s v="[Fact Timesheet Detail].[Name Comments].[Person Name].&amp;[188]&amp;[6]" c="Matt Horn"/>
        <s v="[Fact Timesheet Detail].[Name Comments].[Person Name].&amp;[583]&amp;[6]" c="Matt Horn"/>
        <s v="[Fact Timesheet Detail].[Name Comments].[Person Name].&amp;[146]&amp;[6]" c="Matt Horn"/>
        <s v="[Fact Timesheet Detail].[Name Comments].[Person Name].&amp;[579]&amp;[6]" c="Matt Horn"/>
        <s v="[Fact Timesheet Detail].[Name Comments].[Person Name].&amp;[147]&amp;[6]" u="1" c="Matt Horn"/>
        <s v="[Fact Timesheet Detail].[Name Comments].[Person Name].&amp;[1696]&amp;[93]" u="1" c="Grigori Nicoloudaki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16">
        <s v="[Fact Timesheet Detail].[Name Comments].[Comments].&amp;[52012]" c="Leave"/>
        <s v="[Fact Timesheet Detail].[Name Comments].[Comments].&amp;[52013]" c="Leave"/>
        <s v="[Fact Timesheet Detail].[Name Comments].[Comments].&amp;[52014]" c="Leave"/>
        <s v="[Fact Timesheet Detail].[Name Comments].[Comments].&amp;[52015]" c="Leave"/>
        <s v="[Fact Timesheet Detail].[Name Comments].[Comments].&amp;[52016]" c="Leave"/>
        <s v="[Fact Timesheet Detail].[Name Comments].[Comments].&amp;[52021]" c="Leave"/>
        <s v="[Fact Timesheet Detail].[Name Comments].[Comments].&amp;[52105]" c="Leave"/>
        <s v="[Fact Timesheet Detail].[Name Comments].[Comments].&amp;[52106]" c="Leave"/>
        <s v="[Fact Timesheet Detail].[Name Comments].[Comments].&amp;[52107]" c="Leave"/>
        <s v="[Fact Timesheet Detail].[Name Comments].[Comments].&amp;[52108]" c="Leave"/>
        <s v="[Fact Timesheet Detail].[Name Comments].[Comments].&amp;[52109]" c="Leave"/>
        <s v="[Fact Timesheet Detail].[Name Comments].[Comments].&amp;[54748]" c="Power Bi Demo AWCape"/>
        <s v="[Fact Timesheet Detail].[Name Comments].[Comments].&amp;[54751]" c="PowerBI Development"/>
        <s v="[Fact Timesheet Detail].[Name Comments].[Comments].&amp;[54743]" c="Interview Colin Tonkin"/>
        <s v="[Fact Timesheet Detail].[Name Comments].[Comments].&amp;[44290]" u="1"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3"/>
        <fieldUsage x="54"/>
        <fieldUsage x="55"/>
        <fieldUsage x="56"/>
        <fieldUsage x="5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1816.772518287034" backgroundQuery="1" createdVersion="5" refreshedVersion="5" minRefreshableVersion="3" recordCount="0" supportSubquery="1" supportAdvancedDrill="1">
  <cacheSource type="external" connectionId="2"/>
  <cacheFields count="66">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able Hours]" caption="Billable Hours"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1"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1"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Internal"/>
      </sharedItems>
    </cacheField>
    <cacheField name="[Fact Timesheet Detail].[Name Comments].[Person Name].[Project Name]" caption="Project Name" propertyName="Project Name" numFmtId="0" hierarchy="41" level="3" memberPropertyField="1">
      <sharedItems count="1">
        <s v="Internal - Workshop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64"/>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0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3"/>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3"/>
        <fieldUsage x="44"/>
        <fieldUsage x="45"/>
        <fieldUsage x="46"/>
        <fieldUsage x="4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65"/>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1816.772528703703"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1"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1"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3"/>
        <fieldUsage x="54"/>
        <fieldUsage x="55"/>
        <fieldUsage x="56"/>
        <fieldUsage x="5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dows User" refreshedDate="41816.772530787035" backgroundQuery="1" createdVersion="5" refreshedVersion="5" minRefreshableVersion="3" recordCount="0" supportSubquery="1" supportAdvancedDrill="1">
  <cacheSource type="external" connectionId="2"/>
  <cacheFields count="66">
    <cacheField name="[Fact Timesheet Detail].[Person Comments].[Person]" caption="Person" numFmtId="0" hierarchy="44" level="1">
      <sharedItems containsSemiMixedTypes="0" containsString="0"/>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able Hours]" caption="Billable Hours" numFmtId="0" hierarchy="142" level="32767"/>
    <cacheField name="[Measures].[Product Hours]" caption="Product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1"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1"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65"/>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4"/>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4"/>
        <fieldUsage x="45"/>
        <fieldUsage x="46"/>
        <fieldUsage x="47"/>
        <fieldUsage x="4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82"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66">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3"/>
  </colFields>
  <colItems count="16">
    <i>
      <x/>
    </i>
    <i>
      <x v="1"/>
    </i>
    <i>
      <x v="2"/>
    </i>
    <i>
      <x v="3"/>
    </i>
    <i>
      <x v="4"/>
    </i>
    <i>
      <x v="5"/>
    </i>
    <i>
      <x v="6"/>
    </i>
    <i>
      <x v="7"/>
    </i>
    <i>
      <x v="8"/>
    </i>
    <i>
      <x v="9"/>
    </i>
    <i>
      <x v="10"/>
    </i>
    <i>
      <x v="11"/>
    </i>
    <i>
      <x v="12"/>
    </i>
    <i>
      <x v="13"/>
    </i>
    <i>
      <x v="14"/>
    </i>
    <i t="grand">
      <x/>
    </i>
  </colItems>
  <pageFields count="1">
    <pageField fld="0" hier="44" name="[Fact Timesheet Detail].[Person Comments].[Person].&amp;[Grigori Nicoloudakis]" cap="Grigori Nicoloudakis"/>
  </pageFields>
  <dataFields count="2">
    <dataField name="Billable" fld="18" baseField="0" baseItem="0"/>
    <dataField fld="65"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48"/>
        <mp field="49"/>
        <mp field="50"/>
        <mp field="51"/>
        <mp field="52"/>
        <mp field="53"/>
        <mp field="54"/>
        <mp field="55"/>
        <mp field="56"/>
        <mp field="57"/>
        <mp field="58"/>
        <mp field="59"/>
        <mp field="60"/>
        <mp field="61"/>
        <mp field="6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227"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M12" firstHeaderRow="1" firstDataRow="3" firstDataCol="1" rowPageCount="1" colPageCount="1"/>
  <pivotFields count="47">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
        <item c="1" x="0" d="1"/>
        <item t="default"/>
      </items>
    </pivotField>
    <pivotField axis="axisRow" showAll="0" dataSourceSort="1">
      <items count="6">
        <item s="1" c="1" x="0"/>
        <item s="1" c="1" x="1"/>
        <item s="1" c="1" x="2"/>
        <item s="1" c="1" x="3"/>
        <item x="4" d="1"/>
        <item t="default"/>
      </items>
    </pivotField>
    <pivotField axis="axisRow" showAll="0" dataSourceSort="1">
      <items count="1">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6">
        <item x="0"/>
        <item x="1"/>
        <item x="2"/>
        <item x="3"/>
        <item x="4"/>
        <item t="default"/>
      </items>
    </pivotField>
    <pivotField dataField="1" showAll="0"/>
  </pivotFields>
  <rowFields count="2">
    <field x="25"/>
    <field x="26"/>
  </rowFields>
  <rowItems count="5">
    <i>
      <x/>
    </i>
    <i r="1">
      <x/>
    </i>
    <i r="1">
      <x v="1"/>
    </i>
    <i r="1">
      <x v="2"/>
    </i>
    <i r="1">
      <x v="3"/>
    </i>
  </rowItems>
  <colFields count="2">
    <field x="45"/>
    <field x="-2"/>
  </colFields>
  <colItems count="12">
    <i>
      <x/>
      <x/>
    </i>
    <i r="1" i="1">
      <x v="1"/>
    </i>
    <i>
      <x v="1"/>
      <x/>
    </i>
    <i r="1" i="1">
      <x v="1"/>
    </i>
    <i>
      <x v="2"/>
      <x/>
    </i>
    <i r="1" i="1">
      <x v="1"/>
    </i>
    <i>
      <x v="3"/>
      <x/>
    </i>
    <i r="1" i="1">
      <x v="1"/>
    </i>
    <i>
      <x v="4"/>
      <x/>
    </i>
    <i r="1" i="1">
      <x v="1"/>
    </i>
    <i t="grand">
      <x/>
    </i>
    <i t="grand" i="1">
      <x/>
    </i>
  </colItems>
  <pageFields count="1">
    <pageField fld="1" hier="6" name="[Date].[BillingPeriod].[All]" cap="All"/>
  </pageFields>
  <dataFields count="2">
    <dataField name="Invoice" fld="0" baseField="0" baseItem="0" numFmtId="164"/>
    <dataField fld="46" baseField="0" baseItem="0"/>
  </dataFields>
  <formats count="5">
    <format dxfId="347">
      <pivotArea outline="0" collapsedLevelsAreSubtotals="1" fieldPosition="0">
        <references count="1">
          <reference field="4294967294" count="1" selected="0">
            <x v="0"/>
          </reference>
        </references>
      </pivotArea>
    </format>
    <format dxfId="346">
      <pivotArea dataOnly="0" labelOnly="1" outline="0" fieldPosition="0">
        <references count="1">
          <reference field="4294967294" count="1">
            <x v="0"/>
          </reference>
        </references>
      </pivotArea>
    </format>
    <format dxfId="345">
      <pivotArea dataOnly="0" labelOnly="1" outline="0" fieldPosition="0">
        <references count="1">
          <reference field="4294967294" count="1">
            <x v="0"/>
          </reference>
        </references>
      </pivotArea>
    </format>
    <format dxfId="344">
      <pivotArea outline="0" collapsedLevelsAreSubtotals="1" fieldPosition="0">
        <references count="1">
          <reference field="4294967294" count="1" selected="0">
            <x v="0"/>
          </reference>
        </references>
      </pivotArea>
    </format>
    <format dxfId="343">
      <pivotArea dataOnly="0" labelOnly="1" outline="0" fieldPosition="0">
        <references count="1">
          <reference field="4294967294" count="1">
            <x v="0"/>
          </reference>
        </references>
      </pivotArea>
    </format>
  </formats>
  <pivotHierarchies count="162">
    <pivotHierarchy/>
    <pivotHierarchy/>
    <pivotHierarchy/>
    <pivotHierarchy/>
    <pivotHierarchy/>
    <pivotHierarchy/>
    <pivotHierarchy>
      <mps count="20">
        <mp field="5"/>
        <mp field="6"/>
        <mp field="7"/>
        <mp field="8"/>
        <mp field="9"/>
        <mp field="10"/>
        <mp field="11"/>
        <mp field="12"/>
        <mp field="13"/>
        <mp field="14"/>
        <mp field="15"/>
        <mp field="16"/>
        <mp field="17"/>
        <mp field="18"/>
        <mp field="19"/>
        <mp field="20"/>
        <mp field="21"/>
        <mp field="22"/>
        <mp field="23"/>
        <mp field="2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30"/>
        <mp field="31"/>
        <mp field="32"/>
        <mp field="33"/>
        <mp field="34"/>
        <mp field="35"/>
        <mp field="36"/>
        <mp field="37"/>
        <mp field="38"/>
        <mp field="39"/>
        <mp field="40"/>
        <mp field="41"/>
        <mp field="42"/>
        <mp field="43"/>
        <mp field="44"/>
      </mps>
      <members count="5" level="2">
        <member name=""/>
        <member name=""/>
        <member name=""/>
        <member name="[Fact Timesheet Detail].[Name Comments].[Project Name].&amp;[3716]"/>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1"/>
  </rowHierarchiesUsage>
  <colHierarchiesUsage count="2">
    <colHierarchyUsage hierarchyUsage="6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21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2"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0">
        <item c="1" x="0"/>
        <item c="1" x="1"/>
        <item c="1" x="2"/>
        <item c="1" x="3"/>
        <item c="1" x="4"/>
        <item x="5" d="1"/>
        <item x="6" d="1"/>
        <item x="7" d="1"/>
        <item x="8"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8">
    <i>
      <x/>
    </i>
    <i r="1">
      <x/>
    </i>
    <i r="2">
      <x/>
    </i>
    <i r="2">
      <x v="1"/>
    </i>
    <i r="2">
      <x v="2"/>
    </i>
    <i r="2">
      <x v="3"/>
    </i>
    <i r="2">
      <x v="4"/>
    </i>
    <i t="grand">
      <x/>
    </i>
  </rowItems>
  <colFields count="1">
    <field x="-2"/>
  </colFields>
  <colItems count="8">
    <i>
      <x/>
    </i>
    <i i="1">
      <x v="1"/>
    </i>
    <i i="2">
      <x v="2"/>
    </i>
    <i i="3">
      <x v="3"/>
    </i>
    <i i="4">
      <x v="4"/>
    </i>
    <i i="5">
      <x v="5"/>
    </i>
    <i i="6">
      <x v="6"/>
    </i>
    <i i="7">
      <x v="7"/>
    </i>
  </colItems>
  <pageFields count="2">
    <pageField fld="3" hier="76"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340">
      <pivotArea outline="0" collapsedLevelsAreSubtotals="1" fieldPosition="0">
        <references count="1">
          <reference field="4294967294" count="4" selected="0">
            <x v="2"/>
            <x v="3"/>
            <x v="4"/>
            <x v="6"/>
          </reference>
        </references>
      </pivotArea>
    </format>
    <format dxfId="339">
      <pivotArea dataOnly="0" labelOnly="1" outline="0" fieldPosition="0">
        <references count="1">
          <reference field="4294967294" count="4">
            <x v="2"/>
            <x v="3"/>
            <x v="4"/>
            <x v="6"/>
          </reference>
        </references>
      </pivotArea>
    </format>
    <format dxfId="338">
      <pivotArea field="4" type="button" dataOnly="0" labelOnly="1" outline="0" axis="axisRow" fieldPosition="0"/>
    </format>
    <format dxfId="337">
      <pivotArea dataOnly="0" labelOnly="1" outline="0" fieldPosition="0">
        <references count="1">
          <reference field="4294967294" count="7">
            <x v="0"/>
            <x v="2"/>
            <x v="3"/>
            <x v="4"/>
            <x v="5"/>
            <x v="6"/>
            <x v="7"/>
          </reference>
        </references>
      </pivotArea>
    </format>
    <format dxfId="336">
      <pivotArea dataOnly="0" outline="0" fieldPosition="0">
        <references count="1">
          <reference field="4294967294" count="1">
            <x v="2"/>
          </reference>
        </references>
      </pivotArea>
    </format>
    <format dxfId="335">
      <pivotArea outline="0" collapsedLevelsAreSubtotals="1" fieldPosition="0">
        <references count="1">
          <reference field="4294967294" count="3" selected="0">
            <x v="3"/>
            <x v="4"/>
            <x v="5"/>
          </reference>
        </references>
      </pivotArea>
    </format>
    <format dxfId="334">
      <pivotArea dataOnly="0" labelOnly="1" outline="0" fieldPosition="0">
        <references count="1">
          <reference field="4294967294" count="3">
            <x v="3"/>
            <x v="4"/>
            <x v="5"/>
          </reference>
        </references>
      </pivotArea>
    </format>
    <format dxfId="333">
      <pivotArea outline="0" collapsedLevelsAreSubtotals="1" fieldPosition="0">
        <references count="1">
          <reference field="4294967294" count="2" selected="0">
            <x v="6"/>
            <x v="7"/>
          </reference>
        </references>
      </pivotArea>
    </format>
    <format dxfId="332">
      <pivotArea dataOnly="0" labelOnly="1" outline="0" fieldPosition="0">
        <references count="1">
          <reference field="4294967294" count="2">
            <x v="6"/>
            <x v="7"/>
          </reference>
        </references>
      </pivotArea>
    </format>
    <format dxfId="331">
      <pivotArea outline="0" collapsedLevelsAreSubtotals="1" fieldPosition="0">
        <references count="1">
          <reference field="4294967294" count="1" selected="0">
            <x v="5"/>
          </reference>
        </references>
      </pivotArea>
    </format>
    <format dxfId="330">
      <pivotArea dataOnly="0" labelOnly="1" outline="0" fieldPosition="0">
        <references count="1">
          <reference field="4294967294" count="1">
            <x v="5"/>
          </reference>
        </references>
      </pivotArea>
    </format>
    <format dxfId="329">
      <pivotArea dataOnly="0" outline="0" fieldPosition="0">
        <references count="1">
          <reference field="4294967294" count="3">
            <x v="0"/>
            <x v="1"/>
            <x v="2"/>
          </reference>
        </references>
      </pivotArea>
    </format>
    <format dxfId="328">
      <pivotArea outline="0" collapsedLevelsAreSubtotals="1" fieldPosition="0">
        <references count="1">
          <reference field="4294967294" count="1" selected="0">
            <x v="1"/>
          </reference>
        </references>
      </pivotArea>
    </format>
    <format dxfId="327">
      <pivotArea dataOnly="0" labelOnly="1" outline="0" fieldPosition="0">
        <references count="1">
          <reference field="4294967294" count="1">
            <x v="1"/>
          </reference>
        </references>
      </pivotArea>
    </format>
    <format dxfId="326">
      <pivotArea collapsedLevelsAreSubtotals="1" fieldPosition="0">
        <references count="2">
          <reference field="4294967294" count="4" selected="0">
            <x v="1"/>
            <x v="2"/>
            <x v="3"/>
            <x v="4"/>
          </reference>
          <reference field="7" count="2">
            <x v="4"/>
            <x v="5"/>
          </reference>
        </references>
      </pivotArea>
    </format>
    <format dxfId="325">
      <pivotArea collapsedLevelsAreSubtotals="1" fieldPosition="0">
        <references count="2">
          <reference field="4294967294" count="3" selected="0">
            <x v="0"/>
            <x v="1"/>
            <x v="2"/>
          </reference>
          <reference field="7" count="1">
            <x v="6"/>
          </reference>
        </references>
      </pivotArea>
    </format>
    <format dxfId="324">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20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3" firstHeaderRow="0" firstDataRow="1" firstDataCol="1" rowPageCount="1" colPageCount="1"/>
  <pivotFields count="91">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5">
        <item c="1" x="0"/>
        <item c="1" x="1"/>
        <item c="1" x="2"/>
        <item c="1" x="3"/>
        <item c="1" x="4"/>
        <item c="1" x="5"/>
        <item x="6"/>
        <item x="7"/>
        <item x="8"/>
        <item x="9"/>
        <item x="10"/>
        <item x="11"/>
        <item x="12"/>
        <item x="13"/>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s>
  <rowFields count="1">
    <field x="69"/>
  </rowFields>
  <rowItems count="7">
    <i>
      <x/>
    </i>
    <i>
      <x v="1"/>
    </i>
    <i>
      <x v="2"/>
    </i>
    <i>
      <x v="3"/>
    </i>
    <i>
      <x v="4"/>
    </i>
    <i>
      <x v="5"/>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320">
      <pivotArea field="69" type="button" dataOnly="0" labelOnly="1" outline="0" axis="axisRow" fieldPosition="0"/>
    </format>
    <format dxfId="319">
      <pivotArea dataOnly="0" labelOnly="1" outline="0" fieldPosition="0">
        <references count="1">
          <reference field="4294967294" count="2">
            <x v="2"/>
            <x v="3"/>
          </reference>
        </references>
      </pivotArea>
    </format>
    <format dxfId="318">
      <pivotArea outline="0" collapsedLevelsAreSubtotals="1" fieldPosition="0">
        <references count="1">
          <reference field="4294967294" count="2" selected="0">
            <x v="2"/>
            <x v="3"/>
          </reference>
        </references>
      </pivotArea>
    </format>
    <format dxfId="317">
      <pivotArea dataOnly="0" labelOnly="1" fieldPosition="0">
        <references count="1">
          <reference field="69" count="0"/>
        </references>
      </pivotArea>
    </format>
    <format dxfId="316">
      <pivotArea dataOnly="0" labelOnly="1" grandRow="1" outline="0" fieldPosition="0"/>
    </format>
    <format dxfId="315">
      <pivotArea outline="0" collapsedLevelsAreSubtotals="1" fieldPosition="0">
        <references count="1">
          <reference field="4294967294" count="3" selected="0">
            <x v="0"/>
            <x v="2"/>
            <x v="3"/>
          </reference>
        </references>
      </pivotArea>
    </format>
    <format dxfId="314">
      <pivotArea dataOnly="0" labelOnly="1" grandRow="1" outline="0" fieldPosition="0"/>
    </format>
    <format dxfId="313">
      <pivotArea dataOnly="0" labelOnly="1" fieldPosition="0">
        <references count="1">
          <reference field="69" count="7">
            <x v="0"/>
            <x v="1"/>
            <x v="5"/>
            <x v="6"/>
            <x v="7"/>
            <x v="11"/>
            <x v="12"/>
          </reference>
        </references>
      </pivotArea>
    </format>
    <format dxfId="312">
      <pivotArea outline="0" collapsedLevelsAreSubtotals="1" fieldPosition="0">
        <references count="1">
          <reference field="4294967294" count="3" selected="0">
            <x v="1"/>
            <x v="2"/>
            <x v="3"/>
          </reference>
        </references>
      </pivotArea>
    </format>
    <format dxfId="311">
      <pivotArea collapsedLevelsAreSubtotals="1" fieldPosition="0">
        <references count="2">
          <reference field="4294967294" count="1" selected="0">
            <x v="3"/>
          </reference>
          <reference field="69" count="13">
            <x v="0"/>
            <x v="1"/>
            <x v="2"/>
            <x v="3"/>
            <x v="5"/>
            <x v="6"/>
            <x v="7"/>
            <x v="8"/>
            <x v="9"/>
            <x v="10"/>
            <x v="11"/>
            <x v="12"/>
            <x v="13"/>
          </reference>
        </references>
      </pivotArea>
    </format>
    <format dxfId="310">
      <pivotArea field="69" grandRow="1" outline="0" collapsedLevelsAreSubtotals="1" axis="axisRow" fieldPosition="0">
        <references count="1">
          <reference field="4294967294" count="1" selected="0">
            <x v="3"/>
          </reference>
        </references>
      </pivotArea>
    </format>
    <format dxfId="309">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0"/>
              <x v="1"/>
              <x v="5"/>
              <x v="6"/>
              <x v="7"/>
              <x v="11"/>
            </reference>
          </references>
        </pivotArea>
      </pivotAreas>
    </conditionalFormat>
    <conditionalFormat priority="7">
      <pivotAreas count="1">
        <pivotArea type="data" collapsedLevelsAreSubtotals="1" fieldPosition="0">
          <references count="2">
            <reference field="4294967294" count="1" selected="0">
              <x v="2"/>
            </reference>
            <reference field="69" count="7">
              <x v="0"/>
              <x v="1"/>
              <x v="5"/>
              <x v="6"/>
              <x v="7"/>
              <x v="8"/>
              <x v="11"/>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3"/>
        <mp field="74"/>
        <mp field="83"/>
        <mp field="75"/>
        <mp field="76"/>
        <mp field="77"/>
        <mp field="78"/>
        <mp field="79"/>
        <mp field="80"/>
        <mp field="84"/>
        <mp field="81"/>
        <mp field="82"/>
        <mp field="86"/>
        <mp field="8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2" cacheId="21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323">
      <pivotArea field="69" type="button" dataOnly="0" labelOnly="1" outline="0" axis="axisRow" fieldPosition="0"/>
    </format>
    <format dxfId="322">
      <pivotArea dataOnly="0" labelOnly="1" fieldPosition="0">
        <references count="1">
          <reference field="70" count="0"/>
        </references>
      </pivotArea>
    </format>
    <format dxfId="321">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5"/>
        <mp field="76"/>
        <mp field="77"/>
        <mp field="78"/>
        <mp field="79"/>
        <mp field="80"/>
        <mp field="81"/>
        <mp field="82"/>
        <mp field="83"/>
        <mp field="84"/>
        <mp field="85"/>
        <mp field="86"/>
        <mp field="87"/>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1" cacheId="202"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0"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08">
      <pivotArea collapsedLevelsAreSubtotals="1" fieldPosition="0">
        <references count="2">
          <reference field="4294967294" count="1" selected="0">
            <x v="5"/>
          </reference>
          <reference field="22" count="1">
            <x v="3"/>
          </reference>
        </references>
      </pivotArea>
    </format>
    <format dxfId="307">
      <pivotArea collapsedLevelsAreSubtotals="1" fieldPosition="0">
        <references count="2">
          <reference field="4294967294" count="1" selected="0">
            <x v="5"/>
          </reference>
          <reference field="22" count="1">
            <x v="4"/>
          </reference>
        </references>
      </pivotArea>
    </format>
    <format dxfId="306">
      <pivotArea collapsedLevelsAreSubtotals="1" fieldPosition="0">
        <references count="2">
          <reference field="4294967294" count="1" selected="0">
            <x v="5"/>
          </reference>
          <reference field="92" count="0"/>
        </references>
      </pivotArea>
    </format>
    <format dxfId="305">
      <pivotArea collapsedLevelsAreSubtotals="1" fieldPosition="0">
        <references count="2">
          <reference field="4294967294" count="1" selected="0">
            <x v="6"/>
          </reference>
          <reference field="20" count="1">
            <x v="3"/>
          </reference>
        </references>
      </pivotArea>
    </format>
    <format dxfId="304">
      <pivotArea collapsedLevelsAreSubtotals="1" fieldPosition="0">
        <references count="2">
          <reference field="4294967294" count="1" selected="0">
            <x v="6"/>
          </reference>
          <reference field="21" count="1">
            <x v="3"/>
          </reference>
        </references>
      </pivotArea>
    </format>
    <format dxfId="303">
      <pivotArea collapsedLevelsAreSubtotals="1" fieldPosition="0">
        <references count="2">
          <reference field="4294967294" count="1" selected="0">
            <x v="6"/>
          </reference>
          <reference field="20" count="1">
            <x v="1"/>
          </reference>
        </references>
      </pivotArea>
    </format>
    <format dxfId="302">
      <pivotArea collapsedLevelsAreSubtotals="1" fieldPosition="0">
        <references count="2">
          <reference field="4294967294" count="1" selected="0">
            <x v="5"/>
          </reference>
          <reference field="22" count="1">
            <x v="5"/>
          </reference>
        </references>
      </pivotArea>
    </format>
    <format dxfId="301">
      <pivotArea collapsedLevelsAreSubtotals="1" fieldPosition="0">
        <references count="2">
          <reference field="4294967294" count="1" selected="0">
            <x v="5"/>
          </reference>
          <reference field="22" count="1">
            <x v="6"/>
          </reference>
        </references>
      </pivotArea>
    </format>
    <format dxfId="300">
      <pivotArea collapsedLevelsAreSubtotals="1" fieldPosition="0">
        <references count="2">
          <reference field="4294967294" count="1" selected="0">
            <x v="5"/>
          </reference>
          <reference field="22" count="1">
            <x v="7"/>
          </reference>
        </references>
      </pivotArea>
    </format>
    <format dxfId="299">
      <pivotArea collapsedLevelsAreSubtotals="1" fieldPosition="0">
        <references count="2">
          <reference field="4294967294" count="1" selected="0">
            <x v="5"/>
          </reference>
          <reference field="22" count="1">
            <x v="8"/>
          </reference>
        </references>
      </pivotArea>
    </format>
    <format dxfId="298">
      <pivotArea collapsedLevelsAreSubtotals="1" fieldPosition="0">
        <references count="2">
          <reference field="4294967294" count="1" selected="0">
            <x v="5"/>
          </reference>
          <reference field="22" count="1">
            <x v="9"/>
          </reference>
        </references>
      </pivotArea>
    </format>
    <format dxfId="297">
      <pivotArea field="19" type="button" dataOnly="0" labelOnly="1" outline="0" axis="axisRow" fieldPosition="0"/>
    </format>
    <format dxfId="296">
      <pivotArea dataOnly="0" labelOnly="1" outline="0" fieldPosition="0">
        <references count="1">
          <reference field="4294967294" count="6">
            <x v="2"/>
            <x v="3"/>
            <x v="4"/>
            <x v="5"/>
            <x v="6"/>
            <x v="7"/>
          </reference>
        </references>
      </pivotArea>
    </format>
    <format dxfId="295">
      <pivotArea outline="0" collapsedLevelsAreSubtotals="1" fieldPosition="0">
        <references count="1">
          <reference field="4294967294" count="1" selected="0">
            <x v="6"/>
          </reference>
        </references>
      </pivotArea>
    </format>
    <format dxfId="294">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24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43" firstHeaderRow="0" firstDataRow="1" firstDataCol="1" rowPageCount="2" colPageCount="1"/>
  <pivotFields count="98">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items count="15">
        <item c="1" x="6"/>
        <item c="1" x="7" d="1"/>
        <item x="12" d="1"/>
        <item x="13" d="1"/>
        <item c="1" x="2" d="1"/>
        <item c="1" x="0" d="1"/>
        <item c="1" x="3"/>
        <item c="1" x="4"/>
        <item c="1" x="10" d="1"/>
        <item c="1" x="5"/>
        <item c="1" x="1"/>
        <item c="1" x="8"/>
        <item c="1" x="9"/>
        <item c="1" x="11"/>
        <item t="default"/>
      </items>
    </pivotField>
    <pivotField axis="axisRow" showAll="0" dataSourceSort="1">
      <items count="23">
        <item c="1" x="0"/>
        <item c="1" x="1"/>
        <item c="1" x="2"/>
        <item c="1" x="3"/>
        <item c="1" x="4"/>
        <item c="1" x="5"/>
        <item c="1" x="6" d="1"/>
        <item c="1" x="7"/>
        <item c="1" x="8"/>
        <item c="1" x="9"/>
        <item c="1" x="10"/>
        <item x="11" d="1"/>
        <item n="    " x="12" d="1"/>
        <item x="13"/>
        <item x="14"/>
        <item x="15"/>
        <item x="16"/>
        <item x="17"/>
        <item x="18"/>
        <item x="19"/>
        <item x="20"/>
        <item x="21"/>
        <item t="default"/>
      </items>
    </pivotField>
    <pivotField axis="axisRow" showAll="0" dataSourceSort="1">
      <items count="23">
        <item c="1" x="0" d="1"/>
        <item c="1" x="1"/>
        <item x="2" d="1"/>
        <item x="3" d="1"/>
        <item x="4" d="1"/>
        <item x="5" d="1"/>
        <item x="6" d="1"/>
        <item x="7" d="1"/>
        <item x="8" d="1"/>
        <item x="9" d="1"/>
        <item x="10" d="1"/>
        <item x="11" d="1"/>
        <item x="12" d="1"/>
        <item x="13" d="1"/>
        <item x="14" d="1"/>
        <item x="15" d="1"/>
        <item x="16" d="1"/>
        <item x="17" d="1"/>
        <item x="18" d="1"/>
        <item x="19"/>
        <item x="20" d="1"/>
        <item x="21" d="1"/>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dataField="1" showAll="0"/>
  </pivotFields>
  <rowFields count="4">
    <field x="18"/>
    <field x="19"/>
    <field x="20"/>
    <field x="21"/>
  </rowFields>
  <rowItems count="38">
    <i>
      <x/>
    </i>
    <i>
      <x v="1"/>
    </i>
    <i r="1">
      <x v="5"/>
    </i>
    <i>
      <x v="4"/>
    </i>
    <i r="1">
      <x v="3"/>
    </i>
    <i r="1">
      <x v="4"/>
    </i>
    <i>
      <x v="5"/>
    </i>
    <i r="1">
      <x/>
    </i>
    <i r="1">
      <x v="1"/>
    </i>
    <i r="1">
      <x v="2"/>
    </i>
    <i>
      <x v="6"/>
    </i>
    <i>
      <x v="7"/>
    </i>
    <i>
      <x v="8"/>
    </i>
    <i r="1">
      <x v="6"/>
    </i>
    <i r="2">
      <x/>
    </i>
    <i r="3">
      <x/>
    </i>
    <i r="3">
      <x v="1"/>
    </i>
    <i r="3">
      <x v="2"/>
    </i>
    <i r="3">
      <x v="3"/>
    </i>
    <i r="3">
      <x v="4"/>
    </i>
    <i r="3">
      <x v="5"/>
    </i>
    <i r="3">
      <x v="6"/>
    </i>
    <i r="3">
      <x v="7"/>
    </i>
    <i r="3">
      <x v="8"/>
    </i>
    <i r="3">
      <x v="9"/>
    </i>
    <i r="3">
      <x v="10"/>
    </i>
    <i r="3">
      <x v="11"/>
    </i>
    <i r="2">
      <x v="1"/>
    </i>
    <i r="1">
      <x v="7"/>
    </i>
    <i r="1">
      <x v="8"/>
    </i>
    <i r="1">
      <x v="9"/>
    </i>
    <i r="1">
      <x v="10"/>
    </i>
    <i>
      <x v="9"/>
    </i>
    <i>
      <x v="10"/>
    </i>
    <i>
      <x v="11"/>
    </i>
    <i>
      <x v="12"/>
    </i>
    <i>
      <x v="13"/>
    </i>
    <i t="grand">
      <x/>
    </i>
  </rowItems>
  <colFields count="1">
    <field x="-2"/>
  </colFields>
  <colItems count="8">
    <i>
      <x/>
    </i>
    <i i="1">
      <x v="1"/>
    </i>
    <i i="2">
      <x v="2"/>
    </i>
    <i i="3">
      <x v="3"/>
    </i>
    <i i="4">
      <x v="4"/>
    </i>
    <i i="5">
      <x v="5"/>
    </i>
    <i i="6">
      <x v="6"/>
    </i>
    <i i="7">
      <x v="7"/>
    </i>
  </colItems>
  <pageFields count="2">
    <pageField fld="50" hier="6" name="[Date].[BillingPeriod].[Billing Period].&amp;[2014 - 06]" cap="2014 - 06"/>
    <pageField fld="96" hier="60" name="[Person].[Person Name].[All]" cap="All"/>
  </pageFields>
  <dataFields count="8">
    <dataField fld="94" baseField="0" baseItem="0"/>
    <dataField fld="97" baseField="0" baseItem="0"/>
    <dataField fld="95" baseField="0" baseItem="0"/>
    <dataField name="Raw Hours" fld="75" baseField="0" baseItem="0"/>
    <dataField name="Invoice Amount" fld="72" baseField="0" baseItem="0" numFmtId="164"/>
    <dataField name="Unbillable Amount" fld="73" baseField="0" baseItem="0" numFmtId="164"/>
    <dataField name="Unallocated Amount" fld="93" baseField="0" baseItem="0" numFmtId="164"/>
    <dataField name="Billing Rate" fld="74" baseField="0" baseItem="0"/>
  </dataFields>
  <formats count="21">
    <format dxfId="293">
      <pivotArea collapsedLevelsAreSubtotals="1" fieldPosition="0">
        <references count="2">
          <reference field="4294967294" count="1" selected="0">
            <x v="5"/>
          </reference>
          <reference field="21" count="1">
            <x v="14"/>
          </reference>
        </references>
      </pivotArea>
    </format>
    <format dxfId="292">
      <pivotArea collapsedLevelsAreSubtotals="1" fieldPosition="0">
        <references count="2">
          <reference field="4294967294" count="1" selected="0">
            <x v="5"/>
          </reference>
          <reference field="21" count="1">
            <x v="15"/>
          </reference>
        </references>
      </pivotArea>
    </format>
    <format dxfId="291">
      <pivotArea collapsedLevelsAreSubtotals="1" fieldPosition="0">
        <references count="2">
          <reference field="4294967294" count="1" selected="0">
            <x v="5"/>
          </reference>
          <reference field="91" count="0"/>
        </references>
      </pivotArea>
    </format>
    <format dxfId="290">
      <pivotArea collapsedLevelsAreSubtotals="1" fieldPosition="0">
        <references count="2">
          <reference field="4294967294" count="1" selected="0">
            <x v="6"/>
          </reference>
          <reference field="19" count="1">
            <x v="21"/>
          </reference>
        </references>
      </pivotArea>
    </format>
    <format dxfId="289">
      <pivotArea collapsedLevelsAreSubtotals="1" fieldPosition="0">
        <references count="2">
          <reference field="4294967294" count="1" selected="0">
            <x v="6"/>
          </reference>
          <reference field="20" count="1">
            <x v="19"/>
          </reference>
        </references>
      </pivotArea>
    </format>
    <format dxfId="288">
      <pivotArea collapsedLevelsAreSubtotals="1" fieldPosition="0">
        <references count="2">
          <reference field="4294967294" count="1" selected="0">
            <x v="6"/>
          </reference>
          <reference field="19" count="1">
            <x v="20"/>
          </reference>
        </references>
      </pivotArea>
    </format>
    <format dxfId="287">
      <pivotArea collapsedLevelsAreSubtotals="1" fieldPosition="0">
        <references count="2">
          <reference field="4294967294" count="1" selected="0">
            <x v="5"/>
          </reference>
          <reference field="21" count="1">
            <x v="16"/>
          </reference>
        </references>
      </pivotArea>
    </format>
    <format dxfId="286">
      <pivotArea collapsedLevelsAreSubtotals="1" fieldPosition="0">
        <references count="2">
          <reference field="4294967294" count="1" selected="0">
            <x v="5"/>
          </reference>
          <reference field="21" count="1">
            <x v="17"/>
          </reference>
        </references>
      </pivotArea>
    </format>
    <format dxfId="285">
      <pivotArea collapsedLevelsAreSubtotals="1" fieldPosition="0">
        <references count="2">
          <reference field="4294967294" count="1" selected="0">
            <x v="5"/>
          </reference>
          <reference field="21" count="1">
            <x v="18"/>
          </reference>
        </references>
      </pivotArea>
    </format>
    <format dxfId="284">
      <pivotArea collapsedLevelsAreSubtotals="1" fieldPosition="0">
        <references count="2">
          <reference field="4294967294" count="1" selected="0">
            <x v="5"/>
          </reference>
          <reference field="21" count="1">
            <x v="19"/>
          </reference>
        </references>
      </pivotArea>
    </format>
    <format dxfId="283">
      <pivotArea collapsedLevelsAreSubtotals="1" fieldPosition="0">
        <references count="2">
          <reference field="4294967294" count="1" selected="0">
            <x v="5"/>
          </reference>
          <reference field="21" count="1">
            <x v="20"/>
          </reference>
        </references>
      </pivotArea>
    </format>
    <format dxfId="282">
      <pivotArea field="18" type="button" dataOnly="0" labelOnly="1" outline="0" axis="axisRow" fieldPosition="0"/>
    </format>
    <format dxfId="281">
      <pivotArea dataOnly="0" labelOnly="1" outline="0" fieldPosition="0">
        <references count="1">
          <reference field="4294967294" count="5">
            <x v="3"/>
            <x v="4"/>
            <x v="5"/>
            <x v="6"/>
            <x v="7"/>
          </reference>
        </references>
      </pivotArea>
    </format>
    <format dxfId="280">
      <pivotArea outline="0" collapsedLevelsAreSubtotals="1" fieldPosition="0">
        <references count="1">
          <reference field="4294967294" count="1" selected="0">
            <x v="6"/>
          </reference>
        </references>
      </pivotArea>
    </format>
    <format dxfId="279">
      <pivotArea dataOnly="0" labelOnly="1" outline="0" fieldPosition="0">
        <references count="1">
          <reference field="4294967294" count="1">
            <x v="6"/>
          </reference>
        </references>
      </pivotArea>
    </format>
    <format dxfId="278">
      <pivotArea collapsedLevelsAreSubtotals="1" fieldPosition="0">
        <references count="2">
          <reference field="4294967294" count="5" selected="0">
            <x v="0"/>
            <x v="2"/>
            <x v="3"/>
            <x v="4"/>
            <x v="5"/>
          </reference>
          <reference field="18" count="1">
            <x v="4"/>
          </reference>
        </references>
      </pivotArea>
    </format>
    <format dxfId="277">
      <pivotArea collapsedLevelsAreSubtotals="1" fieldPosition="0">
        <references count="2">
          <reference field="4294967294" count="5" selected="0">
            <x v="0"/>
            <x v="2"/>
            <x v="3"/>
            <x v="4"/>
            <x v="5"/>
          </reference>
          <reference field="19" count="9">
            <x v="3"/>
            <x v="4"/>
            <x v="13"/>
            <x v="14"/>
            <x v="15"/>
            <x v="16"/>
            <x v="17"/>
            <x v="18"/>
            <x v="19"/>
          </reference>
        </references>
      </pivotArea>
    </format>
    <format dxfId="276">
      <pivotArea field="18" type="button" dataOnly="0" labelOnly="1" outline="0" axis="axisRow" fieldPosition="0"/>
    </format>
    <format dxfId="275">
      <pivotArea dataOnly="0" labelOnly="1" fieldPosition="0">
        <references count="1">
          <reference field="18" count="1">
            <x v="4"/>
          </reference>
        </references>
      </pivotArea>
    </format>
    <format dxfId="274">
      <pivotArea dataOnly="0" labelOnly="1" fieldPosition="0">
        <references count="1">
          <reference field="19" count="9">
            <x v="3"/>
            <x v="4"/>
            <x v="13"/>
            <x v="14"/>
            <x v="15"/>
            <x v="16"/>
            <x v="17"/>
            <x v="18"/>
            <x v="19"/>
          </reference>
        </references>
      </pivotArea>
    </format>
    <format dxfId="273">
      <pivotArea dataOnly="0" labelOnly="1" outline="0" fieldPosition="0">
        <references count="1">
          <reference field="4294967294" count="5">
            <x v="0"/>
            <x v="2"/>
            <x v="3"/>
            <x v="4"/>
            <x v="5"/>
          </reference>
        </references>
      </pivotArea>
    </format>
  </formats>
  <pivotHierarchies count="162">
    <pivotHierarchy/>
    <pivotHierarchy/>
    <pivotHierarchy/>
    <pivotHierarchy/>
    <pivotHierarchy/>
    <pivotHierarchy/>
    <pivotHierarchy>
      <mps count="20">
        <mp field="54"/>
        <mp field="55"/>
        <mp field="56"/>
        <mp field="57"/>
        <mp field="58"/>
        <mp field="59"/>
        <mp field="60"/>
        <mp field="61"/>
        <mp field="62"/>
        <mp field="63"/>
        <mp field="64"/>
        <mp field="65"/>
        <mp field="66"/>
        <mp field="67"/>
        <mp field="68"/>
        <mp field="69"/>
        <mp field="70"/>
        <mp field="71"/>
        <mp field="76"/>
        <mp field="7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27"/>
        <mp field="28"/>
        <mp field="48"/>
        <mp field="78"/>
        <mp field="79"/>
      </mps>
      <members count="6" level="1">
        <member name=""/>
        <member name="[Date].[YMD].[Year].&amp;[2013]"/>
        <member name="[Date].[YMD].[Year].&amp;[2014]"/>
        <member name="[Date].[YMD].[Year].&amp;[2015]"/>
        <member name="[Date].[YMD].[Year].&amp;[2016]"/>
        <member name="[Date].[YMD].[Year].&amp;[2017]"/>
      </members>
    </pivotHierarchy>
    <pivotHierarchy multipleItemSelectionAllowed="1">
      <mps count="19">
        <mp field="32"/>
        <mp field="33"/>
        <mp field="34"/>
        <mp field="35"/>
        <mp field="36"/>
        <mp field="37"/>
        <mp field="38"/>
        <mp field="39"/>
        <mp field="40"/>
        <mp field="41"/>
        <mp field="42"/>
        <mp field="43"/>
        <mp field="44"/>
        <mp field="45"/>
        <mp field="46"/>
        <mp field="47"/>
        <mp field="49"/>
        <mp field="80"/>
        <mp field="81"/>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2"/>
        <mp field="23"/>
        <mp field="24"/>
        <mp field="25"/>
        <mp field="26"/>
        <mp field="82"/>
        <mp field="83"/>
        <mp field="84"/>
        <mp field="85"/>
        <mp field="86"/>
        <mp field="87"/>
        <mp field="88"/>
        <mp field="89"/>
        <mp field="90"/>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2" cacheId="234"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P10" firstHeaderRow="1" firstDataRow="2" firstDataCol="1" rowPageCount="1" colPageCount="1"/>
  <pivotFields count="66">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3">
        <item c="1" x="0"/>
        <item x="1" d="1"/>
        <item t="default"/>
      </items>
    </pivotField>
    <pivotField axis="axisRow" showAll="0" dataSourceSort="1">
      <items count="5">
        <item c="1" x="0" d="1"/>
        <item x="1" d="1"/>
        <item x="2" d="1"/>
        <item x="3" d="1"/>
        <item t="default"/>
      </items>
    </pivotField>
    <pivotField axis="axisRow" showAll="0" dataSourceSort="1">
      <items count="7">
        <item c="1" x="0" d="1"/>
        <item x="1" d="1"/>
        <item x="2" d="1"/>
        <item x="3" d="1"/>
        <item x="4" d="1"/>
        <item x="5" d="1"/>
        <item t="default"/>
      </items>
    </pivotField>
    <pivotField axis="axisRow" showAll="0" dataSourceSort="1">
      <items count="4">
        <item c="1" x="0"/>
        <item x="1" d="1"/>
        <item x="2"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2">
        <item x="0"/>
        <item t="default"/>
      </items>
    </pivotField>
    <pivotField showAll="0" dataSourceSort="1" defaultSubtotal="0" showPropTip="1"/>
  </pivotFields>
  <rowFields count="2">
    <field x="44"/>
    <field x="-2"/>
  </rowFields>
  <rowItems count="5">
    <i>
      <x/>
    </i>
    <i r="1">
      <x/>
    </i>
    <i r="1" i="1">
      <x v="1"/>
    </i>
    <i t="grand">
      <x/>
    </i>
    <i t="grand" i="1">
      <x/>
    </i>
  </rowItems>
  <colFields count="1">
    <field x="64"/>
  </colFields>
  <colItems count="2">
    <i>
      <x/>
    </i>
    <i t="grand">
      <x/>
    </i>
  </colItems>
  <pageFields count="1">
    <pageField fld="0" hier="44" name="[Fact Timesheet Detail].[Person Comments].[Person].&amp;[Christina Leo]" cap="Christina Leo"/>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49"/>
        <mp field="50"/>
        <mp field="51"/>
        <mp field="52"/>
        <mp field="53"/>
        <mp field="54"/>
        <mp field="55"/>
        <mp field="56"/>
        <mp field="57"/>
        <mp field="58"/>
        <mp field="59"/>
        <mp field="60"/>
        <mp field="61"/>
        <mp field="62"/>
        <mp field="63"/>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ersonBillingTable" cacheId="23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0" firstHeaderRow="0" firstDataRow="1" firstDataCol="1" rowPageCount="1" colPageCount="1"/>
  <pivotFields count="73">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2">
        <item x="0"/>
        <item t="default"/>
      </items>
    </pivotField>
    <pivotField showAll="0" dataSourceSort="1" defaultSubtotal="0" showPropTip="1"/>
    <pivotField axis="axisRow" allDrilled="1" showAll="0" dataSourceSort="1">
      <items count="5">
        <item c="1" x="0"/>
        <item c="1" x="1"/>
        <item c="1" x="2"/>
        <item c="1" x="3"/>
        <item t="default"/>
      </items>
    </pivotField>
    <pivotField axis="axisRow" showAll="0" dataSourceSort="1">
      <items count="9">
        <item c="1" x="0"/>
        <item c="1" x="1"/>
        <item c="1" x="2"/>
        <item c="1" x="3"/>
        <item x="4" d="1"/>
        <item x="5" d="1"/>
        <item x="6" d="1"/>
        <item x="7"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51"/>
    <field x="53"/>
  </rowFields>
  <rowItems count="6">
    <i>
      <x/>
    </i>
    <i r="1">
      <x/>
    </i>
    <i r="1">
      <x v="1"/>
    </i>
    <i r="1">
      <x v="2"/>
    </i>
    <i r="1">
      <x v="3"/>
    </i>
    <i t="grand">
      <x/>
    </i>
  </rowItems>
  <colFields count="1">
    <field x="-2"/>
  </colFields>
  <colItems count="9">
    <i>
      <x/>
    </i>
    <i i="1">
      <x v="1"/>
    </i>
    <i i="2">
      <x v="2"/>
    </i>
    <i i="3">
      <x v="3"/>
    </i>
    <i i="4">
      <x v="4"/>
    </i>
    <i i="5">
      <x v="5"/>
    </i>
    <i i="6">
      <x v="6"/>
    </i>
    <i i="7">
      <x v="7"/>
    </i>
    <i i="8">
      <x v="8"/>
    </i>
  </colItems>
  <pageFields count="1">
    <pageField fld="0" hier="44"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9">
      <pivotAreas count="1">
        <pivotArea outline="0" fieldPosition="0">
          <references count="1">
            <reference field="4294967294" count="1" selected="0">
              <x v="0"/>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8"/>
        <mp field="59"/>
        <mp field="60"/>
        <mp field="61"/>
        <mp field="62"/>
        <mp field="63"/>
        <mp field="64"/>
        <mp field="65"/>
        <mp field="66"/>
        <mp field="67"/>
        <mp field="68"/>
        <mp field="69"/>
        <mp field="70"/>
        <mp field="71"/>
        <mp field="7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ersonBillingTable" cacheId="24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9" firstHeaderRow="0" firstDataRow="1" firstDataCol="1"/>
  <pivotFields count="51">
    <pivotField axis="axisRow" allDrilled="1" showAll="0" dataSourceSort="1">
      <items count="12">
        <item s="1" c="1" x="0"/>
        <item s="1" c="1" x="1"/>
        <item s="1" c="1" x="2" d="1"/>
        <item s="1" c="1" x="3"/>
        <item s="1" c="1" x="4"/>
        <item s="1" x="5"/>
        <item s="1" x="6"/>
        <item s="1" x="7"/>
        <item x="8"/>
        <item x="9"/>
        <item x="10"/>
        <item t="default"/>
      </items>
    </pivotField>
    <pivotField axis="axisRow" showAll="0" dataSourceSort="1">
      <items count="5">
        <item c="1" x="0"/>
        <item c="1" x="1" d="1"/>
        <item x="2" d="1"/>
        <item x="3" d="1"/>
        <item t="default"/>
      </items>
    </pivotField>
    <pivotField axis="axisRow" showAll="0" dataSourceSort="1">
      <items count="8">
        <item c="1" x="0"/>
        <item c="1" x="1"/>
        <item c="1" x="2"/>
        <item c="1" x="3"/>
        <item c="1" x="4"/>
        <item c="1" x="5"/>
        <item c="1" x="6"/>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0"/>
    <field x="1"/>
    <field x="2"/>
  </rowFields>
  <rowItems count="15">
    <i>
      <x/>
    </i>
    <i>
      <x v="1"/>
    </i>
    <i>
      <x v="2"/>
    </i>
    <i r="1">
      <x/>
    </i>
    <i r="1">
      <x v="1"/>
    </i>
    <i r="2">
      <x/>
    </i>
    <i r="2">
      <x v="1"/>
    </i>
    <i r="2">
      <x v="2"/>
    </i>
    <i r="2">
      <x v="3"/>
    </i>
    <i r="2">
      <x v="4"/>
    </i>
    <i r="2">
      <x v="5"/>
    </i>
    <i r="2">
      <x v="6"/>
    </i>
    <i>
      <x v="3"/>
    </i>
    <i>
      <x v="4"/>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1"/>
              <x v="6"/>
            </reference>
          </references>
        </pivotArea>
        <pivotArea type="data" collapsedLevelsAreSubtotals="1" fieldPosition="0">
          <references count="2">
            <reference field="4294967294" count="1" selected="0">
              <x v="7"/>
            </reference>
            <reference field="0" count="1">
              <x v="2"/>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4"/>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1"/>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4">
        <mp field="4"/>
        <mp field="5"/>
        <mp field="6"/>
        <mp field="7"/>
        <mp field="8"/>
        <mp field="9"/>
        <mp field="10"/>
        <mp field="11"/>
        <mp field="12"/>
        <mp field="13"/>
        <mp field="14"/>
        <mp field="15"/>
        <mp field="16"/>
        <mp field="17"/>
      </mps>
      <members count="20" level="1">
        <member name=""/>
        <member name=""/>
        <member name="[Fact Timesheet Detail].[Person Comments].[Person].&amp;[Shana Kay]"/>
        <member name="[Fact Timesheet Detail].[Person Comments].[Person].&amp;[Anish Sana]"/>
        <member nam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ersonBillingByWeek" cacheId="23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P3:V12"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showAll="0" dataSourceSort="1" defaultSubtotal="0" showPropTip="1"/>
  </pivotFields>
  <rowFields count="1">
    <field x="45"/>
  </rowFields>
  <rowItems count="8">
    <i>
      <x/>
    </i>
    <i>
      <x v="1"/>
    </i>
    <i>
      <x v="2"/>
    </i>
    <i>
      <x v="3"/>
    </i>
    <i>
      <x v="4"/>
    </i>
    <i>
      <x v="5"/>
    </i>
    <i>
      <x v="6"/>
    </i>
    <i t="grand">
      <x/>
    </i>
  </rowItems>
  <colFields count="1">
    <field x="46"/>
  </colFields>
  <colItems count="6">
    <i>
      <x/>
    </i>
    <i>
      <x v="1"/>
    </i>
    <i>
      <x v="2"/>
    </i>
    <i>
      <x v="3"/>
    </i>
    <i>
      <x v="4"/>
    </i>
    <i t="grand">
      <x/>
    </i>
  </colItems>
  <pageFields count="1">
    <pageField fld="90" hier="75" name="[Project].[Name].[All]" cap="All"/>
  </pageFields>
  <dataFields count="1">
    <dataField name="Raw Hours" fld="48" baseField="0" baseItem="0"/>
  </dataFields>
  <formats count="7">
    <format dxfId="272">
      <pivotArea dataOnly="0" labelOnly="1" fieldPosition="0">
        <references count="1">
          <reference field="46" count="0"/>
        </references>
      </pivotArea>
    </format>
    <format dxfId="271">
      <pivotArea field="45" type="button" dataOnly="0" labelOnly="1" outline="0" axis="axisRow" fieldPosition="0"/>
    </format>
    <format dxfId="270">
      <pivotArea dataOnly="0" labelOnly="1" fieldPosition="0">
        <references count="1">
          <reference field="46" count="50">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reference>
        </references>
      </pivotArea>
    </format>
    <format dxfId="269">
      <pivotArea dataOnly="0" labelOnly="1" fieldPosition="0">
        <references count="1">
          <reference field="46" count="36">
            <x v="55"/>
            <x v="56"/>
            <x v="57"/>
            <x v="58"/>
            <x v="59"/>
            <x v="60"/>
            <x v="61"/>
            <x v="62"/>
            <x v="63"/>
            <x v="64"/>
            <x v="65"/>
            <x v="66"/>
            <x v="67"/>
            <x v="68"/>
            <x v="69"/>
            <x v="70"/>
            <x v="71"/>
            <x v="72"/>
            <x v="73"/>
            <x v="74"/>
            <x v="75"/>
            <x v="76"/>
            <x v="77"/>
            <x v="78"/>
            <x v="79"/>
            <x v="80"/>
            <x v="81"/>
            <x v="82"/>
            <x v="83"/>
            <x v="84"/>
            <x v="85"/>
            <x v="86"/>
            <x v="87"/>
            <x v="88"/>
            <x v="89"/>
            <x v="90"/>
          </reference>
        </references>
      </pivotArea>
    </format>
    <format dxfId="268">
      <pivotArea dataOnly="0" labelOnly="1" grandCol="1" outline="0" fieldPosition="0"/>
    </format>
    <format dxfId="267">
      <pivotArea field="45" type="button" dataOnly="0" labelOnly="1" outline="0" axis="axisRow" fieldPosition="0"/>
    </format>
    <format dxfId="266">
      <pivotArea dataOnly="0" labelOnly="1" fieldPosition="0">
        <references count="1">
          <reference field="46" count="5">
            <x v="91"/>
            <x v="92"/>
            <x v="93"/>
            <x v="94"/>
            <x v="95"/>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6]"/>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51"/>
        <mp field="52"/>
        <mp field="53"/>
        <mp field="54"/>
        <mp field="55"/>
        <mp field="56"/>
        <mp field="57"/>
        <mp field="58"/>
        <mp field="59"/>
        <mp field="60"/>
        <mp field="61"/>
        <mp field="62"/>
        <mp field="63"/>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92"/>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ersonBillingTable" cacheId="17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K25" firstHeaderRow="0" firstDataRow="1" firstDataCol="1" rowPageCount="2" colPageCount="1"/>
  <pivotFields count="73">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3">
        <item c="1" x="0" d="1"/>
        <item c="1" x="1" d="1"/>
        <item t="default"/>
      </items>
    </pivotField>
    <pivotField axis="axisRow" showAll="0" dataSourceSort="1">
      <items count="14">
        <item c="1" x="0" d="1"/>
        <item c="1" x="1"/>
        <item c="1" x="2"/>
        <item c="1" x="3"/>
        <item c="1" x="4"/>
        <item c="1" x="5"/>
        <item c="1" x="6" d="1"/>
        <item c="1" x="7"/>
        <item c="1" x="8"/>
        <item x="9" d="1"/>
        <item x="10" d="1"/>
        <item x="11" d="1"/>
        <item x="12" d="1"/>
        <item t="default"/>
      </items>
    </pivotField>
    <pivotField axis="axisRow" showAll="0" dataSourceSort="1">
      <items count="14">
        <item c="1" x="0"/>
        <item c="1" x="1"/>
        <item x="2" d="1"/>
        <item x="3" d="1"/>
        <item x="4" d="1"/>
        <item x="5" d="1"/>
        <item x="6" d="1"/>
        <item x="7" d="1"/>
        <item x="8" d="1"/>
        <item x="9" d="1"/>
        <item x="10" d="1"/>
        <item x="11" d="1"/>
        <item x="12"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s>
  <rowFields count="4">
    <field x="50"/>
    <field x="52"/>
    <field x="53"/>
    <field x="54"/>
  </rowFields>
  <rowItems count="21">
    <i>
      <x/>
    </i>
    <i r="1">
      <x/>
    </i>
    <i r="2">
      <x v="2"/>
    </i>
    <i r="2">
      <x v="3"/>
    </i>
    <i r="2">
      <x v="6"/>
    </i>
    <i r="3">
      <x v="1"/>
    </i>
    <i r="1">
      <x v="1"/>
    </i>
    <i r="2">
      <x v="8"/>
    </i>
    <i>
      <x v="1"/>
    </i>
    <i r="1">
      <x/>
    </i>
    <i r="2">
      <x/>
    </i>
    <i r="3">
      <x/>
    </i>
    <i>
      <x v="2"/>
    </i>
    <i r="1">
      <x/>
    </i>
    <i r="2">
      <x v="1"/>
    </i>
    <i r="2">
      <x v="3"/>
    </i>
    <i r="2">
      <x v="4"/>
    </i>
    <i r="2">
      <x v="5"/>
    </i>
    <i r="1">
      <x v="1"/>
    </i>
    <i r="2">
      <x v="7"/>
    </i>
    <i t="grand">
      <x/>
    </i>
  </rowItems>
  <colFields count="1">
    <field x="-2"/>
  </colFields>
  <colItems count="8">
    <i>
      <x/>
    </i>
    <i i="1">
      <x v="1"/>
    </i>
    <i i="2">
      <x v="2"/>
    </i>
    <i i="3">
      <x v="3"/>
    </i>
    <i i="4">
      <x v="4"/>
    </i>
    <i i="5">
      <x v="5"/>
    </i>
    <i i="6">
      <x v="6"/>
    </i>
    <i i="7">
      <x v="7"/>
    </i>
  </colItems>
  <pageFields count="2">
    <pageField fld="0" hier="44" name="[Fact Timesheet Detail].[Person Comments].[Person].&amp;[Grigori Nicoloudakis]" cap="Grigori Nicoloudakis"/>
    <pageField fld="72" hier="32" name="[Fact Timesheet Detail].[Billable].&amp;[0]" cap="0"/>
  </pageFields>
  <dataFields count="8">
    <dataField fld="18" baseField="0" baseItem="0"/>
    <dataField name="Unalloc" fld="19" baseField="0" baseItem="0"/>
    <dataField name="Billable" fld="21" baseField="0" baseItem="0"/>
    <dataField fld="22" baseField="0" baseItem="0"/>
    <dataField fld="20" baseField="0" baseItem="0"/>
    <dataField fld="23" baseField="0" baseItem="0"/>
    <dataField fld="24" baseField="0" baseItem="0"/>
    <dataField fld="25" baseField="0" baseItem="0"/>
  </dataFields>
  <pivotHierarchies count="162">
    <pivotHierarchy/>
    <pivotHierarchy/>
    <pivotHierarchy/>
    <pivotHierarchy/>
    <pivotHierarchy>
      <mps count="1">
        <mp field="51"/>
      </mps>
    </pivotHierarchy>
    <pivotHierarchy/>
    <pivotHierarchy multipleItemSelectionAllowed="1">
      <mps count="20">
        <mp field="30"/>
        <mp field="31"/>
        <mp field="32"/>
        <mp field="33"/>
        <mp field="34"/>
        <mp field="35"/>
        <mp field="36"/>
        <mp field="37"/>
        <mp field="38"/>
        <mp field="39"/>
        <mp field="40"/>
        <mp field="41"/>
        <mp field="42"/>
        <mp field="43"/>
        <mp field="44"/>
        <mp field="45"/>
        <mp field="46"/>
        <mp field="47"/>
        <mp field="48"/>
        <mp field="49"/>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7"/>
        <mp field="58"/>
        <mp field="59"/>
        <mp field="60"/>
        <mp field="61"/>
        <mp field="62"/>
        <mp field="63"/>
        <mp field="64"/>
        <mp field="65"/>
        <mp field="66"/>
        <mp field="67"/>
        <mp field="68"/>
        <mp field="69"/>
        <mp field="70"/>
        <mp field="71"/>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1" cacheId="244"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367" firstHeaderRow="0" firstDataRow="1" firstDataCol="1" rowPageCount="3" colPageCount="1"/>
  <pivotFields count="97">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3">
        <item c="1" x="0" d="1"/>
        <item x="1" d="1"/>
        <item t="default"/>
      </items>
    </pivotField>
    <pivotField axis="axisRow" showAll="0" dataSourceSort="1">
      <items count="21">
        <item c="1" x="0" d="1"/>
        <item x="1" d="1"/>
        <item x="2" d="1"/>
        <item x="3" d="1"/>
        <item x="4" d="1"/>
        <item x="5" d="1"/>
        <item x="6" d="1"/>
        <item x="7" d="1"/>
        <item x="8" d="1"/>
        <item x="9" d="1"/>
        <item x="10" d="1"/>
        <item x="11" d="1"/>
        <item x="12" d="1"/>
        <item x="13" d="1"/>
        <item x="14" d="1"/>
        <item x="15" d="1"/>
        <item x="16" d="1"/>
        <item x="17" d="1"/>
        <item x="18" d="1"/>
        <item x="19" d="1"/>
        <item t="default"/>
      </items>
    </pivotField>
    <pivotField axis="axisRow" showAll="0" dataSourceSort="1">
      <items count="8">
        <item c="1" x="0" d="1"/>
        <item x="1" d="1"/>
        <item x="2" d="1"/>
        <item x="3" d="1"/>
        <item x="4" d="1"/>
        <item x="5" d="1"/>
        <item x="6" d="1"/>
        <item t="default"/>
      </items>
    </pivotField>
    <pivotField axis="axisRow" showAll="0" dataSourceSort="1">
      <items count="3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s>
  <rowFields count="4">
    <field x="19"/>
    <field x="20"/>
    <field x="21"/>
    <field x="22"/>
  </rowFields>
  <rowItems count="362">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3">
      <x v="56"/>
    </i>
    <i r="3">
      <x v="57"/>
    </i>
    <i r="3">
      <x v="58"/>
    </i>
    <i r="3">
      <x v="59"/>
    </i>
    <i r="3">
      <x v="60"/>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3">
      <x v="85"/>
    </i>
    <i r="3">
      <x v="86"/>
    </i>
    <i r="3">
      <x v="87"/>
    </i>
    <i r="3">
      <x v="88"/>
    </i>
    <i r="3">
      <x v="89"/>
    </i>
    <i r="3">
      <x v="90"/>
    </i>
    <i r="3">
      <x v="91"/>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1"/>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3">
      <x v="145"/>
    </i>
    <i r="3">
      <x v="146"/>
    </i>
    <i r="3">
      <x v="147"/>
    </i>
    <i r="3">
      <x v="148"/>
    </i>
    <i r="3">
      <x v="149"/>
    </i>
    <i r="3">
      <x v="150"/>
    </i>
    <i r="3">
      <x v="151"/>
    </i>
    <i r="3">
      <x v="152"/>
    </i>
    <i r="3">
      <x v="153"/>
    </i>
    <i r="3">
      <x v="154"/>
    </i>
    <i r="3">
      <x v="155"/>
    </i>
    <i r="3">
      <x v="156"/>
    </i>
    <i r="3">
      <x v="157"/>
    </i>
    <i r="3">
      <x v="158"/>
    </i>
    <i r="3">
      <x v="159"/>
    </i>
    <i r="3">
      <x v="160"/>
    </i>
    <i r="3">
      <x v="161"/>
    </i>
    <i r="3">
      <x v="162"/>
    </i>
    <i r="3">
      <x v="163"/>
    </i>
    <i r="3">
      <x v="164"/>
    </i>
    <i r="3">
      <x v="165"/>
    </i>
    <i r="3">
      <x v="166"/>
    </i>
    <i r="3">
      <x v="167"/>
    </i>
    <i r="3">
      <x v="168"/>
    </i>
    <i r="3">
      <x v="169"/>
    </i>
    <i r="3">
      <x v="170"/>
    </i>
    <i r="3">
      <x v="171"/>
    </i>
    <i r="3">
      <x v="172"/>
    </i>
    <i r="3">
      <x v="173"/>
    </i>
    <i r="3">
      <x v="174"/>
    </i>
    <i r="3">
      <x v="175"/>
    </i>
    <i r="3">
      <x v="176"/>
    </i>
    <i r="3">
      <x v="177"/>
    </i>
    <i r="3">
      <x v="178"/>
    </i>
    <i r="3">
      <x v="179"/>
    </i>
    <i r="3">
      <x v="180"/>
    </i>
    <i r="3">
      <x v="181"/>
    </i>
    <i r="3">
      <x v="182"/>
    </i>
    <i r="3">
      <x v="183"/>
    </i>
    <i r="3">
      <x v="184"/>
    </i>
    <i r="3">
      <x v="185"/>
    </i>
    <i r="3">
      <x v="186"/>
    </i>
    <i r="3">
      <x v="187"/>
    </i>
    <i r="3">
      <x v="188"/>
    </i>
    <i r="3">
      <x v="189"/>
    </i>
    <i r="3">
      <x v="190"/>
    </i>
    <i r="3">
      <x v="191"/>
    </i>
    <i r="3">
      <x v="192"/>
    </i>
    <i r="3">
      <x v="193"/>
    </i>
    <i r="3">
      <x v="194"/>
    </i>
    <i r="3">
      <x v="195"/>
    </i>
    <i r="3">
      <x v="196"/>
    </i>
    <i r="3">
      <x v="197"/>
    </i>
    <i r="3">
      <x v="198"/>
    </i>
    <i r="3">
      <x v="199"/>
    </i>
    <i r="3">
      <x v="200"/>
    </i>
    <i r="3">
      <x v="201"/>
    </i>
    <i r="3">
      <x v="202"/>
    </i>
    <i r="3">
      <x v="203"/>
    </i>
    <i r="3">
      <x v="204"/>
    </i>
    <i r="3">
      <x v="205"/>
    </i>
    <i r="3">
      <x v="206"/>
    </i>
    <i r="3">
      <x v="207"/>
    </i>
    <i r="3">
      <x v="208"/>
    </i>
    <i r="3">
      <x v="209"/>
    </i>
    <i r="3">
      <x v="210"/>
    </i>
    <i r="3">
      <x v="211"/>
    </i>
    <i r="3">
      <x v="212"/>
    </i>
    <i r="3">
      <x v="213"/>
    </i>
    <i r="3">
      <x v="214"/>
    </i>
    <i r="3">
      <x v="215"/>
    </i>
    <i r="3">
      <x v="216"/>
    </i>
    <i r="3">
      <x v="217"/>
    </i>
    <i r="3">
      <x v="218"/>
    </i>
    <i r="3">
      <x v="219"/>
    </i>
    <i r="3">
      <x v="220"/>
    </i>
    <i r="3">
      <x v="221"/>
    </i>
    <i r="3">
      <x v="222"/>
    </i>
    <i r="3">
      <x v="223"/>
    </i>
    <i r="3">
      <x v="224"/>
    </i>
    <i r="3">
      <x v="225"/>
    </i>
    <i r="3">
      <x v="226"/>
    </i>
    <i r="3">
      <x v="227"/>
    </i>
    <i r="3">
      <x v="228"/>
    </i>
    <i r="3">
      <x v="229"/>
    </i>
    <i r="3">
      <x v="230"/>
    </i>
    <i r="3">
      <x v="231"/>
    </i>
    <i r="3">
      <x v="232"/>
    </i>
    <i r="3">
      <x v="233"/>
    </i>
    <i r="3">
      <x v="234"/>
    </i>
    <i r="3">
      <x v="235"/>
    </i>
    <i r="3">
      <x v="236"/>
    </i>
    <i r="3">
      <x v="237"/>
    </i>
    <i r="3">
      <x v="238"/>
    </i>
    <i r="3">
      <x v="239"/>
    </i>
    <i r="3">
      <x v="240"/>
    </i>
    <i r="3">
      <x v="241"/>
    </i>
    <i r="3">
      <x v="242"/>
    </i>
    <i r="3">
      <x v="243"/>
    </i>
    <i r="3">
      <x v="244"/>
    </i>
    <i r="3">
      <x v="245"/>
    </i>
    <i r="3">
      <x v="246"/>
    </i>
    <i r="3">
      <x v="247"/>
    </i>
    <i r="3">
      <x v="248"/>
    </i>
    <i r="3">
      <x v="249"/>
    </i>
    <i r="3">
      <x v="250"/>
    </i>
    <i r="3">
      <x v="251"/>
    </i>
    <i r="3">
      <x v="252"/>
    </i>
    <i r="3">
      <x v="253"/>
    </i>
    <i r="3">
      <x v="254"/>
    </i>
    <i r="3">
      <x v="255"/>
    </i>
    <i r="3">
      <x v="256"/>
    </i>
    <i r="3">
      <x v="257"/>
    </i>
    <i r="3">
      <x v="258"/>
    </i>
    <i r="3">
      <x v="259"/>
    </i>
    <i r="3">
      <x v="260"/>
    </i>
    <i r="3">
      <x v="261"/>
    </i>
    <i r="3">
      <x v="262"/>
    </i>
    <i r="3">
      <x v="263"/>
    </i>
    <i r="3">
      <x v="264"/>
    </i>
    <i r="3">
      <x v="265"/>
    </i>
    <i r="3">
      <x v="266"/>
    </i>
    <i r="3">
      <x v="267"/>
    </i>
    <i r="3">
      <x v="268"/>
    </i>
    <i r="3">
      <x v="269"/>
    </i>
    <i r="3">
      <x v="270"/>
    </i>
    <i r="3">
      <x v="271"/>
    </i>
    <i r="3">
      <x v="272"/>
    </i>
    <i r="3">
      <x v="273"/>
    </i>
    <i r="3">
      <x v="274"/>
    </i>
    <i r="3">
      <x v="275"/>
    </i>
    <i r="3">
      <x v="276"/>
    </i>
    <i r="3">
      <x v="277"/>
    </i>
    <i r="3">
      <x v="278"/>
    </i>
    <i r="3">
      <x v="279"/>
    </i>
    <i r="3">
      <x v="280"/>
    </i>
    <i r="3">
      <x v="281"/>
    </i>
    <i r="3">
      <x v="282"/>
    </i>
    <i r="3">
      <x v="283"/>
    </i>
    <i r="3">
      <x v="284"/>
    </i>
    <i r="3">
      <x v="285"/>
    </i>
    <i r="3">
      <x v="286"/>
    </i>
    <i r="3">
      <x v="287"/>
    </i>
    <i r="3">
      <x v="288"/>
    </i>
    <i r="3">
      <x v="289"/>
    </i>
    <i r="3">
      <x v="290"/>
    </i>
    <i r="3">
      <x v="291"/>
    </i>
    <i r="3">
      <x v="292"/>
    </i>
    <i r="3">
      <x v="293"/>
    </i>
    <i r="3">
      <x v="294"/>
    </i>
    <i r="3">
      <x v="295"/>
    </i>
    <i r="3">
      <x v="296"/>
    </i>
    <i r="3">
      <x v="297"/>
    </i>
    <i r="3">
      <x v="298"/>
    </i>
    <i r="3">
      <x v="299"/>
    </i>
    <i r="3">
      <x v="300"/>
    </i>
    <i r="3">
      <x v="301"/>
    </i>
    <i r="3">
      <x v="302"/>
    </i>
    <i r="3">
      <x v="303"/>
    </i>
    <i r="3">
      <x v="304"/>
    </i>
    <i r="3">
      <x v="305"/>
    </i>
    <i r="3">
      <x v="306"/>
    </i>
    <i r="3">
      <x v="307"/>
    </i>
    <i r="3">
      <x v="308"/>
    </i>
    <i r="3">
      <x v="309"/>
    </i>
    <i r="3">
      <x v="310"/>
    </i>
    <i r="3">
      <x v="311"/>
    </i>
    <i r="3">
      <x v="312"/>
    </i>
    <i r="3">
      <x v="313"/>
    </i>
    <i r="3">
      <x v="314"/>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3">
      <x v="336"/>
    </i>
    <i r="3">
      <x v="337"/>
    </i>
    <i r="3">
      <x v="338"/>
    </i>
    <i r="3">
      <x v="339"/>
    </i>
    <i r="3">
      <x v="340"/>
    </i>
    <i r="3">
      <x v="341"/>
    </i>
    <i r="3">
      <x v="342"/>
    </i>
    <i r="3">
      <x v="343"/>
    </i>
    <i r="3">
      <x v="344"/>
    </i>
    <i r="3">
      <x v="345"/>
    </i>
    <i r="3">
      <x v="346"/>
    </i>
    <i r="3">
      <x v="347"/>
    </i>
    <i r="3">
      <x v="348"/>
    </i>
    <i r="3">
      <x v="349"/>
    </i>
    <i r="3">
      <x v="350"/>
    </i>
    <i r="3">
      <x v="351"/>
    </i>
    <i r="3">
      <x v="352"/>
    </i>
    <i r="3">
      <x v="353"/>
    </i>
    <i r="3">
      <x v="354"/>
    </i>
    <i r="3">
      <x v="355"/>
    </i>
    <i r="3">
      <x v="356"/>
    </i>
    <i r="3">
      <x v="357"/>
    </i>
    <i t="grand">
      <x/>
    </i>
  </rowItems>
  <colFields count="1">
    <field x="-2"/>
  </colFields>
  <colItems count="4">
    <i>
      <x/>
    </i>
    <i i="1">
      <x v="1"/>
    </i>
    <i i="2">
      <x v="2"/>
    </i>
    <i i="3">
      <x v="3"/>
    </i>
  </colItems>
  <pageFields count="3">
    <pageField fld="51" hier="6" name="[Date].[BillingPeriod].[All]" cap="All"/>
    <pageField fld="74" hier="60" name="[Person].[Person Name].&amp;[Mark Stacey]" cap="Mark Stacey"/>
    <pageField fld="76" hier="75" name="[Project].[Name].[Project Name].&amp;[6]&amp;[Sales]" cap="Sales"/>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23"/>
        <mp field="24"/>
        <mp field="25"/>
        <mp field="26"/>
        <mp field="27"/>
        <mp field="85"/>
        <mp field="86"/>
        <mp field="87"/>
        <mp field="88"/>
        <mp field="89"/>
        <mp field="90"/>
        <mp field="91"/>
        <mp field="92"/>
        <mp field="93"/>
        <mp field="9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28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H3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5">
        <item c="1" x="0" d="1"/>
        <item c="1" x="1" d="1"/>
        <item c="1" x="2"/>
        <item c="1" x="3"/>
        <item c="1" x="4"/>
        <item c="1" x="5" d="1"/>
        <item c="1" x="6" d="1"/>
        <item c="1" x="7" d="1"/>
        <item c="1" x="8"/>
        <item c="1" x="9"/>
        <item c="1" x="10"/>
        <item c="1" x="11" d="1"/>
        <item x="12" d="1"/>
        <item x="13" d="1"/>
        <item t="default"/>
      </items>
    </pivotField>
    <pivotField axis="axisRow" showAll="0" dataSourceSort="1">
      <items count="34">
        <item c="1" x="0"/>
        <item c="1" x="1"/>
        <item c="1" x="2"/>
        <item c="1" x="3"/>
        <item c="1" x="4"/>
        <item c="1" x="5" d="1"/>
        <item c="1" x="6" d="1"/>
        <item c="1" x="7" d="1"/>
        <item c="1" x="8" d="1"/>
        <item c="1" x="9"/>
        <item c="1" x="10"/>
        <item x="11" d="1"/>
        <item x="12" d="1"/>
        <item x="13" d="1"/>
        <item x="14" d="1"/>
        <item x="15" d="1"/>
        <item x="16" d="1"/>
        <item x="17" d="1"/>
        <item x="18" d="1"/>
        <item x="19" d="1"/>
        <item x="20" d="1"/>
        <item x="21" d="1"/>
        <item x="22" d="1"/>
        <item x="23" d="1"/>
        <item x="24" d="1"/>
        <item x="25" d="1"/>
        <item x="26" d="1"/>
        <item x="27" d="1"/>
        <item x="28" d="1"/>
        <item x="29" d="1"/>
        <item x="30" d="1"/>
        <item x="31" d="1"/>
        <item x="32" d="1"/>
        <item t="default"/>
      </items>
    </pivotField>
    <pivotField axis="axisRow" showAll="0" dataSourceSort="1">
      <items count="14">
        <item c="1" x="0"/>
        <item c="1" x="1" d="1"/>
        <item c="1" x="2"/>
        <item c="1" x="3" d="1"/>
        <item c="1" x="4"/>
        <item x="5" d="1"/>
        <item x="6" d="1"/>
        <item x="7" d="1"/>
        <item x="8" d="1"/>
        <item x="9" d="1"/>
        <item x="10" d="1"/>
        <item x="11" d="1"/>
        <item x="12" d="1"/>
        <item t="default"/>
      </items>
    </pivotField>
    <pivotField axis="axisRow" showAll="0" dataSourceSort="1">
      <items count="6">
        <item c="1" x="0"/>
        <item c="1" x="1"/>
        <item c="1" x="2"/>
        <item c="1" x="3"/>
        <item c="1" x="4"/>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dataField="1" showAll="0"/>
  </pivotFields>
  <rowFields count="4">
    <field x="19"/>
    <field x="20"/>
    <field x="21"/>
    <field x="22"/>
  </rowFields>
  <rowItems count="34">
    <i>
      <x/>
    </i>
    <i r="1">
      <x/>
    </i>
    <i r="1">
      <x v="1"/>
    </i>
    <i r="1">
      <x v="2"/>
    </i>
    <i>
      <x v="1"/>
    </i>
    <i r="1">
      <x v="3"/>
    </i>
    <i r="1">
      <x v="4"/>
    </i>
    <i>
      <x v="2"/>
    </i>
    <i>
      <x v="3"/>
    </i>
    <i>
      <x v="4"/>
    </i>
    <i>
      <x v="5"/>
    </i>
    <i r="1">
      <x v="5"/>
    </i>
    <i r="2">
      <x/>
    </i>
    <i r="2">
      <x v="1"/>
    </i>
    <i r="3">
      <x/>
    </i>
    <i r="3">
      <x v="1"/>
    </i>
    <i r="3">
      <x v="2"/>
    </i>
    <i r="1">
      <x v="6"/>
    </i>
    <i r="2">
      <x v="2"/>
    </i>
    <i>
      <x v="6"/>
    </i>
    <i r="1">
      <x v="7"/>
    </i>
    <i r="2">
      <x v="3"/>
    </i>
    <i r="3">
      <x v="3"/>
    </i>
    <i r="3">
      <x v="4"/>
    </i>
    <i>
      <x v="7"/>
    </i>
    <i r="1">
      <x v="8"/>
    </i>
    <i r="2">
      <x v="4"/>
    </i>
    <i>
      <x v="8"/>
    </i>
    <i>
      <x v="9"/>
    </i>
    <i>
      <x v="10"/>
    </i>
    <i>
      <x v="11"/>
    </i>
    <i r="1">
      <x v="9"/>
    </i>
    <i r="1">
      <x v="10"/>
    </i>
    <i t="grand">
      <x/>
    </i>
  </rowItems>
  <colFields count="1">
    <field x="-2"/>
  </colFields>
  <colItems count="7">
    <i>
      <x/>
    </i>
    <i i="1">
      <x v="1"/>
    </i>
    <i i="2">
      <x v="2"/>
    </i>
    <i i="3">
      <x v="3"/>
    </i>
    <i i="4">
      <x v="4"/>
    </i>
    <i i="5">
      <x v="5"/>
    </i>
    <i i="6">
      <x v="6"/>
    </i>
  </colItems>
  <pageFields count="3">
    <pageField fld="51" hier="6" name="[Date].[BillingPeriod].[Billing Period].&amp;[2014 - 06]" cap="2014 - 06"/>
    <pageField fld="74" hier="60" name="[Person].[Person Name].[All]" cap="All"/>
    <pageField fld="76" hier="75" name="[Project].[Name].[All]" cap="All"/>
  </pageFields>
  <dataFields count="7">
    <dataField fld="99" baseField="0" baseItem="0"/>
    <dataField fld="98" baseField="0" baseItem="0"/>
    <dataField name="Hr" fld="0" baseField="0" baseItem="0"/>
    <dataField fld="97"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23"/>
        <mp field="24"/>
        <mp field="25"/>
        <mp field="26"/>
        <mp field="27"/>
        <mp field="85"/>
        <mp field="86"/>
        <mp field="87"/>
        <mp field="88"/>
        <mp field="89"/>
        <mp field="90"/>
        <mp field="91"/>
        <mp field="92"/>
        <mp field="93"/>
        <mp field="9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1" cacheId="19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6">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0"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75"/>
        <mp field="76"/>
        <mp field="77"/>
        <mp field="78"/>
        <mp field="79"/>
        <mp field="80"/>
        <mp field="81"/>
        <mp field="82"/>
        <mp field="83"/>
        <mp field="84"/>
        <mp field="85"/>
        <mp field="86"/>
        <mp field="87"/>
        <mp field="88"/>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1" cacheId="16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I28" firstHeaderRow="1" firstDataRow="3" firstDataCol="1" rowPageCount="3" colPageCount="1"/>
  <pivotFields count="145">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8">
        <item s="1" c="1" x="0" d="1"/>
        <item c="1" x="1" d="1"/>
        <item s="1" c="1" x="2"/>
        <item s="1" x="3"/>
        <item s="1" x="4"/>
        <item s="1" x="5"/>
        <item s="1" x="6" d="1"/>
        <item t="default"/>
      </items>
    </pivotField>
    <pivotField axis="axisCol" showAll="0" dataSourceSort="1">
      <items count="11">
        <item c="1" x="0"/>
        <item s="1" c="1" x="1"/>
        <item s="1" c="1" x="2"/>
        <item s="1" c="1" x="3"/>
        <item s="1" x="4"/>
        <item s="1" x="5"/>
        <item s="1" x="6"/>
        <item s="1" x="7"/>
        <item x="8" d="1"/>
        <item x="9"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3">
        <item x="0" e="0"/>
        <item x="1" e="0"/>
        <item x="2" e="0"/>
        <item x="3" e="0"/>
        <item x="4" e="0"/>
        <item x="5" e="0"/>
        <item x="6" e="0"/>
        <item x="7" e="0"/>
        <item x="8" e="0"/>
        <item x="9" e="0"/>
        <item x="10" e="0"/>
        <item x="11" e="0"/>
        <item x="12" e="0"/>
        <item x="13" e="0"/>
        <item x="14" e="0"/>
        <item x="15" e="0"/>
        <item x="16" e="0"/>
        <item x="17" e="0"/>
        <item x="18" e="0"/>
        <item x="19"/>
        <item x="20"/>
        <item x="21"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5">
        <item x="0"/>
        <item x="1"/>
        <item x="2"/>
        <item x="3"/>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13"/>
    <field x="132"/>
  </rowFields>
  <rowItems count="20">
    <i>
      <x/>
    </i>
    <i>
      <x v="1"/>
    </i>
    <i>
      <x v="2"/>
    </i>
    <i>
      <x v="3"/>
    </i>
    <i>
      <x v="4"/>
    </i>
    <i>
      <x v="5"/>
    </i>
    <i>
      <x v="6"/>
    </i>
    <i>
      <x v="7"/>
    </i>
    <i>
      <x v="8"/>
    </i>
    <i>
      <x v="9"/>
    </i>
    <i>
      <x v="10"/>
    </i>
    <i>
      <x v="11"/>
    </i>
    <i>
      <x v="12"/>
    </i>
    <i>
      <x v="13"/>
    </i>
    <i>
      <x v="14"/>
    </i>
    <i>
      <x v="15"/>
    </i>
    <i>
      <x v="16"/>
    </i>
    <i>
      <x v="17"/>
    </i>
    <i>
      <x v="18"/>
    </i>
    <i t="grand">
      <x/>
    </i>
  </rowItems>
  <colFields count="2">
    <field x="70"/>
    <field x="71"/>
  </colFields>
  <colItems count="8">
    <i>
      <x/>
      <x/>
    </i>
    <i t="default">
      <x/>
    </i>
    <i>
      <x v="1"/>
      <x v="1"/>
    </i>
    <i r="1">
      <x v="2"/>
    </i>
    <i r="1">
      <x v="3"/>
    </i>
    <i t="default">
      <x v="1"/>
    </i>
    <i>
      <x v="2"/>
    </i>
    <i t="grand">
      <x/>
    </i>
  </colItems>
  <pageFields count="3">
    <pageField fld="63" hier="60" name="[Person].[Person Name].&amp;[Remo Siciliano]" cap="Remo Siciliano"/>
    <pageField fld="91" hier="10" name="[Date].[ContractorPeriod].[Billing Year].&amp;[2014].&amp;[CP2014 - 05]" cap="CP2014 - 05"/>
    <pageField fld="0" hier="29" name="[Date].[YMD].[All]" cap="All"/>
  </pageFields>
  <dataFields count="1">
    <dataField fld="90" baseField="0" baseItem="0"/>
  </dataFields>
  <formats count="7">
    <format dxfId="265">
      <pivotArea collapsedLevelsAreSubtotals="1" fieldPosition="0">
        <references count="2">
          <reference field="70" count="1" selected="0">
            <x v="1"/>
          </reference>
          <reference field="113" count="1">
            <x v="21"/>
          </reference>
        </references>
      </pivotArea>
    </format>
    <format dxfId="264">
      <pivotArea collapsedLevelsAreSubtotals="1" fieldPosition="0">
        <references count="2">
          <reference field="113" count="1" selected="0">
            <x v="19"/>
          </reference>
          <reference field="132" count="1">
            <x v="2"/>
          </reference>
        </references>
      </pivotArea>
    </format>
    <format dxfId="263">
      <pivotArea dataOnly="0" labelOnly="1" fieldPosition="0">
        <references count="2">
          <reference field="113" count="1" selected="0">
            <x v="19"/>
          </reference>
          <reference field="132" count="1">
            <x v="2"/>
          </reference>
        </references>
      </pivotArea>
    </format>
    <format dxfId="262">
      <pivotArea collapsedLevelsAreSubtotals="1" fieldPosition="0">
        <references count="2">
          <reference field="113" count="1" selected="0">
            <x v="19"/>
          </reference>
          <reference field="132" count="1">
            <x v="2"/>
          </reference>
        </references>
      </pivotArea>
    </format>
    <format dxfId="261">
      <pivotArea dataOnly="0" labelOnly="1" fieldPosition="0">
        <references count="2">
          <reference field="113" count="1" selected="0">
            <x v="19"/>
          </reference>
          <reference field="132" count="1">
            <x v="2"/>
          </reference>
        </references>
      </pivotArea>
    </format>
    <format dxfId="260">
      <pivotArea collapsedLevelsAreSubtotals="1" fieldPosition="0">
        <references count="2">
          <reference field="113" count="1" selected="0">
            <x v="20"/>
          </reference>
          <reference field="132" count="1">
            <x v="3"/>
          </reference>
        </references>
      </pivotArea>
    </format>
    <format dxfId="259">
      <pivotArea dataOnly="0" labelOnly="1" fieldPosition="0">
        <references count="2">
          <reference field="113" count="1" selected="0">
            <x v="20"/>
          </reference>
          <reference field="132"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2">
        <mp field="133"/>
        <mp field="134"/>
        <mp field="135"/>
        <mp field="136"/>
        <mp field="137"/>
        <mp field="138"/>
        <mp field="139"/>
        <mp field="140"/>
        <mp field="141"/>
        <mp field="142"/>
        <mp field="143"/>
        <mp field="144"/>
      </mps>
    </pivotHierarchy>
    <pivotHierarchy/>
    <pivotHierarchy>
      <mps count="15">
        <mp field="75"/>
        <mp field="76"/>
        <mp field="77"/>
        <mp field="78"/>
        <mp field="79"/>
        <mp field="80"/>
        <mp field="81"/>
        <mp field="82"/>
        <mp field="83"/>
        <mp field="84"/>
        <mp field="85"/>
        <mp field="86"/>
        <mp field="87"/>
        <mp field="88"/>
        <mp field="89"/>
      </mps>
      <members count="43"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4.xml><?xml version="1.0" encoding="utf-8"?>
<pivotTableDefinition xmlns="http://schemas.openxmlformats.org/spreadsheetml/2006/main" name="PivotTable1" cacheId="172"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1" colPageCount="1"/>
  <pivotFields count="97">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14">
        <item s="1" c="1" x="0"/>
        <item s="1" c="1" x="1"/>
        <item s="1" c="1" x="2"/>
        <item s="1" c="1" x="3"/>
        <item s="1" c="1" x="4"/>
        <item s="1" c="1" x="5"/>
        <item s="1" c="1" x="6"/>
        <item s="1" c="1" x="7"/>
        <item s="1" c="1" x="8"/>
        <item s="1" c="1" x="9"/>
        <item s="1" c="1" x="10"/>
        <item x="11"/>
        <item x="12"/>
        <item t="default"/>
      </items>
    </pivotField>
    <pivotField axis="axisRow" showAll="0" dataSourceSort="1">
      <items count="35">
        <item c="1" x="0"/>
        <item c="1" x="1"/>
        <item c="1" x="2"/>
        <item c="1" x="3"/>
        <item c="1" x="4"/>
        <item c="1" x="5"/>
        <item c="1" x="6"/>
        <item c="1" x="7"/>
        <item c="1" x="8"/>
        <item c="1" x="9"/>
        <item c="1" x="10"/>
        <item c="1" x="11"/>
        <item c="1" x="12"/>
        <item c="1" x="13"/>
        <item c="1" x="14"/>
        <item c="1" x="15"/>
        <item c="1" x="16"/>
        <item c="1" x="17"/>
        <item c="1" x="18"/>
        <item c="1" x="19"/>
        <item c="1" x="20"/>
        <item c="1" x="21"/>
        <item c="1" x="22" d="1"/>
        <item c="1" x="23"/>
        <item c="1" x="24"/>
        <item c="1" x="25"/>
        <item c="1" x="26"/>
        <item c="1" x="27"/>
        <item c="1" x="28"/>
        <item c="1" x="29"/>
        <item c="1" x="30"/>
        <item c="1" x="31"/>
        <item x="32" d="1"/>
        <item x="33"/>
        <item t="default"/>
      </items>
    </pivotField>
    <pivotField axis="axisRow" showAll="0" dataSourceSort="1">
      <items count="24">
        <item c="1" x="0"/>
        <item c="1" x="1"/>
        <item c="1" x="2"/>
        <item c="1" x="3"/>
        <item c="1" x="4"/>
        <item c="1" x="5"/>
        <item c="1" x="6"/>
        <item c="1" x="7"/>
        <item c="1" x="8"/>
        <item c="1" x="9"/>
        <item c="1" x="10"/>
        <item c="1" x="11"/>
        <item c="1" x="12"/>
        <item c="1" x="13"/>
        <item c="1" x="14"/>
        <item c="1" x="15"/>
        <item x="16"/>
        <item x="17"/>
        <item x="18"/>
        <item x="19"/>
        <item x="20"/>
        <item x="21"/>
        <item x="22"/>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s>
  <rowFields count="2">
    <field x="19"/>
    <field x="20"/>
  </rowFields>
  <rowItems count="13">
    <i>
      <x/>
    </i>
    <i r="1">
      <x/>
    </i>
    <i r="1">
      <x v="1"/>
    </i>
    <i r="1">
      <x v="2"/>
    </i>
    <i r="1">
      <x v="3"/>
    </i>
    <i r="1">
      <x v="4"/>
    </i>
    <i r="1">
      <x v="5"/>
    </i>
    <i r="1">
      <x v="6"/>
    </i>
    <i r="1">
      <x v="7"/>
    </i>
    <i r="1">
      <x v="8"/>
    </i>
    <i r="1">
      <x v="9"/>
    </i>
    <i r="1">
      <x v="10"/>
    </i>
    <i t="grand">
      <x/>
    </i>
  </rowItems>
  <colFields count="1">
    <field x="-2"/>
  </colFields>
  <colItems count="8">
    <i>
      <x/>
    </i>
    <i i="1">
      <x v="1"/>
    </i>
    <i i="2">
      <x v="2"/>
    </i>
    <i i="3">
      <x v="3"/>
    </i>
    <i i="4">
      <x v="4"/>
    </i>
    <i i="5">
      <x v="5"/>
    </i>
    <i i="6">
      <x v="6"/>
    </i>
    <i i="7">
      <x v="7"/>
    </i>
  </colItems>
  <pageFields count="1">
    <pageField fld="51" hier="6" name="[Date].[BillingPeriod].[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58">
      <pivotArea collapsedLevelsAreSubtotals="1" fieldPosition="0">
        <references count="2">
          <reference field="4294967294" count="1" selected="0">
            <x v="5"/>
          </reference>
          <reference field="22" count="1">
            <x v="16"/>
          </reference>
        </references>
      </pivotArea>
    </format>
    <format dxfId="257">
      <pivotArea collapsedLevelsAreSubtotals="1" fieldPosition="0">
        <references count="2">
          <reference field="4294967294" count="1" selected="0">
            <x v="5"/>
          </reference>
          <reference field="22" count="1">
            <x v="17"/>
          </reference>
        </references>
      </pivotArea>
    </format>
    <format dxfId="256">
      <pivotArea collapsedLevelsAreSubtotals="1" fieldPosition="0">
        <references count="2">
          <reference field="4294967294" count="1" selected="0">
            <x v="5"/>
          </reference>
          <reference field="92" count="0"/>
        </references>
      </pivotArea>
    </format>
    <format dxfId="255">
      <pivotArea collapsedLevelsAreSubtotals="1" fieldPosition="0">
        <references count="2">
          <reference field="4294967294" count="1" selected="0">
            <x v="6"/>
          </reference>
          <reference field="20" count="1">
            <x v="12"/>
          </reference>
        </references>
      </pivotArea>
    </format>
    <format dxfId="254">
      <pivotArea collapsedLevelsAreSubtotals="1" fieldPosition="0">
        <references count="2">
          <reference field="4294967294" count="1" selected="0">
            <x v="6"/>
          </reference>
          <reference field="21" count="1">
            <x v="33"/>
          </reference>
        </references>
      </pivotArea>
    </format>
    <format dxfId="253">
      <pivotArea collapsedLevelsAreSubtotals="1" fieldPosition="0">
        <references count="2">
          <reference field="4294967294" count="1" selected="0">
            <x v="6"/>
          </reference>
          <reference field="20" count="1">
            <x v="11"/>
          </reference>
        </references>
      </pivotArea>
    </format>
    <format dxfId="252">
      <pivotArea collapsedLevelsAreSubtotals="1" fieldPosition="0">
        <references count="2">
          <reference field="4294967294" count="1" selected="0">
            <x v="5"/>
          </reference>
          <reference field="22" count="1">
            <x v="18"/>
          </reference>
        </references>
      </pivotArea>
    </format>
    <format dxfId="251">
      <pivotArea collapsedLevelsAreSubtotals="1" fieldPosition="0">
        <references count="2">
          <reference field="4294967294" count="1" selected="0">
            <x v="5"/>
          </reference>
          <reference field="22" count="1">
            <x v="19"/>
          </reference>
        </references>
      </pivotArea>
    </format>
    <format dxfId="250">
      <pivotArea collapsedLevelsAreSubtotals="1" fieldPosition="0">
        <references count="2">
          <reference field="4294967294" count="1" selected="0">
            <x v="5"/>
          </reference>
          <reference field="22" count="1">
            <x v="20"/>
          </reference>
        </references>
      </pivotArea>
    </format>
    <format dxfId="249">
      <pivotArea collapsedLevelsAreSubtotals="1" fieldPosition="0">
        <references count="2">
          <reference field="4294967294" count="1" selected="0">
            <x v="5"/>
          </reference>
          <reference field="22" count="1">
            <x v="21"/>
          </reference>
        </references>
      </pivotArea>
    </format>
    <format dxfId="248">
      <pivotArea collapsedLevelsAreSubtotals="1" fieldPosition="0">
        <references count="2">
          <reference field="4294967294" count="1" selected="0">
            <x v="5"/>
          </reference>
          <reference field="22" count="1">
            <x v="22"/>
          </reference>
        </references>
      </pivotArea>
    </format>
    <format dxfId="247">
      <pivotArea field="19" type="button" dataOnly="0" labelOnly="1" outline="0" axis="axisRow" fieldPosition="0"/>
    </format>
    <format dxfId="246">
      <pivotArea dataOnly="0" labelOnly="1" outline="0" fieldPosition="0">
        <references count="1">
          <reference field="4294967294" count="6">
            <x v="2"/>
            <x v="3"/>
            <x v="4"/>
            <x v="5"/>
            <x v="6"/>
            <x v="7"/>
          </reference>
        </references>
      </pivotArea>
    </format>
    <format dxfId="245">
      <pivotArea outline="0" collapsedLevelsAreSubtotals="1" fieldPosition="0">
        <references count="1">
          <reference field="4294967294" count="1" selected="0">
            <x v="6"/>
          </reference>
        </references>
      </pivotArea>
    </format>
    <format dxfId="244">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members count="13" level="2">
        <member name=""/>
        <member name=""/>
        <member name=""/>
        <member name=""/>
        <member name=""/>
        <member name=""/>
        <member name="[Fact Timesheet Detail].[Name Comments].[Project Name].&amp;[412]"/>
        <member name=""/>
        <member name=""/>
        <member name=""/>
        <member name=""/>
        <member name="[Fact Timesheet Detail].[Name Comments].[Project Name].&amp;[578]"/>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5.xml><?xml version="1.0" encoding="utf-8"?>
<pivotTableDefinition xmlns="http://schemas.openxmlformats.org/spreadsheetml/2006/main" name="PivotTable1" cacheId="21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18"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21">
        <item c="1" x="0"/>
        <item c="1" x="1"/>
        <item c="1" x="2"/>
        <item c="1" x="3"/>
        <item c="1" x="4"/>
        <item c="1" x="5"/>
        <item c="1" x="6"/>
        <item c="1" x="7"/>
        <item c="1" x="8"/>
        <item c="1" x="9"/>
        <item c="1" x="10"/>
        <item c="1" x="11"/>
        <item c="1" x="12"/>
        <item c="1" x="13"/>
        <item c="1" x="14"/>
        <item c="1" x="15"/>
        <item c="1" x="16"/>
        <item c="1" x="17"/>
        <item c="1" x="18"/>
        <item c="1" x="19"/>
        <item t="default"/>
      </items>
    </pivotField>
    <pivotField axis="axisRow" showAll="0" dataSourceSort="1">
      <items count="1">
        <item t="default"/>
      </items>
    </pivotField>
    <pivotField showAll="0" dataSourceSort="1" defaultSubtotal="0" showPropTip="1"/>
  </pivotFields>
  <rowFields count="2">
    <field x="0"/>
    <field x="2"/>
  </rowFields>
  <rowItems count="115">
    <i>
      <x/>
    </i>
    <i r="1">
      <x/>
    </i>
    <i r="1">
      <x v="4"/>
    </i>
    <i>
      <x v="1"/>
    </i>
    <i r="1">
      <x v="4"/>
    </i>
    <i r="1">
      <x v="13"/>
    </i>
    <i>
      <x v="2"/>
    </i>
    <i r="1">
      <x/>
    </i>
    <i r="1">
      <x v="3"/>
    </i>
    <i r="1">
      <x v="4"/>
    </i>
    <i r="1">
      <x v="18"/>
    </i>
    <i>
      <x v="3"/>
    </i>
    <i r="1">
      <x/>
    </i>
    <i r="1">
      <x v="3"/>
    </i>
    <i r="1">
      <x v="4"/>
    </i>
    <i r="1">
      <x v="7"/>
    </i>
    <i r="1">
      <x v="9"/>
    </i>
    <i r="1">
      <x v="15"/>
    </i>
    <i r="1">
      <x v="18"/>
    </i>
    <i>
      <x v="4"/>
    </i>
    <i r="1">
      <x/>
    </i>
    <i r="1">
      <x v="4"/>
    </i>
    <i r="1">
      <x v="15"/>
    </i>
    <i r="1">
      <x v="18"/>
    </i>
    <i>
      <x v="5"/>
    </i>
    <i r="1">
      <x/>
    </i>
    <i r="1">
      <x v="4"/>
    </i>
    <i>
      <x v="6"/>
    </i>
    <i r="1">
      <x/>
    </i>
    <i r="1">
      <x v="2"/>
    </i>
    <i r="1">
      <x v="3"/>
    </i>
    <i r="1">
      <x v="18"/>
    </i>
    <i>
      <x v="7"/>
    </i>
    <i r="1">
      <x/>
    </i>
    <i r="1">
      <x v="2"/>
    </i>
    <i r="1">
      <x v="3"/>
    </i>
    <i r="1">
      <x v="4"/>
    </i>
    <i r="1">
      <x v="5"/>
    </i>
    <i r="1">
      <x v="7"/>
    </i>
    <i r="1">
      <x v="9"/>
    </i>
    <i r="1">
      <x v="10"/>
    </i>
    <i r="1">
      <x v="11"/>
    </i>
    <i r="1">
      <x v="15"/>
    </i>
    <i r="1">
      <x v="18"/>
    </i>
    <i>
      <x v="8"/>
    </i>
    <i r="1">
      <x/>
    </i>
    <i r="1">
      <x v="3"/>
    </i>
    <i r="1">
      <x v="7"/>
    </i>
    <i r="1">
      <x v="10"/>
    </i>
    <i r="1">
      <x v="11"/>
    </i>
    <i r="1">
      <x v="15"/>
    </i>
    <i r="1">
      <x v="18"/>
    </i>
    <i r="1">
      <x v="19"/>
    </i>
    <i>
      <x v="9"/>
    </i>
    <i r="1">
      <x v="4"/>
    </i>
    <i r="1">
      <x v="9"/>
    </i>
    <i r="1">
      <x v="15"/>
    </i>
    <i>
      <x v="10"/>
    </i>
    <i r="1">
      <x v="4"/>
    </i>
    <i r="1">
      <x v="7"/>
    </i>
    <i r="1">
      <x v="12"/>
    </i>
    <i r="1">
      <x v="13"/>
    </i>
    <i r="1">
      <x v="14"/>
    </i>
    <i r="1">
      <x v="16"/>
    </i>
    <i>
      <x v="11"/>
    </i>
    <i r="1">
      <x v="4"/>
    </i>
    <i r="1">
      <x v="7"/>
    </i>
    <i>
      <x v="12"/>
    </i>
    <i r="1">
      <x v="18"/>
    </i>
    <i>
      <x v="13"/>
    </i>
    <i r="1">
      <x/>
    </i>
    <i r="1">
      <x v="1"/>
    </i>
    <i r="1">
      <x v="2"/>
    </i>
    <i r="1">
      <x v="3"/>
    </i>
    <i r="1">
      <x v="4"/>
    </i>
    <i r="1">
      <x v="5"/>
    </i>
    <i r="1">
      <x v="6"/>
    </i>
    <i r="1">
      <x v="7"/>
    </i>
    <i r="1">
      <x v="8"/>
    </i>
    <i r="1">
      <x v="9"/>
    </i>
    <i r="1">
      <x v="13"/>
    </i>
    <i r="1">
      <x v="15"/>
    </i>
    <i r="1">
      <x v="18"/>
    </i>
    <i r="1">
      <x v="19"/>
    </i>
    <i>
      <x v="14"/>
    </i>
    <i r="1">
      <x/>
    </i>
    <i r="1">
      <x v="4"/>
    </i>
    <i r="1">
      <x v="5"/>
    </i>
    <i r="1">
      <x v="7"/>
    </i>
    <i r="1">
      <x v="9"/>
    </i>
    <i r="1">
      <x v="15"/>
    </i>
    <i r="1">
      <x v="17"/>
    </i>
    <i r="1">
      <x v="18"/>
    </i>
    <i>
      <x v="15"/>
    </i>
    <i r="1">
      <x/>
    </i>
    <i r="1">
      <x v="4"/>
    </i>
    <i r="1">
      <x v="7"/>
    </i>
    <i r="1">
      <x v="15"/>
    </i>
    <i r="1">
      <x v="18"/>
    </i>
    <i>
      <x v="16"/>
    </i>
    <i r="1">
      <x v="9"/>
    </i>
    <i r="1">
      <x v="11"/>
    </i>
    <i r="1">
      <x v="15"/>
    </i>
    <i r="1">
      <x v="18"/>
    </i>
    <i>
      <x v="17"/>
    </i>
    <i r="1">
      <x/>
    </i>
    <i r="1">
      <x v="4"/>
    </i>
    <i r="1">
      <x v="15"/>
    </i>
    <i>
      <x v="18"/>
    </i>
    <i r="1">
      <x v="15"/>
    </i>
    <i>
      <x v="19"/>
    </i>
    <i r="1">
      <x/>
    </i>
    <i r="1">
      <x v="4"/>
    </i>
    <i r="1">
      <x v="15"/>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0"/>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6.xml><?xml version="1.0" encoding="utf-8"?>
<pivotTableDefinition xmlns="http://schemas.openxmlformats.org/spreadsheetml/2006/main" name="PivotTable1" cacheId="205"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97">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0"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243">
      <pivotArea outline="0" collapsedLevelsAreSubtotals="1" fieldPosition="0">
        <references count="1">
          <reference field="4294967294" count="1" selected="0">
            <x v="0"/>
          </reference>
        </references>
      </pivotArea>
    </format>
    <format dxfId="242">
      <pivotArea dataOnly="0" labelOnly="1" outline="0" fieldPosition="0">
        <references count="1">
          <reference field="41" count="0"/>
        </references>
      </pivotArea>
    </format>
    <format dxfId="241">
      <pivotArea dataOnly="0" labelOnly="1" outline="0" fieldPosition="0">
        <references count="1">
          <reference field="63" count="0"/>
        </references>
      </pivotArea>
    </format>
    <format dxfId="240">
      <pivotArea dataOnly="0" labelOnly="1" outline="0" fieldPosition="0">
        <references count="1">
          <reference field="4294967294" count="1">
            <x v="0"/>
          </reference>
        </references>
      </pivotArea>
    </format>
    <format dxfId="239">
      <pivotArea outline="0" collapsedLevelsAreSubtotals="1" fieldPosition="0">
        <references count="1">
          <reference field="4294967294" count="1" selected="0">
            <x v="3"/>
          </reference>
        </references>
      </pivotArea>
    </format>
    <format dxfId="238">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77"/>
        <mp field="78"/>
        <mp field="79"/>
        <mp field="80"/>
        <mp field="81"/>
        <mp field="84"/>
        <mp field="85"/>
        <mp field="86"/>
        <mp field="87"/>
        <mp field="88"/>
        <mp field="89"/>
        <mp field="92"/>
        <mp field="93"/>
        <mp field="94"/>
        <mp field="96"/>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18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66">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3"/>
  </colFields>
  <colItems count="16">
    <i>
      <x/>
    </i>
    <i>
      <x v="1"/>
    </i>
    <i>
      <x v="2"/>
    </i>
    <i>
      <x v="3"/>
    </i>
    <i>
      <x v="4"/>
    </i>
    <i>
      <x v="5"/>
    </i>
    <i>
      <x v="6"/>
    </i>
    <i>
      <x v="7"/>
    </i>
    <i>
      <x v="8"/>
    </i>
    <i>
      <x v="9"/>
    </i>
    <i>
      <x v="10"/>
    </i>
    <i>
      <x v="11"/>
    </i>
    <i>
      <x v="12"/>
    </i>
    <i>
      <x v="13"/>
    </i>
    <i>
      <x v="14"/>
    </i>
    <i t="grand">
      <x/>
    </i>
  </colItems>
  <pageFields count="1">
    <pageField fld="0" hier="44" name="[Fact Timesheet Detail].[Person Comments].[Person].&amp;[Grigori Nicoloudakis]" cap="Grigori Nicoloudakis"/>
  </pageFields>
  <dataFields count="2">
    <dataField name="Billable" fld="18" baseField="0" baseItem="0"/>
    <dataField fld="65"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48"/>
        <mp field="49"/>
        <mp field="50"/>
        <mp field="51"/>
        <mp field="52"/>
        <mp field="53"/>
        <mp field="54"/>
        <mp field="55"/>
        <mp field="56"/>
        <mp field="57"/>
        <mp field="58"/>
        <mp field="59"/>
        <mp field="60"/>
        <mp field="61"/>
        <mp field="6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ersonBillingTable" cacheId="18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5" firstHeaderRow="0" firstDataRow="1" firstDataCol="1" rowPageCount="1" colPageCount="1"/>
  <pivotFields count="73">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5">
        <item c="1" x="0"/>
        <item c="1" x="1"/>
        <item c="1" x="2"/>
        <item x="3" d="1"/>
        <item t="default"/>
      </items>
    </pivotField>
    <pivotField axis="axisRow" showAll="0" dataSourceSort="1">
      <items count="16">
        <item c="1" x="0" d="1"/>
        <item c="1" x="1"/>
        <item c="1" x="2" d="1"/>
        <item c="1" x="3" d="1"/>
        <item c="1" x="4" d="1"/>
        <item c="1" x="5"/>
        <item x="6" d="1"/>
        <item x="7" d="1"/>
        <item x="8" d="1"/>
        <item x="9" d="1"/>
        <item x="10" d="1"/>
        <item x="11" d="1"/>
        <item x="12" d="1"/>
        <item x="13" d="1"/>
        <item x="14" d="1"/>
        <item t="default"/>
      </items>
    </pivotField>
    <pivotField axis="axisRow" showAll="0" dataSourceSort="1">
      <items count="15">
        <item c="1" x="0" d="1"/>
        <item c="1" x="1" d="1"/>
        <item c="1" x="2"/>
        <item c="1" x="3" d="1"/>
        <item x="4" d="1"/>
        <item x="5" d="1"/>
        <item x="6" d="1"/>
        <item x="7" d="1"/>
        <item x="8" d="1"/>
        <item x="9" d="1"/>
        <item x="10" d="1"/>
        <item x="11" d="1"/>
        <item x="12" d="1"/>
        <item x="1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51"/>
    <field x="53"/>
  </rowFields>
  <rowItems count="11">
    <i>
      <x/>
    </i>
    <i r="1">
      <x v="1"/>
    </i>
    <i r="1">
      <x v="2"/>
    </i>
    <i>
      <x v="1"/>
    </i>
    <i r="1">
      <x/>
    </i>
    <i r="1">
      <x v="1"/>
    </i>
    <i r="1">
      <x v="2"/>
    </i>
    <i>
      <x v="2"/>
    </i>
    <i r="1">
      <x v="1"/>
    </i>
    <i r="1">
      <x v="2"/>
    </i>
    <i t="grand">
      <x/>
    </i>
  </rowItems>
  <colFields count="1">
    <field x="-2"/>
  </colFields>
  <colItems count="9">
    <i>
      <x/>
    </i>
    <i i="1">
      <x v="1"/>
    </i>
    <i i="2">
      <x v="2"/>
    </i>
    <i i="3">
      <x v="3"/>
    </i>
    <i i="4">
      <x v="4"/>
    </i>
    <i i="5">
      <x v="5"/>
    </i>
    <i i="6">
      <x v="6"/>
    </i>
    <i i="7">
      <x v="7"/>
    </i>
    <i i="8">
      <x v="8"/>
    </i>
  </colItems>
  <pageFields count="1">
    <pageField fld="0" hier="44" name="[Fact Timesheet Detail].[Person Comments].[Person].&amp;[Matt Horn]" cap="Matt Hor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8"/>
        <mp field="59"/>
        <mp field="60"/>
        <mp field="61"/>
        <mp field="62"/>
        <mp field="63"/>
        <mp field="64"/>
        <mp field="65"/>
        <mp field="66"/>
        <mp field="67"/>
        <mp field="68"/>
        <mp field="69"/>
        <mp field="70"/>
        <mp field="71"/>
        <mp field="7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19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3">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4"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8"/>
        <mp field="59"/>
        <mp field="60"/>
        <mp field="61"/>
        <mp field="62"/>
        <mp field="63"/>
        <mp field="64"/>
        <mp field="65"/>
        <mp field="66"/>
        <mp field="67"/>
        <mp field="68"/>
        <mp field="69"/>
        <mp field="70"/>
        <mp field="71"/>
        <mp field="7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196"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66">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64"/>
  </colFields>
  <colItems count="15">
    <i>
      <x/>
    </i>
    <i>
      <x v="1"/>
    </i>
    <i>
      <x v="2"/>
    </i>
    <i>
      <x v="3"/>
    </i>
    <i>
      <x v="4"/>
    </i>
    <i>
      <x v="5"/>
    </i>
    <i>
      <x v="6"/>
    </i>
    <i>
      <x v="7"/>
    </i>
    <i>
      <x v="8"/>
    </i>
    <i>
      <x v="9"/>
    </i>
    <i>
      <x v="10"/>
    </i>
    <i>
      <x v="11"/>
    </i>
    <i>
      <x v="12"/>
    </i>
    <i>
      <x v="13"/>
    </i>
    <i t="grand">
      <x/>
    </i>
  </colItems>
  <pageFields count="1">
    <pageField fld="0" hier="44"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49"/>
        <mp field="50"/>
        <mp field="51"/>
        <mp field="52"/>
        <mp field="53"/>
        <mp field="54"/>
        <mp field="55"/>
        <mp field="56"/>
        <mp field="57"/>
        <mp field="58"/>
        <mp field="59"/>
        <mp field="60"/>
        <mp field="61"/>
        <mp field="62"/>
        <mp field="63"/>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22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6" firstHeaderRow="0" firstDataRow="1" firstDataCol="1" rowPageCount="1" colPageCount="1"/>
  <pivotFields count="73">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2">
        <item x="0"/>
        <item t="default"/>
      </items>
    </pivotField>
    <pivotField showAll="0" dataSourceSort="1" defaultSubtotal="0" showPropTip="1"/>
    <pivotField axis="axisRow" allDrilled="1" showAll="0" dataSourceSort="1">
      <items count="6">
        <item c="1" x="0"/>
        <item c="1" x="1"/>
        <item c="1" x="2"/>
        <item c="1" x="3"/>
        <item c="1" x="4" d="1"/>
        <item t="default"/>
      </items>
    </pivotField>
    <pivotField axis="axisRow" showAll="0" dataSourceSort="1">
      <items count="10">
        <item c="1" x="0"/>
        <item c="1" x="1" d="1"/>
        <item c="1" x="2"/>
        <item c="1" x="3"/>
        <item x="4" d="1"/>
        <item x="5" d="1"/>
        <item x="6" d="1"/>
        <item x="7" d="1"/>
        <item x="8" d="1"/>
        <item t="default"/>
      </items>
    </pivotField>
    <pivotField axis="axisRow" showAll="0" dataSourceSort="1">
      <items count="10">
        <item c="1" x="0"/>
        <item x="1" d="1"/>
        <item x="2" d="1"/>
        <item x="3" d="1"/>
        <item x="4" d="1"/>
        <item x="5" d="1"/>
        <item x="6" d="1"/>
        <item x="7" d="1"/>
        <item x="8"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4">
    <field x="51"/>
    <field x="53"/>
    <field x="54"/>
    <field x="55"/>
  </rowFields>
  <rowItems count="12">
    <i>
      <x/>
    </i>
    <i r="1">
      <x/>
    </i>
    <i r="1">
      <x v="1"/>
    </i>
    <i r="1">
      <x v="2"/>
    </i>
    <i r="1">
      <x v="3"/>
    </i>
    <i r="1">
      <x v="4"/>
    </i>
    <i r="2">
      <x/>
    </i>
    <i r="2">
      <x v="1"/>
    </i>
    <i r="3">
      <x/>
    </i>
    <i r="2">
      <x v="2"/>
    </i>
    <i r="2">
      <x v="3"/>
    </i>
    <i t="grand">
      <x/>
    </i>
  </rowItems>
  <colFields count="1">
    <field x="-2"/>
  </colFields>
  <colItems count="9">
    <i>
      <x/>
    </i>
    <i i="1">
      <x v="1"/>
    </i>
    <i i="2">
      <x v="2"/>
    </i>
    <i i="3">
      <x v="3"/>
    </i>
    <i i="4">
      <x v="4"/>
    </i>
    <i i="5">
      <x v="5"/>
    </i>
    <i i="6">
      <x v="6"/>
    </i>
    <i i="7">
      <x v="7"/>
    </i>
    <i i="8">
      <x v="8"/>
    </i>
  </colItems>
  <pageFields count="1">
    <pageField fld="0" hier="44" name="[Fact Timesheet Detail].[Person Comments].[Person].&amp;[Grigori Nicoloudakis]" cap="Grigori Nicoloudakis"/>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8"/>
        <mp field="59"/>
        <mp field="60"/>
        <mp field="61"/>
        <mp field="62"/>
        <mp field="63"/>
        <mp field="64"/>
        <mp field="65"/>
        <mp field="66"/>
        <mp field="67"/>
        <mp field="68"/>
        <mp field="69"/>
        <mp field="70"/>
        <mp field="71"/>
        <mp field="7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221"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T28" firstHeaderRow="1" firstDataRow="2" firstDataCol="1" rowPageCount="1" colPageCount="1"/>
  <pivotFields count="66">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6">
        <item c="1" x="0"/>
        <item c="1" x="1" d="1"/>
        <item c="1" x="2"/>
        <item c="1" x="3"/>
        <item c="1" x="4"/>
        <item t="default"/>
      </items>
    </pivotField>
    <pivotField axis="axisRow" showAll="0" dataSourceSort="1">
      <items count="6">
        <item c="1" x="0"/>
        <item c="1" x="1"/>
        <item x="2" d="1"/>
        <item x="3" d="1"/>
        <item x="4"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6">
        <item x="0"/>
        <item x="1"/>
        <item x="2"/>
        <item x="3"/>
        <item x="4"/>
        <item t="default"/>
      </items>
    </pivotField>
    <pivotField showAll="0" dataSourceSort="1" defaultSubtotal="0" showPropTip="1"/>
    <pivotField dataField="1" showAll="0"/>
  </pivotFields>
  <rowFields count="3">
    <field x="43"/>
    <field x="44"/>
    <field x="-2"/>
  </rowFields>
  <rowItems count="23">
    <i>
      <x/>
    </i>
    <i r="2">
      <x/>
    </i>
    <i r="2" i="1">
      <x v="1"/>
    </i>
    <i>
      <x v="1"/>
    </i>
    <i r="1">
      <x/>
    </i>
    <i r="2">
      <x/>
    </i>
    <i r="2" i="1">
      <x v="1"/>
    </i>
    <i r="1">
      <x v="1"/>
    </i>
    <i r="2">
      <x/>
    </i>
    <i r="2" i="1">
      <x v="1"/>
    </i>
    <i t="default">
      <x v="1"/>
    </i>
    <i t="default" i="1">
      <x v="1"/>
    </i>
    <i>
      <x v="2"/>
    </i>
    <i r="2">
      <x/>
    </i>
    <i r="2" i="1">
      <x v="1"/>
    </i>
    <i>
      <x v="3"/>
    </i>
    <i r="2">
      <x/>
    </i>
    <i r="2" i="1">
      <x v="1"/>
    </i>
    <i>
      <x v="4"/>
    </i>
    <i r="2">
      <x/>
    </i>
    <i r="2" i="1">
      <x v="1"/>
    </i>
    <i t="grand">
      <x/>
    </i>
    <i t="grand" i="1">
      <x/>
    </i>
  </rowItems>
  <colFields count="1">
    <field x="63"/>
  </colFields>
  <colItems count="6">
    <i>
      <x/>
    </i>
    <i>
      <x v="1"/>
    </i>
    <i>
      <x v="2"/>
    </i>
    <i>
      <x v="3"/>
    </i>
    <i>
      <x v="4"/>
    </i>
    <i t="grand">
      <x/>
    </i>
  </colItems>
  <pageFields count="1">
    <pageField fld="0" hier="44" name="[Fact Timesheet Detail].[Person Comments].[Person].&amp;[Grigori Nicoloudakis]" cap="Grigori Nicoloudakis"/>
  </pageFields>
  <dataFields count="2">
    <dataField name="Billable" fld="18" baseField="0" baseItem="0"/>
    <dataField fld="65"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1" level="2">
        <member name="[Date].[BillingPeriod].[Billing Period].&amp;[2014 - 04]"/>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48"/>
        <mp field="49"/>
        <mp field="50"/>
        <mp field="51"/>
        <mp field="52"/>
        <mp field="53"/>
        <mp field="54"/>
        <mp field="55"/>
        <mp field="56"/>
        <mp field="57"/>
        <mp field="58"/>
        <mp field="59"/>
        <mp field="60"/>
        <mp field="61"/>
        <mp field="6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175"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36" firstHeaderRow="0" firstDataRow="1" firstDataCol="1" rowPageCount="1" colPageCount="1"/>
  <pivotFields count="51">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d="1"/>
        <item x="2" d="1"/>
        <item t="default"/>
      </items>
    </pivotField>
    <pivotField axis="axisRow" showAll="0" dataSourceSort="1">
      <items count="9">
        <item c="1" x="0" d="1"/>
        <item c="1" x="1" d="1"/>
        <item c="1" x="2"/>
        <item c="1" x="3"/>
        <item c="1" x="4" d="1"/>
        <item c="1" x="5" d="1"/>
        <item x="6" d="1"/>
        <item x="7" d="1"/>
        <item t="default"/>
      </items>
    </pivotField>
    <pivotField axis="axisRow" showAll="0" dataSourceSort="1">
      <items count="8">
        <item c="1" x="0"/>
        <item c="1" x="1" d="1"/>
        <item c="1" x="2"/>
        <item c="1" x="3"/>
        <item c="1" x="4" d="1"/>
        <item c="1" x="5"/>
        <item c="1" x="6"/>
        <item t="default"/>
      </items>
    </pivotField>
    <pivotField axis="axisRow" showAll="0" dataSourceSort="1">
      <items count="17">
        <item c="1" x="0" d="1"/>
        <item c="1" x="1" d="1"/>
        <item c="1" x="2" d="1"/>
        <item c="1" x="3" d="1"/>
        <item c="1" x="4" d="1"/>
        <item c="1" x="5" d="1"/>
        <item c="1" x="6"/>
        <item c="1" x="7"/>
        <item c="1" x="8"/>
        <item c="1" x="9"/>
        <item x="10" d="1"/>
        <item x="11" d="1"/>
        <item x="12" d="1"/>
        <item x="13" d="1"/>
        <item x="14" d="1"/>
        <item x="15" d="1"/>
        <item t="default"/>
      </items>
    </pivotField>
    <pivotField axis="axisRow" showAll="0" dataSourceSort="1">
      <items count="7">
        <item x="0"/>
        <item x="1"/>
        <item x="2"/>
        <item x="3"/>
        <item x="4"/>
        <item x="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31">
    <i>
      <x/>
    </i>
    <i r="1">
      <x/>
    </i>
    <i r="2">
      <x/>
    </i>
    <i r="2">
      <x v="1"/>
    </i>
    <i r="3">
      <x/>
    </i>
    <i r="4">
      <x/>
    </i>
    <i r="3">
      <x v="1"/>
    </i>
    <i r="4">
      <x v="1"/>
    </i>
    <i r="3">
      <x v="2"/>
    </i>
    <i r="4">
      <x v="2"/>
    </i>
    <i r="3">
      <x v="3"/>
    </i>
    <i r="4">
      <x v="3"/>
    </i>
    <i r="3">
      <x v="4"/>
    </i>
    <i r="4">
      <x v="4"/>
    </i>
    <i r="3">
      <x v="5"/>
    </i>
    <i r="4">
      <x v="5"/>
    </i>
    <i r="1">
      <x v="1"/>
    </i>
    <i r="2">
      <x v="2"/>
    </i>
    <i r="2">
      <x v="3"/>
    </i>
    <i r="2">
      <x v="4"/>
    </i>
    <i r="3">
      <x v="6"/>
    </i>
    <i r="3">
      <x v="7"/>
    </i>
    <i r="3">
      <x v="8"/>
    </i>
    <i r="3">
      <x v="9"/>
    </i>
    <i r="1">
      <x v="2"/>
    </i>
    <i>
      <x v="1"/>
    </i>
    <i r="1">
      <x v="3"/>
    </i>
    <i r="1">
      <x v="4"/>
    </i>
    <i r="2">
      <x v="5"/>
    </i>
    <i r="1">
      <x v="5"/>
    </i>
    <i r="2">
      <x v="6"/>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359">
      <pivotArea outline="0" collapsedLevelsAreSubtotals="1" fieldPosition="0">
        <references count="1">
          <reference field="4294967294" count="4" selected="0">
            <x v="1"/>
            <x v="2"/>
            <x v="3"/>
            <x v="5"/>
          </reference>
        </references>
      </pivotArea>
    </format>
    <format dxfId="358">
      <pivotArea dataOnly="0" labelOnly="1" outline="0" fieldPosition="0">
        <references count="1">
          <reference field="4294967294" count="4">
            <x v="1"/>
            <x v="2"/>
            <x v="3"/>
            <x v="5"/>
          </reference>
        </references>
      </pivotArea>
    </format>
    <format dxfId="357">
      <pivotArea dataOnly="0" labelOnly="1" outline="0" fieldPosition="0">
        <references count="1">
          <reference field="4294967294" count="7">
            <x v="0"/>
            <x v="1"/>
            <x v="2"/>
            <x v="3"/>
            <x v="4"/>
            <x v="5"/>
            <x v="6"/>
          </reference>
        </references>
      </pivotArea>
    </format>
    <format dxfId="356">
      <pivotArea dataOnly="0" outline="0" fieldPosition="0">
        <references count="1">
          <reference field="4294967294" count="1">
            <x v="1"/>
          </reference>
        </references>
      </pivotArea>
    </format>
    <format dxfId="355">
      <pivotArea outline="0" collapsedLevelsAreSubtotals="1" fieldPosition="0">
        <references count="1">
          <reference field="4294967294" count="3" selected="0">
            <x v="2"/>
            <x v="3"/>
            <x v="4"/>
          </reference>
        </references>
      </pivotArea>
    </format>
    <format dxfId="354">
      <pivotArea dataOnly="0" labelOnly="1" outline="0" fieldPosition="0">
        <references count="1">
          <reference field="4294967294" count="3">
            <x v="2"/>
            <x v="3"/>
            <x v="4"/>
          </reference>
        </references>
      </pivotArea>
    </format>
    <format dxfId="353">
      <pivotArea outline="0" collapsedLevelsAreSubtotals="1" fieldPosition="0">
        <references count="1">
          <reference field="4294967294" count="2" selected="0">
            <x v="5"/>
            <x v="6"/>
          </reference>
        </references>
      </pivotArea>
    </format>
    <format dxfId="352">
      <pivotArea dataOnly="0" labelOnly="1" outline="0" fieldPosition="0">
        <references count="1">
          <reference field="4294967294" count="2">
            <x v="5"/>
            <x v="6"/>
          </reference>
        </references>
      </pivotArea>
    </format>
    <format dxfId="351">
      <pivotArea outline="0" collapsedLevelsAreSubtotals="1" fieldPosition="0">
        <references count="1">
          <reference field="4294967294" count="1" selected="0">
            <x v="4"/>
          </reference>
        </references>
      </pivotArea>
    </format>
    <format dxfId="350">
      <pivotArea dataOnly="0" labelOnly="1" outline="0" fieldPosition="0">
        <references count="1">
          <reference field="4294967294" count="1">
            <x v="4"/>
          </reference>
        </references>
      </pivotArea>
    </format>
    <format dxfId="349">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36"/>
        <mp field="37"/>
        <mp field="38"/>
        <mp field="39"/>
        <mp field="40"/>
        <mp field="41"/>
        <mp field="42"/>
        <mp field="43"/>
        <mp field="44"/>
        <mp field="45"/>
        <mp field="46"/>
        <mp field="47"/>
        <mp field="48"/>
        <mp field="49"/>
        <mp field="5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316">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7]" c="2014 - 07">
                <p n="[Date].[BillingPeriod].[Billing Year].&amp;[2014]"/>
              </i>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9]" c="2014/06/29">
                <p n="[Date].[BillingPeriod].[Billing Period].&amp;[2014 - 06]"/>
                <p n="[Date].[BillingPeriod].[Billing Year].&amp;[2014]"/>
              </i>
              <i n="[Date].[BillingPeriod].[Week Ending].&amp;[2014 - 07 2014/06/29]" c="2014/06/29">
                <p n="[Date].[BillingPeriod].[Billing Period].&amp;[2014 - 07]"/>
                <p n="[Date].[BillingPeriod].[Billing Year].&amp;[2014]"/>
              </i>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6]">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1"/>
        <x15:slicerCacheOlapLevelName uniqueName="[Date].[BillingPeriod].[Week Ending]" count="28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315">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6]">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6"/>
        <x15:slicerCacheOlapLevelName uniqueName="[Date].[BillingPeriod].[Week Ending]" count="355"/>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31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7]" c="2014 - 07">
                <p n="[Date].[BillingPeriod].[Billing Year].&amp;[2014]"/>
              </i>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9]" c="2014/06/29">
                <p n="[Date].[BillingPeriod].[Billing Period].&amp;[2014 - 06]"/>
                <p n="[Date].[BillingPeriod].[Billing Year].&amp;[2014]"/>
              </i>
              <i n="[Date].[BillingPeriod].[Week Ending].&amp;[2014 - 07 2014/06/29]" c="2014/06/29">
                <p n="[Date].[BillingPeriod].[Billing Period].&amp;[2014 - 07]"/>
                <p n="[Date].[BillingPeriod].[Billing Year].&amp;[2014]"/>
              </i>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4]">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5"/>
        <x15:slicerCacheOlapLevelName uniqueName="[Date].[BillingPeriod].[Week Ending]" count="403"/>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31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6"/>
        <x15:slicerCacheOlapLevelName uniqueName="[Date].[BillingPeriod].[Week Ending]" count="355"/>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illingPeriod111" sourceName="[Date].[BillingPeriod]">
  <pivotTables>
    <pivotTable tabId="29" name="PersonBillingTable"/>
    <pivotTable tabId="29" name="PivotTable2"/>
  </pivotTables>
  <data>
    <olap pivotCacheId="312">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7]" c="2014 - 07">
                <p n="[Date].[BillingPeriod].[Billing Year].&amp;[2014]"/>
              </i>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9]" c="2014/06/29">
                <p n="[Date].[BillingPeriod].[Billing Period].&amp;[2014 - 06]"/>
                <p n="[Date].[BillingPeriod].[Billing Year].&amp;[2014]"/>
              </i>
              <i n="[Date].[BillingPeriod].[Week Ending].&amp;[2014 - 07 2014/06/29]" c="2014/06/29">
                <p n="[Date].[BillingPeriod].[Billing Period].&amp;[2014 - 07]"/>
                <p n="[Date].[BillingPeriod].[Billing Year].&amp;[2014]"/>
              </i>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2 2014/02/02]" c="2014/02/02" nd="1">
                <p n="[Date].[BillingPeriod].[Billing Period].&amp;[2014 - 02]"/>
                <p n="[Date].[BillingPeriod].[Billing Year].&amp;[2014]"/>
              </i>
              <i n="[Date].[BillingPeriod].[Week Ending].&amp;[2013 - 06 2013/06/02]" c="2013/06/02" nd="1">
                <p n="[Date].[BillingPeriod].[Billing Period].&amp;[2013 - 06]"/>
                <p n="[Date].[BillingPeriod].[Billing Year].&amp;[2013]"/>
              </i>
              <i n="[Date].[BillingPeriod].[Week Ending].&amp;[2012 - 09 2012/09/02]" c="2012/09/02" nd="1">
                <p n="[Date].[BillingPeriod].[Billing Period].&amp;[2012 - 09]"/>
                <p n="[Date].[BillingPeriod].[Billing Year].&amp;[2012]"/>
              </i>
              <i n="[Date].[BillingPeriod].[Week Ending].&amp;[2012 - 02 2012/02/12]" c="2012/02/12" nd="1">
                <p n="[Date].[BillingPeriod].[Billing Period].&amp;[2012 - 02]"/>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1"/>
        <x15:slicerCacheOlapLevelName uniqueName="[Date].[BillingPeriod].[Week Ending]" count="285"/>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illingPeriod112" sourceName="[Date].[BillingPeriod]">
  <pivotTables>
    <pivotTable tabId="30" name="PersonBillingTable"/>
    <pivotTable tabId="30" name="PivotTable2"/>
  </pivotTables>
  <data>
    <olap pivotCacheId="311">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7]" c="2014 - 07">
                <p n="[Date].[BillingPeriod].[Billing Year].&amp;[2014]"/>
              </i>
              <i n="[Date].[BillingPeriod].[Billing Period].&amp;[2014 - 06]" c="2014 - 06">
                <p n="[Date].[BillingPeriod].[Billing Year].&amp;[2014]"/>
              </i>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6 2014/06/29]" c="2014/06/29">
                <p n="[Date].[BillingPeriod].[Billing Period].&amp;[2014 - 06]"/>
                <p n="[Date].[BillingPeriod].[Billing Year].&amp;[2014]"/>
              </i>
              <i n="[Date].[BillingPeriod].[Week Ending].&amp;[2014 - 07 2014/06/29]" c="2014/06/29">
                <p n="[Date].[BillingPeriod].[Billing Period].&amp;[2014 - 07]"/>
                <p n="[Date].[BillingPeriod].[Billing Year].&amp;[2014]"/>
              </i>
              <i n="[Date].[BillingPeriod].[Week Ending].&amp;[2014 - 06 2014/06/22]" c="2014/06/22">
                <p n="[Date].[BillingPeriod].[Billing Period].&amp;[2014 - 06]"/>
                <p n="[Date].[BillingPeriod].[Billing Year].&amp;[2014]"/>
              </i>
              <i n="[Date].[BillingPeriod].[Week Ending].&amp;[2014 - 06 2014/06/15]" c="2014/06/15">
                <p n="[Date].[BillingPeriod].[Billing Period].&amp;[2014 - 06]"/>
                <p n="[Date].[BillingPeriod].[Billing Year].&amp;[2014]"/>
              </i>
              <i n="[Date].[BillingPeriod].[Week Ending].&amp;[2014 - 06 2014/06/08]" c="2014/06/08">
                <p n="[Date].[BillingPeriod].[Billing Period].&amp;[2014 - 06]"/>
                <p n="[Date].[BillingPeriod].[Billing Year].&amp;[2014]"/>
              </i>
              <i n="[Date].[BillingPeriod].[Week Ending].&amp;[2014 - 05 2014/06/01]" c="2014/06/01">
                <p n="[Date].[BillingPeriod].[Billing Period].&amp;[2014 - 05]"/>
                <p n="[Date].[BillingPeriod].[Billing Year].&amp;[2014]"/>
              </i>
              <i n="[Date].[BillingPeriod].[Week Ending].&amp;[2014 - 06 2014/06/01]" c="2014/06/01">
                <p n="[Date].[BillingPeriod].[Billing Period].&amp;[2014 - 06]"/>
                <p n="[Date].[BillingPeriod].[Billing Year].&amp;[2014]"/>
              </i>
              <i n="[Date].[BillingPeriod].[Week Ending].&amp;[2014 - 05 2014/05/25]" c="2014/05/25">
                <p n="[Date].[BillingPeriod].[Billing Period].&amp;[2014 - 05]"/>
                <p n="[Date].[BillingPeriod].[Billing Year].&amp;[2014]"/>
              </i>
              <i n="[Date].[BillingPeriod].[Week Ending].&amp;[2014 - 05 2014/05/18]" c="2014/05/18">
                <p n="[Date].[BillingPeriod].[Billing Period].&amp;[2014 - 05]"/>
                <p n="[Date].[BillingPeriod].[Billing Year].&amp;[2014]"/>
              </i>
              <i n="[Date].[BillingPeriod].[Week Ending].&amp;[2014 - 05 2014/05/11]" c="2014/05/11">
                <p n="[Date].[BillingPeriod].[Billing Period].&amp;[2014 - 05]"/>
                <p n="[Date].[BillingPeriod].[Billing Year].&amp;[2014]"/>
              </i>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5"/>
        <x15:slicerCacheOlapLevelName uniqueName="[Date].[BillingPeriod].[Week Ending]" count="403"/>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5" cache="Slicer_BillingPeriod112" caption="Billing Period" level="2" rowHeight="241300"/>
  <slicer name="Week Ending 5" cache="Slicer_BillingPeriod112"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4" cache="Slicer_BillingPeriod111" caption="Billing Period" level="2" rowHeight="241300"/>
  <slicer name="Week Ending 4" cache="Slicer_BillingPeriod111"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5.xml"/><Relationship Id="rId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microsoft.com/office/2007/relationships/slicer" Target="../slicers/slicer6.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22.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23.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24.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26.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CV91"/>
  <sheetViews>
    <sheetView zoomScaleNormal="100" workbookViewId="0">
      <selection activeCell="C23" sqref="C23"/>
    </sheetView>
  </sheetViews>
  <sheetFormatPr defaultRowHeight="15" x14ac:dyDescent="0.25"/>
  <cols>
    <col min="1" max="1" width="21" customWidth="1"/>
    <col min="2" max="2" width="2.5703125" customWidth="1"/>
    <col min="3" max="3" width="28.85546875" customWidth="1"/>
    <col min="4" max="4" width="21.42578125" customWidth="1"/>
    <col min="5" max="6" width="7.7109375" customWidth="1"/>
    <col min="7" max="7" width="13.5703125" customWidth="1"/>
    <col min="8" max="8" width="16" customWidth="1"/>
    <col min="9" max="9" width="11.42578125" customWidth="1"/>
    <col min="10" max="10" width="9.42578125" customWidth="1"/>
    <col min="11" max="11" width="15.5703125" customWidth="1"/>
    <col min="12" max="12" width="18" customWidth="1"/>
    <col min="13" max="13" width="26.28515625" customWidth="1"/>
    <col min="14" max="14" width="31.28515625" customWidth="1"/>
    <col min="15" max="15" width="21.42578125" customWidth="1"/>
    <col min="16" max="29" width="10.7109375" customWidth="1"/>
    <col min="30" max="30" width="11.28515625" customWidth="1"/>
    <col min="31" max="31" width="10.85546875" customWidth="1"/>
    <col min="32" max="32" width="10.7109375" customWidth="1"/>
    <col min="33" max="33" width="13.140625" customWidth="1"/>
    <col min="34" max="34" width="15.5703125" customWidth="1"/>
    <col min="35" max="35" width="10.85546875" customWidth="1"/>
    <col min="36" max="36" width="15.5703125" customWidth="1"/>
    <col min="37" max="37" width="10.7109375" customWidth="1"/>
    <col min="38" max="38" width="15.5703125" customWidth="1"/>
    <col min="39" max="39" width="10.85546875" customWidth="1"/>
    <col min="40" max="40" width="15.5703125" customWidth="1"/>
    <col min="41" max="41" width="10.85546875" customWidth="1"/>
    <col min="42" max="42" width="15.5703125" customWidth="1"/>
    <col min="43" max="43" width="14.5703125" customWidth="1"/>
    <col min="44" max="44" width="21.28515625" customWidth="1"/>
    <col min="45" max="45" width="8.85546875" customWidth="1"/>
    <col min="46" max="46" width="15.5703125" customWidth="1"/>
    <col min="47" max="47" width="18" customWidth="1"/>
    <col min="48" max="48" width="13" customWidth="1"/>
    <col min="49" max="49" width="10.7109375" customWidth="1"/>
    <col min="50" max="50" width="18" customWidth="1"/>
    <col min="51" max="51" width="10.7109375" customWidth="1"/>
    <col min="52" max="52" width="11.7109375" customWidth="1"/>
    <col min="53" max="53" width="8.7109375" customWidth="1"/>
    <col min="54" max="54" width="8.85546875" customWidth="1"/>
    <col min="55" max="55" width="15.5703125" customWidth="1"/>
    <col min="56" max="56" width="18" customWidth="1"/>
    <col min="57" max="57" width="13" customWidth="1"/>
    <col min="58" max="58" width="10.7109375" customWidth="1"/>
    <col min="59" max="59" width="18" customWidth="1"/>
    <col min="60" max="60" width="10.85546875" customWidth="1"/>
    <col min="61" max="61" width="11.7109375" customWidth="1"/>
    <col min="62" max="62" width="8.7109375" customWidth="1"/>
    <col min="63" max="63" width="8.85546875" customWidth="1"/>
    <col min="64" max="64" width="15.5703125" customWidth="1"/>
    <col min="65" max="65" width="18" customWidth="1"/>
    <col min="66" max="66" width="13" customWidth="1"/>
    <col min="67" max="67" width="10.7109375" customWidth="1"/>
    <col min="68" max="68" width="18" customWidth="1"/>
    <col min="69" max="69" width="10.85546875" customWidth="1"/>
    <col min="70" max="70" width="11.7109375" bestFit="1" customWidth="1"/>
    <col min="71" max="71" width="8.7109375" customWidth="1"/>
    <col min="72" max="72" width="8.85546875" customWidth="1"/>
    <col min="73" max="73" width="15.5703125" bestFit="1" customWidth="1"/>
    <col min="74" max="74" width="18" bestFit="1" customWidth="1"/>
    <col min="75" max="75" width="13" bestFit="1" customWidth="1"/>
    <col min="76" max="76" width="10.7109375" customWidth="1"/>
    <col min="77" max="77" width="18" bestFit="1" customWidth="1"/>
    <col min="78" max="78" width="10.85546875" bestFit="1" customWidth="1"/>
    <col min="79" max="79" width="11.7109375" bestFit="1" customWidth="1"/>
    <col min="80" max="80" width="8.7109375" customWidth="1"/>
    <col min="81" max="81" width="8.85546875" customWidth="1"/>
    <col min="82" max="82" width="15.5703125" bestFit="1" customWidth="1"/>
    <col min="83" max="83" width="18" bestFit="1" customWidth="1"/>
    <col min="84" max="84" width="13" bestFit="1" customWidth="1"/>
    <col min="85" max="85" width="10.7109375" bestFit="1" customWidth="1"/>
    <col min="86" max="86" width="18" bestFit="1" customWidth="1"/>
    <col min="87" max="87" width="10.7109375" customWidth="1"/>
    <col min="88" max="88" width="11.7109375" bestFit="1" customWidth="1"/>
    <col min="89" max="89" width="8.7109375" customWidth="1"/>
    <col min="90" max="90" width="8.85546875" customWidth="1"/>
    <col min="91" max="91" width="15.5703125" bestFit="1" customWidth="1"/>
    <col min="92" max="92" width="18" bestFit="1" customWidth="1"/>
    <col min="93" max="93" width="13" bestFit="1" customWidth="1"/>
    <col min="94" max="94" width="10.7109375" bestFit="1" customWidth="1"/>
    <col min="95" max="95" width="18" bestFit="1" customWidth="1"/>
    <col min="96" max="96" width="10.85546875" bestFit="1" customWidth="1"/>
    <col min="97" max="97" width="11.7109375" bestFit="1" customWidth="1"/>
    <col min="98" max="98" width="8.7109375" customWidth="1"/>
    <col min="99" max="99" width="8.85546875" customWidth="1"/>
    <col min="100" max="100" width="15.5703125" bestFit="1" customWidth="1"/>
    <col min="101" max="101" width="18" bestFit="1" customWidth="1"/>
    <col min="102" max="102" width="13" bestFit="1" customWidth="1"/>
    <col min="103" max="103" width="10.7109375" bestFit="1" customWidth="1"/>
    <col min="104" max="104" width="18" bestFit="1" customWidth="1"/>
    <col min="105" max="105" width="10.85546875" bestFit="1" customWidth="1"/>
    <col min="106" max="106" width="11.7109375" bestFit="1" customWidth="1"/>
    <col min="107" max="107" width="8.7109375" customWidth="1"/>
    <col min="109" max="109" width="15.5703125" bestFit="1" customWidth="1"/>
    <col min="110" max="110" width="18" bestFit="1" customWidth="1"/>
    <col min="111" max="111" width="13" bestFit="1" customWidth="1"/>
    <col min="112" max="112" width="10.7109375" bestFit="1" customWidth="1"/>
    <col min="113" max="113" width="18" bestFit="1" customWidth="1"/>
    <col min="114" max="114" width="10.85546875" bestFit="1" customWidth="1"/>
    <col min="115" max="115" width="11.7109375" bestFit="1" customWidth="1"/>
    <col min="116" max="116" width="8.7109375" customWidth="1"/>
    <col min="118" max="118" width="15.5703125" bestFit="1" customWidth="1"/>
    <col min="119" max="119" width="18" bestFit="1" customWidth="1"/>
    <col min="120" max="120" width="13" bestFit="1" customWidth="1"/>
    <col min="121" max="121" width="10.7109375" bestFit="1" customWidth="1"/>
    <col min="122" max="122" width="18" bestFit="1" customWidth="1"/>
    <col min="123" max="123" width="10.85546875" bestFit="1" customWidth="1"/>
    <col min="124" max="124" width="11.7109375" bestFit="1" customWidth="1"/>
    <col min="125" max="125" width="8.7109375" customWidth="1"/>
    <col min="127" max="127" width="15.5703125" bestFit="1" customWidth="1"/>
    <col min="128" max="128" width="18" bestFit="1" customWidth="1"/>
    <col min="129" max="129" width="13" bestFit="1" customWidth="1"/>
    <col min="130" max="130" width="10.7109375" bestFit="1" customWidth="1"/>
    <col min="131" max="131" width="18" bestFit="1" customWidth="1"/>
    <col min="132" max="132" width="10.7109375" bestFit="1" customWidth="1"/>
    <col min="133" max="133" width="11.7109375" bestFit="1" customWidth="1"/>
    <col min="134" max="134" width="8.7109375" customWidth="1"/>
    <col min="136" max="136" width="15.5703125" bestFit="1" customWidth="1"/>
    <col min="137" max="137" width="18" bestFit="1" customWidth="1"/>
    <col min="138" max="138" width="13" bestFit="1" customWidth="1"/>
    <col min="139" max="139" width="10.7109375" bestFit="1" customWidth="1"/>
    <col min="140" max="140" width="18" bestFit="1" customWidth="1"/>
    <col min="141" max="141" width="10.85546875" bestFit="1" customWidth="1"/>
    <col min="142" max="142" width="11.7109375" bestFit="1" customWidth="1"/>
    <col min="143" max="143" width="8.7109375" customWidth="1"/>
    <col min="145" max="145" width="15.5703125" bestFit="1" customWidth="1"/>
    <col min="146" max="146" width="18" bestFit="1" customWidth="1"/>
    <col min="147" max="147" width="13" bestFit="1" customWidth="1"/>
    <col min="148" max="148" width="10.7109375" bestFit="1" customWidth="1"/>
    <col min="149" max="149" width="18" bestFit="1" customWidth="1"/>
    <col min="150" max="150" width="10.85546875" bestFit="1" customWidth="1"/>
    <col min="151" max="151" width="11.7109375" bestFit="1" customWidth="1"/>
    <col min="152" max="152" width="8.7109375" customWidth="1"/>
    <col min="154" max="154" width="15.5703125" bestFit="1" customWidth="1"/>
    <col min="155" max="155" width="18" bestFit="1" customWidth="1"/>
    <col min="156" max="156" width="13" bestFit="1" customWidth="1"/>
    <col min="157" max="157" width="10.7109375" bestFit="1" customWidth="1"/>
    <col min="158" max="158" width="18" bestFit="1" customWidth="1"/>
    <col min="159" max="159" width="13.28515625" bestFit="1" customWidth="1"/>
    <col min="160" max="160" width="17.5703125" bestFit="1" customWidth="1"/>
    <col min="161" max="161" width="14.42578125" bestFit="1" customWidth="1"/>
    <col min="162" max="162" width="14.5703125" bestFit="1" customWidth="1"/>
    <col min="163" max="163" width="21.28515625" bestFit="1" customWidth="1"/>
    <col min="164" max="164" width="23.7109375" bestFit="1" customWidth="1"/>
    <col min="165" max="165" width="18.7109375" bestFit="1" customWidth="1"/>
    <col min="166" max="166" width="16.42578125" bestFit="1" customWidth="1"/>
    <col min="167" max="167" width="23.7109375" bestFit="1" customWidth="1"/>
  </cols>
  <sheetData>
    <row r="1" spans="3:100" ht="5.25" customHeight="1" x14ac:dyDescent="0.25">
      <c r="C1" s="1" t="s">
        <v>91</v>
      </c>
      <c r="D1" t="s" vm="18">
        <v>90</v>
      </c>
    </row>
    <row r="2" spans="3:100" s="38" customFormat="1" x14ac:dyDescent="0.25">
      <c r="C2" s="1" t="s">
        <v>53</v>
      </c>
      <c r="D2" t="s" vm="20">
        <v>150</v>
      </c>
      <c r="E2" s="17"/>
      <c r="F2" s="17"/>
      <c r="G2" s="17"/>
      <c r="H2" s="17"/>
      <c r="I2" s="17"/>
      <c r="J2" s="17"/>
      <c r="K2" s="58"/>
      <c r="L2" s="58"/>
      <c r="M2" s="58"/>
      <c r="N2" s="1" t="s">
        <v>91</v>
      </c>
      <c r="O2" t="s" vm="18">
        <v>90</v>
      </c>
      <c r="P2" s="17"/>
      <c r="Q2" s="17"/>
      <c r="R2" s="17"/>
      <c r="S2" s="17"/>
      <c r="T2" s="17"/>
      <c r="U2" s="17"/>
      <c r="V2" s="58"/>
      <c r="W2" s="58"/>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18</v>
      </c>
      <c r="E4" t="s">
        <v>69</v>
      </c>
      <c r="F4" t="s">
        <v>53</v>
      </c>
      <c r="G4" t="s">
        <v>87</v>
      </c>
      <c r="H4" t="s">
        <v>27</v>
      </c>
      <c r="I4" t="s">
        <v>33</v>
      </c>
      <c r="J4" t="s">
        <v>34</v>
      </c>
      <c r="K4" t="s">
        <v>89</v>
      </c>
      <c r="O4" s="1" t="s">
        <v>3</v>
      </c>
    </row>
    <row r="5" spans="3:100" x14ac:dyDescent="0.25">
      <c r="C5" s="2" t="s">
        <v>107</v>
      </c>
      <c r="D5" s="3">
        <v>85.5</v>
      </c>
      <c r="E5" s="3"/>
      <c r="F5" s="3"/>
      <c r="G5" s="3"/>
      <c r="H5" s="3">
        <v>85.5</v>
      </c>
      <c r="I5" s="3">
        <v>184</v>
      </c>
      <c r="J5" s="18"/>
      <c r="K5" s="18"/>
      <c r="N5" s="1" t="s">
        <v>1</v>
      </c>
      <c r="O5" t="s">
        <v>101</v>
      </c>
      <c r="P5" t="s">
        <v>102</v>
      </c>
      <c r="Q5" t="s">
        <v>103</v>
      </c>
      <c r="R5" t="s">
        <v>104</v>
      </c>
      <c r="S5" t="s">
        <v>105</v>
      </c>
      <c r="T5" t="s">
        <v>106</v>
      </c>
      <c r="U5" t="s">
        <v>127</v>
      </c>
      <c r="V5" t="s">
        <v>128</v>
      </c>
      <c r="W5" t="s">
        <v>129</v>
      </c>
      <c r="X5" t="s">
        <v>130</v>
      </c>
      <c r="Y5" t="s">
        <v>130</v>
      </c>
      <c r="Z5" t="s">
        <v>131</v>
      </c>
      <c r="AA5" t="s">
        <v>132</v>
      </c>
      <c r="AB5" t="s">
        <v>133</v>
      </c>
      <c r="AC5" t="s">
        <v>134</v>
      </c>
      <c r="AD5" t="s">
        <v>2</v>
      </c>
    </row>
    <row r="6" spans="3:100" x14ac:dyDescent="0.25">
      <c r="C6" s="4" t="s">
        <v>12</v>
      </c>
      <c r="D6" s="3">
        <v>82.5</v>
      </c>
      <c r="E6" s="3"/>
      <c r="F6" s="3"/>
      <c r="G6" s="3"/>
      <c r="H6" s="3">
        <v>82.5</v>
      </c>
      <c r="I6" s="3">
        <v>184</v>
      </c>
      <c r="J6" s="18"/>
      <c r="K6" s="18"/>
      <c r="N6" s="2" t="s">
        <v>70</v>
      </c>
      <c r="O6" s="3"/>
      <c r="P6" s="3"/>
      <c r="Q6" s="3"/>
      <c r="R6" s="3"/>
      <c r="S6" s="3"/>
      <c r="T6" s="3"/>
      <c r="U6" s="3"/>
      <c r="V6" s="3"/>
      <c r="W6" s="3"/>
      <c r="X6" s="3"/>
      <c r="Y6" s="3"/>
      <c r="Z6" s="3"/>
      <c r="AA6" s="3"/>
      <c r="AB6" s="3"/>
      <c r="AC6" s="3"/>
      <c r="AD6" s="3"/>
    </row>
    <row r="7" spans="3:100" x14ac:dyDescent="0.25">
      <c r="C7" s="5" t="s">
        <v>139</v>
      </c>
      <c r="D7" s="3">
        <v>2</v>
      </c>
      <c r="E7" s="3"/>
      <c r="F7" s="3"/>
      <c r="G7" s="3"/>
      <c r="H7" s="3">
        <v>2</v>
      </c>
      <c r="I7" s="3">
        <v>184</v>
      </c>
      <c r="J7" s="18"/>
      <c r="K7" s="18"/>
      <c r="N7" s="59" t="s">
        <v>53</v>
      </c>
      <c r="O7" s="3">
        <v>8</v>
      </c>
      <c r="P7" s="3">
        <v>21</v>
      </c>
      <c r="Q7" s="3">
        <v>6</v>
      </c>
      <c r="R7" s="3"/>
      <c r="S7" s="3">
        <v>8</v>
      </c>
      <c r="T7" s="3">
        <v>29</v>
      </c>
      <c r="U7" s="3"/>
      <c r="V7" s="3"/>
      <c r="W7" s="3"/>
      <c r="X7" s="3"/>
      <c r="Y7" s="3"/>
      <c r="Z7" s="3"/>
      <c r="AA7" s="3"/>
      <c r="AB7" s="3"/>
      <c r="AC7" s="3"/>
      <c r="AD7" s="3">
        <v>72</v>
      </c>
    </row>
    <row r="8" spans="3:100" x14ac:dyDescent="0.25">
      <c r="C8" s="5" t="s">
        <v>94</v>
      </c>
      <c r="D8" s="3">
        <v>80</v>
      </c>
      <c r="E8" s="3"/>
      <c r="F8" s="3"/>
      <c r="G8" s="3"/>
      <c r="H8" s="3">
        <v>80</v>
      </c>
      <c r="I8" s="3">
        <v>184</v>
      </c>
      <c r="J8" s="18"/>
      <c r="K8" s="18"/>
      <c r="N8" s="59" t="s">
        <v>18</v>
      </c>
      <c r="O8" s="3">
        <v>8</v>
      </c>
      <c r="P8" s="3">
        <v>21</v>
      </c>
      <c r="Q8" s="3">
        <v>6</v>
      </c>
      <c r="R8" s="3"/>
      <c r="S8" s="3">
        <v>8</v>
      </c>
      <c r="T8" s="3">
        <v>29</v>
      </c>
      <c r="U8" s="3"/>
      <c r="V8" s="3"/>
      <c r="W8" s="3"/>
      <c r="X8" s="3"/>
      <c r="Y8" s="3"/>
      <c r="Z8" s="3"/>
      <c r="AA8" s="3"/>
      <c r="AB8" s="3"/>
      <c r="AC8" s="3"/>
      <c r="AD8" s="3">
        <v>72</v>
      </c>
    </row>
    <row r="9" spans="3:100" x14ac:dyDescent="0.25">
      <c r="C9" s="5" t="s">
        <v>93</v>
      </c>
      <c r="D9" s="3">
        <v>0.5</v>
      </c>
      <c r="E9" s="3"/>
      <c r="F9" s="3"/>
      <c r="G9" s="3"/>
      <c r="H9" s="3">
        <v>0.5</v>
      </c>
      <c r="I9" s="3">
        <v>184</v>
      </c>
      <c r="J9" s="18"/>
      <c r="K9" s="18"/>
      <c r="N9" s="2" t="s">
        <v>12</v>
      </c>
      <c r="O9" s="3"/>
      <c r="P9" s="3"/>
      <c r="Q9" s="3"/>
      <c r="R9" s="3"/>
      <c r="S9" s="3"/>
      <c r="T9" s="3"/>
      <c r="U9" s="3"/>
      <c r="V9" s="3"/>
      <c r="W9" s="3"/>
      <c r="X9" s="3"/>
      <c r="Y9" s="3"/>
      <c r="Z9" s="3"/>
      <c r="AA9" s="3"/>
      <c r="AB9" s="3"/>
      <c r="AC9" s="3"/>
      <c r="AD9" s="3"/>
    </row>
    <row r="10" spans="3:100" x14ac:dyDescent="0.25">
      <c r="C10" s="59" t="s">
        <v>90</v>
      </c>
      <c r="D10" s="3">
        <v>0.5</v>
      </c>
      <c r="E10" s="3"/>
      <c r="F10" s="3"/>
      <c r="G10" s="3"/>
      <c r="H10" s="3">
        <v>0.5</v>
      </c>
      <c r="I10" s="3">
        <v>184</v>
      </c>
      <c r="J10" s="18"/>
      <c r="K10" s="18"/>
      <c r="N10" s="4" t="s">
        <v>138</v>
      </c>
      <c r="O10" s="3"/>
      <c r="P10" s="3"/>
      <c r="Q10" s="3"/>
      <c r="R10" s="3"/>
      <c r="S10" s="3"/>
      <c r="T10" s="3"/>
      <c r="U10" s="3"/>
      <c r="V10" s="3"/>
      <c r="W10" s="3"/>
      <c r="X10" s="3"/>
      <c r="Y10" s="3"/>
      <c r="Z10" s="3"/>
      <c r="AA10" s="3"/>
      <c r="AB10" s="3"/>
      <c r="AC10" s="3"/>
      <c r="AD10" s="3"/>
    </row>
    <row r="11" spans="3:100" x14ac:dyDescent="0.25">
      <c r="C11" s="4" t="s">
        <v>26</v>
      </c>
      <c r="D11" s="3">
        <v>3</v>
      </c>
      <c r="E11" s="3"/>
      <c r="F11" s="3"/>
      <c r="G11" s="3"/>
      <c r="H11" s="3">
        <v>3</v>
      </c>
      <c r="I11" s="3">
        <v>184</v>
      </c>
      <c r="J11" s="18"/>
      <c r="K11" s="18"/>
      <c r="N11" s="59" t="s">
        <v>53</v>
      </c>
      <c r="O11" s="3"/>
      <c r="P11" s="3"/>
      <c r="Q11" s="3"/>
      <c r="R11" s="3"/>
      <c r="S11" s="3"/>
      <c r="T11" s="3"/>
      <c r="U11" s="3"/>
      <c r="V11" s="3"/>
      <c r="W11" s="3"/>
      <c r="X11" s="3"/>
      <c r="Y11" s="3"/>
      <c r="Z11" s="3"/>
      <c r="AA11" s="3"/>
      <c r="AB11" s="3"/>
      <c r="AC11" s="3"/>
      <c r="AD11" s="3"/>
    </row>
    <row r="12" spans="3:100" x14ac:dyDescent="0.25">
      <c r="C12" s="5" t="s">
        <v>40</v>
      </c>
      <c r="D12" s="3">
        <v>3</v>
      </c>
      <c r="E12" s="3"/>
      <c r="F12" s="3"/>
      <c r="G12" s="3"/>
      <c r="H12" s="3">
        <v>3</v>
      </c>
      <c r="I12" s="3">
        <v>184</v>
      </c>
      <c r="J12" s="18"/>
      <c r="K12" s="18"/>
      <c r="M12">
        <f>(173+14.5)</f>
        <v>187.5</v>
      </c>
      <c r="N12" s="59" t="s">
        <v>18</v>
      </c>
      <c r="O12" s="3"/>
      <c r="P12" s="3"/>
      <c r="Q12" s="3"/>
      <c r="R12" s="3"/>
      <c r="S12" s="3"/>
      <c r="T12" s="3"/>
      <c r="U12" s="3"/>
      <c r="V12" s="3"/>
      <c r="W12" s="3">
        <v>1</v>
      </c>
      <c r="X12" s="3"/>
      <c r="Y12" s="3"/>
      <c r="Z12" s="3"/>
      <c r="AA12" s="3"/>
      <c r="AB12" s="3"/>
      <c r="AC12" s="3"/>
      <c r="AD12" s="3">
        <v>1</v>
      </c>
    </row>
    <row r="13" spans="3:100" x14ac:dyDescent="0.25">
      <c r="C13" s="2" t="s">
        <v>126</v>
      </c>
      <c r="D13" s="3">
        <v>1</v>
      </c>
      <c r="E13" s="3"/>
      <c r="F13" s="3"/>
      <c r="G13" s="3"/>
      <c r="H13" s="3">
        <v>1</v>
      </c>
      <c r="I13" s="3">
        <v>160</v>
      </c>
      <c r="J13" s="18"/>
      <c r="K13" s="18"/>
      <c r="M13">
        <f>160*1.05</f>
        <v>168</v>
      </c>
      <c r="N13" s="4" t="s">
        <v>92</v>
      </c>
      <c r="O13" s="3"/>
      <c r="P13" s="3"/>
      <c r="Q13" s="3"/>
      <c r="R13" s="3"/>
      <c r="S13" s="3"/>
      <c r="T13" s="3"/>
      <c r="U13" s="3"/>
      <c r="V13" s="3"/>
      <c r="W13" s="3"/>
      <c r="X13" s="3"/>
      <c r="Y13" s="3"/>
      <c r="Z13" s="3"/>
      <c r="AA13" s="3"/>
      <c r="AB13" s="3"/>
      <c r="AC13" s="3"/>
      <c r="AD13" s="3"/>
    </row>
    <row r="14" spans="3:100" x14ac:dyDescent="0.25">
      <c r="C14" s="4" t="s">
        <v>12</v>
      </c>
      <c r="D14" s="3">
        <v>1</v>
      </c>
      <c r="E14" s="3"/>
      <c r="F14" s="3"/>
      <c r="G14" s="3"/>
      <c r="H14" s="3">
        <v>1</v>
      </c>
      <c r="I14" s="3">
        <v>160</v>
      </c>
      <c r="J14" s="18"/>
      <c r="K14" s="18"/>
      <c r="M14">
        <f>M12-M13</f>
        <v>19.5</v>
      </c>
      <c r="N14" s="59" t="s">
        <v>53</v>
      </c>
      <c r="O14" s="3"/>
      <c r="P14" s="3"/>
      <c r="Q14" s="3"/>
      <c r="R14" s="3"/>
      <c r="S14" s="3"/>
      <c r="T14" s="3"/>
      <c r="U14" s="3"/>
      <c r="V14" s="3"/>
      <c r="W14" s="3"/>
      <c r="X14" s="3"/>
      <c r="Y14" s="3"/>
      <c r="Z14" s="3"/>
      <c r="AA14" s="3"/>
      <c r="AB14" s="3"/>
      <c r="AC14" s="3"/>
      <c r="AD14" s="3"/>
    </row>
    <row r="15" spans="3:100" x14ac:dyDescent="0.25">
      <c r="C15" s="5" t="s">
        <v>138</v>
      </c>
      <c r="D15" s="3">
        <v>1</v>
      </c>
      <c r="E15" s="3"/>
      <c r="F15" s="3"/>
      <c r="G15" s="3"/>
      <c r="H15" s="3">
        <v>1</v>
      </c>
      <c r="I15" s="3">
        <v>160</v>
      </c>
      <c r="J15" s="18"/>
      <c r="K15" s="18"/>
      <c r="N15" s="59" t="s">
        <v>18</v>
      </c>
      <c r="O15" s="3"/>
      <c r="P15" s="3"/>
      <c r="Q15" s="3"/>
      <c r="R15" s="3"/>
      <c r="S15" s="3"/>
      <c r="T15" s="3"/>
      <c r="U15" s="3"/>
      <c r="V15" s="3"/>
      <c r="W15" s="3"/>
      <c r="X15" s="3"/>
      <c r="Y15" s="3"/>
      <c r="Z15" s="3">
        <v>3</v>
      </c>
      <c r="AA15" s="3"/>
      <c r="AB15" s="3">
        <v>0.5</v>
      </c>
      <c r="AC15" s="3"/>
      <c r="AD15" s="3">
        <v>3.5</v>
      </c>
    </row>
    <row r="16" spans="3:100" x14ac:dyDescent="0.25">
      <c r="C16" s="59" t="s">
        <v>90</v>
      </c>
      <c r="D16" s="3">
        <v>1</v>
      </c>
      <c r="E16" s="3"/>
      <c r="F16" s="3"/>
      <c r="G16" s="3"/>
      <c r="H16" s="3">
        <v>1</v>
      </c>
      <c r="I16" s="3">
        <v>160</v>
      </c>
      <c r="J16" s="18"/>
      <c r="K16" s="18"/>
      <c r="N16" s="4" t="s">
        <v>139</v>
      </c>
      <c r="O16" s="3"/>
      <c r="P16" s="3"/>
      <c r="Q16" s="3"/>
      <c r="R16" s="3"/>
      <c r="S16" s="3"/>
      <c r="T16" s="3"/>
      <c r="U16" s="3"/>
      <c r="V16" s="3"/>
      <c r="W16" s="3"/>
      <c r="X16" s="3"/>
      <c r="Y16" s="3"/>
      <c r="Z16" s="3"/>
      <c r="AA16" s="3"/>
      <c r="AB16" s="3"/>
      <c r="AC16" s="3"/>
      <c r="AD16" s="3"/>
    </row>
    <row r="17" spans="3:30" x14ac:dyDescent="0.25">
      <c r="C17" s="2" t="s">
        <v>110</v>
      </c>
      <c r="D17" s="3">
        <v>86.5</v>
      </c>
      <c r="E17" s="3"/>
      <c r="F17" s="3"/>
      <c r="G17" s="3"/>
      <c r="H17" s="3">
        <v>86.5</v>
      </c>
      <c r="I17" s="3">
        <v>152</v>
      </c>
      <c r="J17" s="18"/>
      <c r="K17" s="18"/>
      <c r="N17" s="59" t="s">
        <v>53</v>
      </c>
      <c r="O17" s="3"/>
      <c r="P17" s="3"/>
      <c r="Q17" s="3"/>
      <c r="R17" s="3"/>
      <c r="S17" s="3"/>
      <c r="T17" s="3"/>
      <c r="U17" s="3"/>
      <c r="V17" s="3"/>
      <c r="W17" s="3"/>
      <c r="X17" s="3"/>
      <c r="Y17" s="3"/>
      <c r="Z17" s="3"/>
      <c r="AA17" s="3"/>
      <c r="AB17" s="3"/>
      <c r="AC17" s="3"/>
      <c r="AD17" s="3"/>
    </row>
    <row r="18" spans="3:30" x14ac:dyDescent="0.25">
      <c r="C18" s="4" t="s">
        <v>12</v>
      </c>
      <c r="D18" s="3">
        <v>25</v>
      </c>
      <c r="E18" s="3"/>
      <c r="F18" s="3"/>
      <c r="G18" s="3"/>
      <c r="H18" s="3">
        <v>25</v>
      </c>
      <c r="I18" s="3">
        <v>152</v>
      </c>
      <c r="J18" s="18"/>
      <c r="K18" s="18"/>
      <c r="N18" s="59" t="s">
        <v>18</v>
      </c>
      <c r="O18" s="3"/>
      <c r="P18" s="3"/>
      <c r="Q18" s="3"/>
      <c r="R18" s="3"/>
      <c r="S18" s="3">
        <v>2</v>
      </c>
      <c r="T18" s="3"/>
      <c r="U18" s="3"/>
      <c r="V18" s="3"/>
      <c r="W18" s="3"/>
      <c r="X18" s="3"/>
      <c r="Y18" s="3"/>
      <c r="Z18" s="3"/>
      <c r="AA18" s="3"/>
      <c r="AB18" s="3"/>
      <c r="AC18" s="3"/>
      <c r="AD18" s="3">
        <v>2</v>
      </c>
    </row>
    <row r="19" spans="3:30" x14ac:dyDescent="0.25">
      <c r="C19" s="5" t="s">
        <v>92</v>
      </c>
      <c r="D19" s="3">
        <v>3.5</v>
      </c>
      <c r="E19" s="3"/>
      <c r="F19" s="3"/>
      <c r="G19" s="3"/>
      <c r="H19" s="3">
        <v>3.5</v>
      </c>
      <c r="I19" s="3">
        <v>152</v>
      </c>
      <c r="J19" s="18"/>
      <c r="K19" s="18"/>
      <c r="N19" s="4" t="s">
        <v>94</v>
      </c>
      <c r="O19" s="3"/>
      <c r="P19" s="3"/>
      <c r="Q19" s="3"/>
      <c r="R19" s="3"/>
      <c r="S19" s="3"/>
      <c r="T19" s="3"/>
      <c r="U19" s="3"/>
      <c r="V19" s="3"/>
      <c r="W19" s="3"/>
      <c r="X19" s="3"/>
      <c r="Y19" s="3"/>
      <c r="Z19" s="3"/>
      <c r="AA19" s="3"/>
      <c r="AB19" s="3"/>
      <c r="AC19" s="3"/>
      <c r="AD19" s="3"/>
    </row>
    <row r="20" spans="3:30" x14ac:dyDescent="0.25">
      <c r="C20" s="5" t="s">
        <v>94</v>
      </c>
      <c r="D20" s="3">
        <v>12</v>
      </c>
      <c r="E20" s="3"/>
      <c r="F20" s="3"/>
      <c r="G20" s="3"/>
      <c r="H20" s="3">
        <v>12</v>
      </c>
      <c r="I20" s="3">
        <v>152</v>
      </c>
      <c r="J20" s="18"/>
      <c r="K20" s="18"/>
      <c r="N20" s="59" t="s">
        <v>53</v>
      </c>
      <c r="O20" s="3"/>
      <c r="P20" s="3"/>
      <c r="Q20" s="3"/>
      <c r="R20" s="3"/>
      <c r="S20" s="3"/>
      <c r="T20" s="3"/>
      <c r="U20" s="3"/>
      <c r="V20" s="3"/>
      <c r="W20" s="3"/>
      <c r="X20" s="3"/>
      <c r="Y20" s="3"/>
      <c r="Z20" s="3"/>
      <c r="AA20" s="3"/>
      <c r="AB20" s="3"/>
      <c r="AC20" s="3"/>
      <c r="AD20" s="3"/>
    </row>
    <row r="21" spans="3:30" x14ac:dyDescent="0.25">
      <c r="C21" s="5" t="s">
        <v>140</v>
      </c>
      <c r="D21" s="3">
        <v>8</v>
      </c>
      <c r="E21" s="3"/>
      <c r="F21" s="3"/>
      <c r="G21" s="3"/>
      <c r="H21" s="3">
        <v>8</v>
      </c>
      <c r="I21" s="3">
        <v>152</v>
      </c>
      <c r="J21" s="18"/>
      <c r="K21" s="18"/>
      <c r="N21" s="59" t="s">
        <v>18</v>
      </c>
      <c r="O21" s="3"/>
      <c r="P21" s="3">
        <v>8</v>
      </c>
      <c r="Q21" s="3">
        <v>32</v>
      </c>
      <c r="R21" s="3">
        <v>40</v>
      </c>
      <c r="S21" s="3"/>
      <c r="T21" s="3"/>
      <c r="U21" s="3"/>
      <c r="V21" s="3"/>
      <c r="W21" s="3"/>
      <c r="X21" s="3"/>
      <c r="Y21" s="3"/>
      <c r="Z21" s="3"/>
      <c r="AA21" s="3">
        <v>4</v>
      </c>
      <c r="AB21" s="3"/>
      <c r="AC21" s="3">
        <v>8</v>
      </c>
      <c r="AD21" s="3">
        <v>92</v>
      </c>
    </row>
    <row r="22" spans="3:30" x14ac:dyDescent="0.25">
      <c r="C22" s="5" t="s">
        <v>141</v>
      </c>
      <c r="D22" s="3">
        <v>1.5</v>
      </c>
      <c r="E22" s="3"/>
      <c r="F22" s="3"/>
      <c r="G22" s="3"/>
      <c r="H22" s="3">
        <v>1.5</v>
      </c>
      <c r="I22" s="3">
        <v>152</v>
      </c>
      <c r="J22" s="18"/>
      <c r="K22" s="18"/>
      <c r="N22" s="4" t="s">
        <v>140</v>
      </c>
      <c r="O22" s="3"/>
      <c r="P22" s="3"/>
      <c r="Q22" s="3"/>
      <c r="R22" s="3"/>
      <c r="S22" s="3"/>
      <c r="T22" s="3"/>
      <c r="U22" s="3"/>
      <c r="V22" s="3"/>
      <c r="W22" s="3"/>
      <c r="X22" s="3"/>
      <c r="Y22" s="3"/>
      <c r="Z22" s="3"/>
      <c r="AA22" s="3"/>
      <c r="AB22" s="3"/>
      <c r="AC22" s="3"/>
      <c r="AD22" s="3"/>
    </row>
    <row r="23" spans="3:30" x14ac:dyDescent="0.25">
      <c r="C23" s="4" t="s">
        <v>26</v>
      </c>
      <c r="D23" s="3">
        <v>61.5</v>
      </c>
      <c r="E23" s="3"/>
      <c r="F23" s="3"/>
      <c r="G23" s="3"/>
      <c r="H23" s="3">
        <v>61.5</v>
      </c>
      <c r="I23" s="3">
        <v>152</v>
      </c>
      <c r="J23" s="18"/>
      <c r="K23" s="18"/>
      <c r="N23" s="59" t="s">
        <v>53</v>
      </c>
      <c r="O23" s="3"/>
      <c r="P23" s="3"/>
      <c r="Q23" s="3"/>
      <c r="R23" s="3"/>
      <c r="S23" s="3"/>
      <c r="T23" s="3"/>
      <c r="U23" s="3"/>
      <c r="V23" s="3"/>
      <c r="W23" s="3"/>
      <c r="X23" s="3"/>
      <c r="Y23" s="3"/>
      <c r="Z23" s="3"/>
      <c r="AA23" s="3"/>
      <c r="AB23" s="3"/>
      <c r="AC23" s="3"/>
      <c r="AD23" s="3"/>
    </row>
    <row r="24" spans="3:30" x14ac:dyDescent="0.25">
      <c r="C24" s="5" t="s">
        <v>146</v>
      </c>
      <c r="D24" s="3">
        <v>61.5</v>
      </c>
      <c r="E24" s="3"/>
      <c r="F24" s="3"/>
      <c r="G24" s="3"/>
      <c r="H24" s="3">
        <v>61.5</v>
      </c>
      <c r="I24" s="3">
        <v>152</v>
      </c>
      <c r="J24" s="18"/>
      <c r="K24" s="18"/>
      <c r="N24" s="59" t="s">
        <v>18</v>
      </c>
      <c r="O24" s="3"/>
      <c r="P24" s="3"/>
      <c r="Q24" s="3"/>
      <c r="R24" s="3"/>
      <c r="S24" s="3"/>
      <c r="T24" s="3"/>
      <c r="U24" s="3"/>
      <c r="V24" s="3"/>
      <c r="W24" s="3"/>
      <c r="X24" s="3"/>
      <c r="Y24" s="3"/>
      <c r="Z24" s="3"/>
      <c r="AA24" s="3"/>
      <c r="AB24" s="3">
        <v>8</v>
      </c>
      <c r="AC24" s="3"/>
      <c r="AD24" s="3">
        <v>8</v>
      </c>
    </row>
    <row r="25" spans="3:30" x14ac:dyDescent="0.25">
      <c r="C25" s="2" t="s">
        <v>2</v>
      </c>
      <c r="D25" s="3">
        <v>173</v>
      </c>
      <c r="E25" s="3"/>
      <c r="F25" s="3"/>
      <c r="G25" s="3"/>
      <c r="H25" s="3">
        <v>173</v>
      </c>
      <c r="I25" s="3">
        <v>496</v>
      </c>
      <c r="J25" s="18"/>
      <c r="K25" s="18"/>
      <c r="N25" s="4" t="s">
        <v>141</v>
      </c>
      <c r="O25" s="3"/>
      <c r="P25" s="3"/>
      <c r="Q25" s="3"/>
      <c r="R25" s="3"/>
      <c r="S25" s="3"/>
      <c r="T25" s="3"/>
      <c r="U25" s="3"/>
      <c r="V25" s="3"/>
      <c r="W25" s="3"/>
      <c r="X25" s="3"/>
      <c r="Y25" s="3"/>
      <c r="Z25" s="3"/>
      <c r="AA25" s="3"/>
      <c r="AB25" s="3"/>
      <c r="AC25" s="3"/>
      <c r="AD25" s="3"/>
    </row>
    <row r="26" spans="3:30" x14ac:dyDescent="0.25">
      <c r="N26" s="59" t="s">
        <v>53</v>
      </c>
      <c r="O26" s="3"/>
      <c r="P26" s="3"/>
      <c r="Q26" s="3"/>
      <c r="R26" s="3"/>
      <c r="S26" s="3"/>
      <c r="T26" s="3"/>
      <c r="U26" s="3"/>
      <c r="V26" s="3"/>
      <c r="W26" s="3"/>
      <c r="X26" s="3"/>
      <c r="Y26" s="3"/>
      <c r="Z26" s="3"/>
      <c r="AA26" s="3"/>
      <c r="AB26" s="3"/>
      <c r="AC26" s="3"/>
      <c r="AD26" s="3"/>
    </row>
    <row r="27" spans="3:30" x14ac:dyDescent="0.25">
      <c r="N27" s="59" t="s">
        <v>18</v>
      </c>
      <c r="O27" s="3"/>
      <c r="P27" s="3"/>
      <c r="Q27" s="3"/>
      <c r="R27" s="3"/>
      <c r="S27" s="3"/>
      <c r="T27" s="3"/>
      <c r="U27" s="3"/>
      <c r="V27" s="3"/>
      <c r="W27" s="3"/>
      <c r="X27" s="3"/>
      <c r="Y27" s="3"/>
      <c r="Z27" s="3"/>
      <c r="AA27" s="3"/>
      <c r="AB27" s="3">
        <v>0.5</v>
      </c>
      <c r="AC27" s="3">
        <v>1</v>
      </c>
      <c r="AD27" s="3">
        <v>1.5</v>
      </c>
    </row>
    <row r="28" spans="3:30" x14ac:dyDescent="0.25">
      <c r="N28" s="4" t="s">
        <v>93</v>
      </c>
      <c r="O28" s="3"/>
      <c r="P28" s="3"/>
      <c r="Q28" s="3"/>
      <c r="R28" s="3"/>
      <c r="S28" s="3"/>
      <c r="T28" s="3"/>
      <c r="U28" s="3"/>
      <c r="V28" s="3"/>
      <c r="W28" s="3"/>
      <c r="X28" s="3"/>
      <c r="Y28" s="3"/>
      <c r="Z28" s="3"/>
      <c r="AA28" s="3"/>
      <c r="AB28" s="3"/>
      <c r="AC28" s="3"/>
      <c r="AD28" s="3"/>
    </row>
    <row r="29" spans="3:30" x14ac:dyDescent="0.25">
      <c r="N29" s="5" t="s">
        <v>90</v>
      </c>
      <c r="O29" s="3"/>
      <c r="P29" s="3"/>
      <c r="Q29" s="3"/>
      <c r="R29" s="3"/>
      <c r="S29" s="3"/>
      <c r="T29" s="3"/>
      <c r="U29" s="3"/>
      <c r="V29" s="3"/>
      <c r="W29" s="3"/>
      <c r="X29" s="3"/>
      <c r="Y29" s="3"/>
      <c r="Z29" s="3"/>
      <c r="AA29" s="3"/>
      <c r="AB29" s="3"/>
      <c r="AC29" s="3"/>
      <c r="AD29" s="3"/>
    </row>
    <row r="30" spans="3:30" x14ac:dyDescent="0.25">
      <c r="N30" s="59" t="s">
        <v>53</v>
      </c>
      <c r="O30" s="3"/>
      <c r="P30" s="3"/>
      <c r="Q30" s="3"/>
      <c r="R30" s="3"/>
      <c r="S30" s="3"/>
      <c r="T30" s="3"/>
      <c r="U30" s="3"/>
      <c r="V30" s="3"/>
      <c r="W30" s="3"/>
      <c r="X30" s="3"/>
      <c r="Y30" s="3"/>
      <c r="Z30" s="3"/>
      <c r="AA30" s="3"/>
      <c r="AB30" s="3"/>
      <c r="AC30" s="3"/>
      <c r="AD30" s="3"/>
    </row>
    <row r="31" spans="3:30" x14ac:dyDescent="0.25">
      <c r="N31" s="59" t="s">
        <v>18</v>
      </c>
      <c r="O31" s="3"/>
      <c r="P31" s="3"/>
      <c r="Q31" s="3"/>
      <c r="R31" s="3"/>
      <c r="S31" s="3">
        <v>0.5</v>
      </c>
      <c r="T31" s="3"/>
      <c r="U31" s="3"/>
      <c r="V31" s="3"/>
      <c r="W31" s="3"/>
      <c r="X31" s="3"/>
      <c r="Y31" s="3"/>
      <c r="Z31" s="3"/>
      <c r="AA31" s="3"/>
      <c r="AB31" s="3"/>
      <c r="AC31" s="3"/>
      <c r="AD31" s="3">
        <v>0.5</v>
      </c>
    </row>
    <row r="32" spans="3:30" x14ac:dyDescent="0.25">
      <c r="N32" s="4" t="s">
        <v>142</v>
      </c>
      <c r="O32" s="3"/>
      <c r="P32" s="3"/>
      <c r="Q32" s="3"/>
      <c r="R32" s="3"/>
      <c r="S32" s="3"/>
      <c r="T32" s="3"/>
      <c r="U32" s="3"/>
      <c r="V32" s="3"/>
      <c r="W32" s="3"/>
      <c r="X32" s="3"/>
      <c r="Y32" s="3"/>
      <c r="Z32" s="3"/>
      <c r="AA32" s="3"/>
      <c r="AB32" s="3"/>
      <c r="AC32" s="3"/>
      <c r="AD32" s="3"/>
    </row>
    <row r="33" spans="14:30" x14ac:dyDescent="0.25">
      <c r="N33" s="4" t="s">
        <v>143</v>
      </c>
      <c r="O33" s="3"/>
      <c r="P33" s="3"/>
      <c r="Q33" s="3"/>
      <c r="R33" s="3"/>
      <c r="S33" s="3">
        <v>0.5</v>
      </c>
      <c r="T33" s="3"/>
      <c r="U33" s="3"/>
      <c r="V33" s="3"/>
      <c r="W33" s="3"/>
      <c r="X33" s="3"/>
      <c r="Y33" s="3"/>
      <c r="Z33" s="3"/>
      <c r="AA33" s="3"/>
      <c r="AB33" s="3"/>
      <c r="AC33" s="3"/>
      <c r="AD33" s="3">
        <v>0.5</v>
      </c>
    </row>
    <row r="34" spans="14:30" x14ac:dyDescent="0.25">
      <c r="N34" s="2" t="s">
        <v>144</v>
      </c>
      <c r="O34" s="3"/>
      <c r="P34" s="3"/>
      <c r="Q34" s="3"/>
      <c r="R34" s="3"/>
      <c r="S34" s="3"/>
      <c r="T34" s="3"/>
      <c r="U34" s="3"/>
      <c r="V34" s="3"/>
      <c r="W34" s="3"/>
      <c r="X34" s="3"/>
      <c r="Y34" s="3"/>
      <c r="Z34" s="3"/>
      <c r="AA34" s="3"/>
      <c r="AB34" s="3"/>
      <c r="AC34" s="3"/>
      <c r="AD34" s="3"/>
    </row>
    <row r="35" spans="14:30" x14ac:dyDescent="0.25">
      <c r="N35" s="2" t="s">
        <v>145</v>
      </c>
      <c r="O35" s="3"/>
      <c r="P35" s="3">
        <v>8</v>
      </c>
      <c r="Q35" s="3">
        <v>32</v>
      </c>
      <c r="R35" s="3">
        <v>40</v>
      </c>
      <c r="S35" s="3">
        <v>2.5</v>
      </c>
      <c r="T35" s="3"/>
      <c r="U35" s="3"/>
      <c r="V35" s="3"/>
      <c r="W35" s="3">
        <v>1</v>
      </c>
      <c r="X35" s="3"/>
      <c r="Y35" s="3"/>
      <c r="Z35" s="3">
        <v>3</v>
      </c>
      <c r="AA35" s="3">
        <v>4</v>
      </c>
      <c r="AB35" s="3">
        <v>9</v>
      </c>
      <c r="AC35" s="3">
        <v>9</v>
      </c>
      <c r="AD35" s="3">
        <v>108.5</v>
      </c>
    </row>
    <row r="36" spans="14:30" x14ac:dyDescent="0.25">
      <c r="N36" s="2" t="s">
        <v>26</v>
      </c>
      <c r="O36" s="3"/>
      <c r="P36" s="3"/>
      <c r="Q36" s="3"/>
      <c r="R36" s="3"/>
      <c r="S36" s="3"/>
      <c r="T36" s="3"/>
      <c r="U36" s="3"/>
      <c r="V36" s="3"/>
      <c r="W36" s="3"/>
      <c r="X36" s="3"/>
      <c r="Y36" s="3"/>
      <c r="Z36" s="3"/>
      <c r="AA36" s="3"/>
      <c r="AB36" s="3"/>
      <c r="AC36" s="3"/>
      <c r="AD36" s="3"/>
    </row>
    <row r="37" spans="14:30" x14ac:dyDescent="0.25">
      <c r="N37" s="59" t="s">
        <v>53</v>
      </c>
      <c r="O37" s="3"/>
      <c r="P37" s="3"/>
      <c r="Q37" s="3"/>
      <c r="R37" s="3"/>
      <c r="S37" s="3">
        <v>38.5</v>
      </c>
      <c r="T37" s="3">
        <v>2</v>
      </c>
      <c r="U37" s="3">
        <v>57</v>
      </c>
      <c r="V37" s="3">
        <v>40</v>
      </c>
      <c r="W37" s="3">
        <v>39</v>
      </c>
      <c r="X37" s="3">
        <v>32</v>
      </c>
      <c r="Y37" s="3">
        <v>8</v>
      </c>
      <c r="Z37" s="3">
        <v>2</v>
      </c>
      <c r="AA37" s="3">
        <v>8</v>
      </c>
      <c r="AB37" s="3">
        <v>21</v>
      </c>
      <c r="AC37" s="3">
        <v>14.5</v>
      </c>
      <c r="AD37" s="3">
        <v>262</v>
      </c>
    </row>
    <row r="38" spans="14:30" x14ac:dyDescent="0.25">
      <c r="N38" s="59" t="s">
        <v>18</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14:30" x14ac:dyDescent="0.25">
      <c r="N39" s="2" t="s">
        <v>136</v>
      </c>
      <c r="O39" s="3">
        <v>8</v>
      </c>
      <c r="P39" s="3">
        <v>21</v>
      </c>
      <c r="Q39" s="3">
        <v>6</v>
      </c>
      <c r="R39" s="3"/>
      <c r="S39" s="3">
        <v>46.5</v>
      </c>
      <c r="T39" s="3">
        <v>31</v>
      </c>
      <c r="U39" s="3">
        <v>57</v>
      </c>
      <c r="V39" s="3">
        <v>40</v>
      </c>
      <c r="W39" s="3">
        <v>39</v>
      </c>
      <c r="X39" s="3">
        <v>32</v>
      </c>
      <c r="Y39" s="3">
        <v>8</v>
      </c>
      <c r="Z39" s="3">
        <v>2</v>
      </c>
      <c r="AA39" s="3">
        <v>8</v>
      </c>
      <c r="AB39" s="3">
        <v>21</v>
      </c>
      <c r="AC39" s="3">
        <v>14.5</v>
      </c>
      <c r="AD39" s="3">
        <v>334</v>
      </c>
    </row>
    <row r="40" spans="14:30" x14ac:dyDescent="0.25">
      <c r="N40" s="2" t="s">
        <v>135</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L65" s="18"/>
    </row>
    <row r="66" spans="3:12" ht="1.1499999999999999" customHeight="1" x14ac:dyDescent="0.25">
      <c r="L66" s="18"/>
    </row>
    <row r="67" spans="3:12" ht="1.1499999999999999" customHeight="1" x14ac:dyDescent="0.25">
      <c r="L67" s="18"/>
    </row>
    <row r="68" spans="3:12" ht="1.1499999999999999" customHeight="1" x14ac:dyDescent="0.25">
      <c r="L68" s="18"/>
    </row>
    <row r="69" spans="3:12" ht="1.1499999999999999" customHeight="1" x14ac:dyDescent="0.25">
      <c r="C69" s="2"/>
      <c r="D69" s="3"/>
      <c r="E69" s="3"/>
      <c r="F69" s="3"/>
      <c r="G69" s="3"/>
      <c r="H69" s="3"/>
      <c r="I69" s="3"/>
      <c r="J69" s="3"/>
      <c r="K69" s="18"/>
      <c r="L69" s="18"/>
    </row>
    <row r="70" spans="3:12" ht="1.1499999999999999" customHeight="1" x14ac:dyDescent="0.25">
      <c r="C70" s="2"/>
      <c r="D70" s="3"/>
      <c r="E70" s="3"/>
      <c r="F70" s="3"/>
      <c r="G70" s="3"/>
      <c r="H70" s="3"/>
      <c r="I70" s="3"/>
      <c r="J70" s="3"/>
      <c r="K70" s="18"/>
      <c r="L70" s="18"/>
    </row>
    <row r="71" spans="3:12" ht="1.1499999999999999" customHeight="1" x14ac:dyDescent="0.25">
      <c r="C71" s="2"/>
      <c r="D71" s="3"/>
      <c r="E71" s="3"/>
      <c r="F71" s="3"/>
      <c r="G71" s="3"/>
      <c r="H71" s="3"/>
      <c r="I71" s="3"/>
      <c r="J71" s="3"/>
      <c r="K71" s="18"/>
      <c r="L71" s="18"/>
    </row>
    <row r="72" spans="3:12" ht="1.1499999999999999" customHeight="1" x14ac:dyDescent="0.25">
      <c r="C72" s="2"/>
      <c r="D72" s="3"/>
      <c r="E72" s="3"/>
      <c r="F72" s="3"/>
      <c r="G72" s="3"/>
      <c r="H72" s="3"/>
      <c r="I72" s="3"/>
      <c r="J72" s="3"/>
      <c r="K72" s="18"/>
      <c r="L72" s="18"/>
    </row>
    <row r="73" spans="3:12" ht="1.1499999999999999" customHeight="1" x14ac:dyDescent="0.25">
      <c r="C73" s="2"/>
      <c r="D73" s="3"/>
      <c r="E73" s="3"/>
      <c r="F73" s="3"/>
      <c r="G73" s="3"/>
      <c r="H73" s="3"/>
      <c r="I73" s="3"/>
      <c r="J73" s="3"/>
      <c r="K73" s="18"/>
      <c r="L73" s="18"/>
    </row>
    <row r="74" spans="3:12" ht="1.1499999999999999" customHeight="1" x14ac:dyDescent="0.25">
      <c r="C74" s="2"/>
      <c r="D74" s="3"/>
      <c r="E74" s="3"/>
      <c r="F74" s="3"/>
      <c r="G74" s="3"/>
      <c r="H74" s="3"/>
      <c r="I74" s="3"/>
      <c r="J74" s="3"/>
      <c r="K74" s="18"/>
      <c r="L74" s="18"/>
    </row>
    <row r="75" spans="3:12" ht="1.1499999999999999" customHeight="1" x14ac:dyDescent="0.25">
      <c r="C75" s="2"/>
      <c r="D75" s="3"/>
      <c r="E75" s="3"/>
      <c r="F75" s="3"/>
      <c r="G75" s="3"/>
      <c r="H75" s="3"/>
      <c r="I75" s="3"/>
      <c r="J75" s="3"/>
      <c r="K75" s="18"/>
      <c r="L75" s="18"/>
    </row>
    <row r="76" spans="3:12" ht="1.1499999999999999" customHeight="1" x14ac:dyDescent="0.25">
      <c r="C76" s="2"/>
      <c r="D76" s="3"/>
      <c r="E76" s="3"/>
      <c r="F76" s="3"/>
      <c r="G76" s="3"/>
      <c r="H76" s="3"/>
      <c r="I76" s="3"/>
      <c r="J76" s="3"/>
      <c r="K76" s="18"/>
      <c r="L76" s="18"/>
    </row>
    <row r="77" spans="3:12" ht="1.1499999999999999" customHeight="1" x14ac:dyDescent="0.25">
      <c r="C77" s="2"/>
      <c r="D77" s="3"/>
      <c r="E77" s="3"/>
      <c r="F77" s="3"/>
      <c r="G77" s="3"/>
      <c r="H77" s="3"/>
      <c r="I77" s="3"/>
      <c r="J77" s="3"/>
      <c r="K77" s="18"/>
      <c r="L77" s="18"/>
    </row>
    <row r="78" spans="3:12" ht="1.1499999999999999" customHeight="1" x14ac:dyDescent="0.25">
      <c r="C78" s="2"/>
      <c r="D78" s="3"/>
      <c r="E78" s="3"/>
      <c r="F78" s="3"/>
      <c r="G78" s="3"/>
      <c r="H78" s="3"/>
      <c r="I78" s="3"/>
      <c r="J78" s="3"/>
      <c r="K78" s="18"/>
      <c r="L78" s="18"/>
    </row>
    <row r="79" spans="3:12" ht="1.1499999999999999" customHeight="1" x14ac:dyDescent="0.25">
      <c r="C79" s="2"/>
      <c r="D79" s="3"/>
      <c r="E79" s="3"/>
      <c r="F79" s="3"/>
      <c r="G79" s="3"/>
      <c r="H79" s="3"/>
      <c r="I79" s="3"/>
      <c r="J79" s="3"/>
      <c r="K79" s="18"/>
      <c r="L79" s="18"/>
    </row>
    <row r="80" spans="3:12" ht="1.1499999999999999" customHeight="1" x14ac:dyDescent="0.25">
      <c r="C80" s="2"/>
      <c r="D80" s="3"/>
      <c r="E80" s="3"/>
      <c r="F80" s="3"/>
      <c r="G80" s="3"/>
      <c r="H80" s="3"/>
      <c r="I80" s="3"/>
      <c r="J80" s="3"/>
      <c r="K80" s="18"/>
      <c r="L80" s="18"/>
    </row>
    <row r="81" spans="3:14" ht="1.1499999999999999" customHeight="1" x14ac:dyDescent="0.25">
      <c r="C81" s="2"/>
      <c r="D81" s="3"/>
      <c r="E81" s="3"/>
      <c r="F81" s="3"/>
      <c r="G81" s="3"/>
      <c r="H81" s="3"/>
      <c r="I81" s="3"/>
      <c r="J81" s="3"/>
      <c r="K81" s="18"/>
      <c r="L81" s="18"/>
    </row>
    <row r="82" spans="3:14" ht="1.1499999999999999" customHeight="1" x14ac:dyDescent="0.25">
      <c r="C82" s="2"/>
      <c r="D82" s="3"/>
      <c r="E82" s="3"/>
      <c r="F82" s="3"/>
      <c r="G82" s="3"/>
      <c r="H82" s="3"/>
      <c r="I82" s="3"/>
      <c r="J82" s="3"/>
      <c r="K82" s="18"/>
      <c r="L82" s="18"/>
    </row>
    <row r="83" spans="3:14" ht="1.1499999999999999" customHeight="1" x14ac:dyDescent="0.25">
      <c r="C83" s="2"/>
      <c r="D83" s="3"/>
      <c r="E83" s="3"/>
      <c r="F83" s="3"/>
      <c r="G83" s="3"/>
      <c r="H83" s="3"/>
      <c r="I83" s="3"/>
      <c r="J83" s="3"/>
      <c r="K83" s="18"/>
      <c r="L83" s="18"/>
    </row>
    <row r="84" spans="3:14" ht="1.1499999999999999" customHeight="1" x14ac:dyDescent="0.25">
      <c r="C84" s="2"/>
      <c r="D84" s="3"/>
      <c r="E84" s="3"/>
      <c r="F84" s="3"/>
      <c r="G84" s="3"/>
      <c r="H84" s="3"/>
      <c r="I84" s="3"/>
      <c r="J84" s="3"/>
      <c r="K84" s="18"/>
      <c r="L84" s="18"/>
    </row>
    <row r="85" spans="3:14" ht="1.1499999999999999" customHeight="1" x14ac:dyDescent="0.25">
      <c r="C85" s="2"/>
      <c r="D85" s="3"/>
      <c r="E85" s="3"/>
      <c r="F85" s="3"/>
      <c r="G85" s="3"/>
      <c r="H85" s="3"/>
      <c r="I85" s="3"/>
      <c r="J85" s="3"/>
      <c r="K85" s="18"/>
      <c r="L85" s="18"/>
    </row>
    <row r="86" spans="3:14" ht="1.1499999999999999" customHeight="1" x14ac:dyDescent="0.25">
      <c r="C86" s="2"/>
      <c r="D86" s="3"/>
      <c r="E86" s="3"/>
      <c r="F86" s="3"/>
      <c r="G86" s="3"/>
      <c r="H86" s="3"/>
      <c r="I86" s="3"/>
      <c r="J86" s="3"/>
      <c r="K86" s="18"/>
      <c r="L86" s="18"/>
    </row>
    <row r="87" spans="3:14" ht="1.1499999999999999" customHeight="1" x14ac:dyDescent="0.25">
      <c r="C87" s="2"/>
      <c r="D87" s="3"/>
      <c r="E87" s="3"/>
      <c r="F87" s="3"/>
      <c r="G87" s="3"/>
      <c r="H87" s="3"/>
      <c r="I87" s="3"/>
      <c r="J87" s="3"/>
      <c r="K87" s="18"/>
      <c r="L87" s="18"/>
    </row>
    <row r="88" spans="3:14" ht="1.1499999999999999" customHeight="1" x14ac:dyDescent="0.25">
      <c r="C88" s="2"/>
      <c r="D88" s="3"/>
      <c r="E88" s="3"/>
      <c r="F88" s="3"/>
      <c r="G88" s="3"/>
      <c r="H88" s="3"/>
      <c r="I88" s="3"/>
      <c r="J88" s="3"/>
      <c r="K88" s="18"/>
      <c r="L88" s="18"/>
    </row>
    <row r="89" spans="3:14" ht="1.1499999999999999" customHeight="1" x14ac:dyDescent="0.25">
      <c r="C89" s="2"/>
      <c r="D89" s="3"/>
      <c r="E89" s="3"/>
      <c r="F89" s="3"/>
      <c r="G89" s="3"/>
      <c r="H89" s="3"/>
      <c r="I89" s="3"/>
      <c r="J89" s="3"/>
      <c r="K89" s="18"/>
      <c r="L89" s="18"/>
    </row>
    <row r="91" spans="3:14" s="10" customFormat="1" x14ac:dyDescent="0.25">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J273"/>
  <sheetViews>
    <sheetView workbookViewId="0">
      <selection activeCell="G12" sqref="G12"/>
    </sheetView>
  </sheetViews>
  <sheetFormatPr defaultRowHeight="15" x14ac:dyDescent="0.25"/>
  <cols>
    <col min="1" max="1" width="50.42578125" customWidth="1"/>
    <col min="2" max="2" width="15.28515625" customWidth="1"/>
    <col min="3" max="3" width="19" customWidth="1"/>
    <col min="4" max="4" width="13.42578125" customWidth="1"/>
    <col min="5" max="5" width="7" customWidth="1"/>
    <col min="6" max="6" width="9" style="6" customWidth="1"/>
    <col min="7" max="7" width="9" customWidth="1"/>
    <col min="8" max="8" width="9.42578125" customWidth="1"/>
    <col min="9" max="10" width="6.57031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10" x14ac:dyDescent="0.25">
      <c r="A2" s="1" t="s">
        <v>20</v>
      </c>
      <c r="B2" t="s" vm="25">
        <v>196</v>
      </c>
    </row>
    <row r="3" spans="1:10" x14ac:dyDescent="0.25">
      <c r="A3" s="1" t="s">
        <v>21</v>
      </c>
      <c r="B3" t="s" vm="3">
        <v>9</v>
      </c>
    </row>
    <row r="5" spans="1:10" s="10" customFormat="1" ht="60" x14ac:dyDescent="0.25">
      <c r="A5" s="62" t="s">
        <v>1</v>
      </c>
      <c r="B5" s="63" t="s">
        <v>55</v>
      </c>
      <c r="C5" t="s">
        <v>189</v>
      </c>
      <c r="D5" s="63" t="s">
        <v>24</v>
      </c>
      <c r="E5" s="64" t="s">
        <v>18</v>
      </c>
      <c r="F5" s="64" t="s">
        <v>17</v>
      </c>
      <c r="G5" s="64" t="s">
        <v>19</v>
      </c>
      <c r="H5" s="19" t="s">
        <v>41</v>
      </c>
      <c r="I5" s="10" t="s">
        <v>23</v>
      </c>
      <c r="J5"/>
    </row>
    <row r="6" spans="1:10" x14ac:dyDescent="0.25">
      <c r="A6" s="2" t="s">
        <v>96</v>
      </c>
      <c r="B6" s="3"/>
      <c r="C6" s="3"/>
      <c r="D6" s="3">
        <v>16</v>
      </c>
      <c r="E6" s="3">
        <v>16</v>
      </c>
      <c r="F6" s="6">
        <v>20160</v>
      </c>
      <c r="G6" s="6"/>
      <c r="H6" s="6"/>
      <c r="I6" s="3">
        <v>630</v>
      </c>
    </row>
    <row r="7" spans="1:10" x14ac:dyDescent="0.25">
      <c r="A7" s="2" t="s">
        <v>95</v>
      </c>
      <c r="B7" s="3"/>
      <c r="C7" s="3"/>
      <c r="D7" s="3">
        <v>8</v>
      </c>
      <c r="E7" s="3">
        <v>8</v>
      </c>
      <c r="F7" s="6">
        <v>5040</v>
      </c>
      <c r="G7" s="6"/>
      <c r="H7" s="6"/>
      <c r="I7" s="3">
        <v>630</v>
      </c>
    </row>
    <row r="8" spans="1:10" x14ac:dyDescent="0.25">
      <c r="A8" s="4" t="s">
        <v>95</v>
      </c>
      <c r="B8" s="3"/>
      <c r="C8" s="3"/>
      <c r="D8" s="3">
        <v>8</v>
      </c>
      <c r="E8" s="3">
        <v>8</v>
      </c>
      <c r="F8" s="6">
        <v>5040</v>
      </c>
      <c r="G8" s="6"/>
      <c r="H8" s="6"/>
      <c r="I8" s="3">
        <v>630</v>
      </c>
    </row>
    <row r="9" spans="1:10" x14ac:dyDescent="0.25">
      <c r="A9" s="67" t="s">
        <v>70</v>
      </c>
      <c r="B9" s="65"/>
      <c r="C9" s="3"/>
      <c r="D9" s="65"/>
      <c r="E9" s="65">
        <v>20</v>
      </c>
      <c r="F9" s="66"/>
      <c r="G9" s="66">
        <v>27950</v>
      </c>
      <c r="H9" s="6"/>
      <c r="I9" s="3">
        <v>650</v>
      </c>
    </row>
    <row r="10" spans="1:10" x14ac:dyDescent="0.25">
      <c r="A10" s="68" t="s">
        <v>115</v>
      </c>
      <c r="B10" s="65"/>
      <c r="C10" s="3"/>
      <c r="D10" s="65"/>
      <c r="E10" s="65">
        <v>10</v>
      </c>
      <c r="F10" s="66"/>
      <c r="G10" s="66">
        <v>8450</v>
      </c>
      <c r="H10" s="6"/>
      <c r="I10" s="3">
        <v>650</v>
      </c>
    </row>
    <row r="11" spans="1:10" x14ac:dyDescent="0.25">
      <c r="A11" s="68" t="s">
        <v>186</v>
      </c>
      <c r="B11" s="65"/>
      <c r="C11" s="3"/>
      <c r="D11" s="65"/>
      <c r="E11" s="65">
        <v>10</v>
      </c>
      <c r="F11" s="66"/>
      <c r="G11" s="66">
        <v>19500</v>
      </c>
      <c r="H11" s="6"/>
      <c r="I11" s="3">
        <v>650</v>
      </c>
    </row>
    <row r="12" spans="1:10" x14ac:dyDescent="0.25">
      <c r="A12" s="2" t="s">
        <v>61</v>
      </c>
      <c r="B12" s="3"/>
      <c r="C12" s="3"/>
      <c r="D12" s="3"/>
      <c r="E12" s="3">
        <v>19.75</v>
      </c>
      <c r="G12" s="6">
        <v>18975</v>
      </c>
      <c r="H12" s="6"/>
      <c r="I12" s="3">
        <v>1150</v>
      </c>
    </row>
    <row r="13" spans="1:10" x14ac:dyDescent="0.25">
      <c r="A13" s="4" t="s">
        <v>429</v>
      </c>
      <c r="B13" s="3"/>
      <c r="C13" s="3"/>
      <c r="D13" s="3"/>
      <c r="E13" s="3">
        <v>4</v>
      </c>
      <c r="G13" s="6">
        <v>9200</v>
      </c>
      <c r="H13" s="6"/>
      <c r="I13" s="3">
        <v>1150</v>
      </c>
    </row>
    <row r="14" spans="1:10" x14ac:dyDescent="0.25">
      <c r="A14" s="4" t="s">
        <v>183</v>
      </c>
      <c r="B14" s="3"/>
      <c r="C14" s="3"/>
      <c r="D14" s="3"/>
      <c r="E14" s="3">
        <v>7.25</v>
      </c>
      <c r="G14" s="6">
        <v>0</v>
      </c>
      <c r="H14" s="6"/>
      <c r="I14" s="3">
        <v>0</v>
      </c>
    </row>
    <row r="15" spans="1:10" x14ac:dyDescent="0.25">
      <c r="A15" s="4" t="s">
        <v>12</v>
      </c>
      <c r="B15" s="3"/>
      <c r="C15" s="3"/>
      <c r="D15" s="3"/>
      <c r="E15" s="3">
        <v>8.5</v>
      </c>
      <c r="G15" s="6">
        <v>9775</v>
      </c>
      <c r="H15" s="6"/>
      <c r="I15" s="3">
        <v>1150</v>
      </c>
    </row>
    <row r="16" spans="1:10" x14ac:dyDescent="0.25">
      <c r="A16" s="2" t="s">
        <v>12</v>
      </c>
      <c r="B16" s="3"/>
      <c r="C16" s="3"/>
      <c r="D16" s="3"/>
      <c r="E16" s="3">
        <v>426.5</v>
      </c>
      <c r="G16" s="6">
        <v>185225</v>
      </c>
      <c r="H16" s="6"/>
      <c r="I16" s="3">
        <v>950</v>
      </c>
    </row>
    <row r="17" spans="1:9" x14ac:dyDescent="0.25">
      <c r="A17" s="2" t="s">
        <v>25</v>
      </c>
      <c r="B17" s="3"/>
      <c r="C17" s="3"/>
      <c r="D17" s="3">
        <v>8</v>
      </c>
      <c r="E17" s="3">
        <v>8</v>
      </c>
      <c r="F17" s="6">
        <v>5200</v>
      </c>
      <c r="G17" s="6"/>
      <c r="H17" s="6"/>
      <c r="I17" s="3">
        <v>650</v>
      </c>
    </row>
    <row r="18" spans="1:9" x14ac:dyDescent="0.25">
      <c r="A18" s="2" t="s">
        <v>26</v>
      </c>
      <c r="B18" s="3"/>
      <c r="C18" s="3"/>
      <c r="D18" s="3"/>
      <c r="E18" s="3">
        <v>108.75</v>
      </c>
      <c r="G18" s="6">
        <v>12825</v>
      </c>
      <c r="H18" s="6">
        <v>60962.5</v>
      </c>
      <c r="I18" s="3">
        <v>850</v>
      </c>
    </row>
    <row r="19" spans="1:9" x14ac:dyDescent="0.25">
      <c r="A19" s="4" t="s">
        <v>77</v>
      </c>
      <c r="B19" s="3"/>
      <c r="C19" s="3"/>
      <c r="D19" s="3"/>
      <c r="E19" s="3">
        <v>57.5</v>
      </c>
      <c r="G19" s="6"/>
      <c r="H19" s="6">
        <v>37375</v>
      </c>
      <c r="I19" s="3">
        <v>650</v>
      </c>
    </row>
    <row r="20" spans="1:9" x14ac:dyDescent="0.25">
      <c r="A20" s="5" t="s">
        <v>51</v>
      </c>
      <c r="B20" s="3"/>
      <c r="C20" s="3"/>
      <c r="D20" s="3"/>
      <c r="E20" s="3">
        <v>33.5</v>
      </c>
      <c r="G20" s="6"/>
      <c r="H20" s="6">
        <v>21775</v>
      </c>
      <c r="I20" s="3">
        <v>650</v>
      </c>
    </row>
    <row r="21" spans="1:9" x14ac:dyDescent="0.25">
      <c r="A21" s="59" t="s">
        <v>433</v>
      </c>
      <c r="B21" s="3"/>
      <c r="C21" s="3"/>
      <c r="D21" s="3"/>
      <c r="E21" s="3">
        <v>3</v>
      </c>
      <c r="G21" s="6"/>
      <c r="H21" s="6">
        <v>1950</v>
      </c>
      <c r="I21" s="3">
        <v>650</v>
      </c>
    </row>
    <row r="22" spans="1:9" x14ac:dyDescent="0.25">
      <c r="A22" s="59" t="s">
        <v>433</v>
      </c>
      <c r="B22" s="3"/>
      <c r="C22" s="3"/>
      <c r="D22" s="3"/>
      <c r="E22" s="3">
        <v>2</v>
      </c>
      <c r="G22" s="6"/>
      <c r="H22" s="6">
        <v>1300</v>
      </c>
      <c r="I22" s="3">
        <v>650</v>
      </c>
    </row>
    <row r="23" spans="1:9" x14ac:dyDescent="0.25">
      <c r="A23" s="59" t="s">
        <v>433</v>
      </c>
      <c r="B23" s="3"/>
      <c r="C23" s="3"/>
      <c r="D23" s="3"/>
      <c r="E23" s="3">
        <v>1</v>
      </c>
      <c r="G23" s="6"/>
      <c r="H23" s="6">
        <v>650</v>
      </c>
      <c r="I23" s="3">
        <v>650</v>
      </c>
    </row>
    <row r="24" spans="1:9" x14ac:dyDescent="0.25">
      <c r="A24" s="59" t="s">
        <v>433</v>
      </c>
      <c r="B24" s="3"/>
      <c r="C24" s="3"/>
      <c r="D24" s="3"/>
      <c r="E24" s="3">
        <v>4</v>
      </c>
      <c r="G24" s="6"/>
      <c r="H24" s="6">
        <v>2600</v>
      </c>
      <c r="I24" s="3">
        <v>650</v>
      </c>
    </row>
    <row r="25" spans="1:9" x14ac:dyDescent="0.25">
      <c r="A25" s="59" t="s">
        <v>434</v>
      </c>
      <c r="B25" s="3"/>
      <c r="C25" s="3"/>
      <c r="D25" s="3"/>
      <c r="E25" s="3">
        <v>0.5</v>
      </c>
      <c r="G25" s="6"/>
      <c r="H25" s="6">
        <v>325</v>
      </c>
      <c r="I25" s="3">
        <v>650</v>
      </c>
    </row>
    <row r="26" spans="1:9" x14ac:dyDescent="0.25">
      <c r="A26" s="59" t="s">
        <v>435</v>
      </c>
      <c r="B26" s="3"/>
      <c r="C26" s="3"/>
      <c r="D26" s="3"/>
      <c r="E26" s="3">
        <v>1</v>
      </c>
      <c r="G26" s="6"/>
      <c r="H26" s="6">
        <v>650</v>
      </c>
      <c r="I26" s="3">
        <v>650</v>
      </c>
    </row>
    <row r="27" spans="1:9" x14ac:dyDescent="0.25">
      <c r="A27" s="59" t="s">
        <v>436</v>
      </c>
      <c r="B27" s="3"/>
      <c r="C27" s="3"/>
      <c r="D27" s="3"/>
      <c r="E27" s="3">
        <v>5</v>
      </c>
      <c r="G27" s="6"/>
      <c r="H27" s="6">
        <v>3250</v>
      </c>
      <c r="I27" s="3">
        <v>650</v>
      </c>
    </row>
    <row r="28" spans="1:9" x14ac:dyDescent="0.25">
      <c r="A28" s="59" t="s">
        <v>437</v>
      </c>
      <c r="B28" s="3"/>
      <c r="C28" s="3"/>
      <c r="D28" s="3"/>
      <c r="E28" s="3">
        <v>5</v>
      </c>
      <c r="G28" s="6"/>
      <c r="H28" s="6">
        <v>3250</v>
      </c>
      <c r="I28" s="3">
        <v>650</v>
      </c>
    </row>
    <row r="29" spans="1:9" x14ac:dyDescent="0.25">
      <c r="A29" s="59" t="s">
        <v>437</v>
      </c>
      <c r="B29" s="3"/>
      <c r="C29" s="3"/>
      <c r="D29" s="3"/>
      <c r="E29" s="3">
        <v>2</v>
      </c>
      <c r="G29" s="6"/>
      <c r="H29" s="6">
        <v>1300</v>
      </c>
      <c r="I29" s="3">
        <v>650</v>
      </c>
    </row>
    <row r="30" spans="1:9" x14ac:dyDescent="0.25">
      <c r="A30" s="59" t="s">
        <v>428</v>
      </c>
      <c r="B30" s="3"/>
      <c r="C30" s="3"/>
      <c r="D30" s="3"/>
      <c r="E30" s="3">
        <v>6</v>
      </c>
      <c r="G30" s="6"/>
      <c r="H30" s="6">
        <v>3900</v>
      </c>
      <c r="I30" s="3">
        <v>650</v>
      </c>
    </row>
    <row r="31" spans="1:9" x14ac:dyDescent="0.25">
      <c r="A31" s="59" t="s">
        <v>438</v>
      </c>
      <c r="B31" s="3"/>
      <c r="C31" s="3"/>
      <c r="D31" s="3"/>
      <c r="E31" s="3">
        <v>2</v>
      </c>
      <c r="G31" s="6"/>
      <c r="H31" s="6">
        <v>1300</v>
      </c>
      <c r="I31" s="3">
        <v>650</v>
      </c>
    </row>
    <row r="32" spans="1:9" x14ac:dyDescent="0.25">
      <c r="A32" s="59" t="s">
        <v>439</v>
      </c>
      <c r="B32" s="3"/>
      <c r="C32" s="3"/>
      <c r="D32" s="3"/>
      <c r="E32" s="3">
        <v>2</v>
      </c>
      <c r="G32" s="6"/>
      <c r="H32" s="6">
        <v>1300</v>
      </c>
      <c r="I32" s="3">
        <v>650</v>
      </c>
    </row>
    <row r="33" spans="1:9" x14ac:dyDescent="0.25">
      <c r="A33" s="5" t="s">
        <v>15</v>
      </c>
      <c r="B33" s="3"/>
      <c r="C33" s="3"/>
      <c r="D33" s="3"/>
      <c r="E33" s="3">
        <v>24</v>
      </c>
      <c r="G33" s="6"/>
      <c r="H33" s="6">
        <v>15600</v>
      </c>
      <c r="I33" s="3">
        <v>650</v>
      </c>
    </row>
    <row r="34" spans="1:9" x14ac:dyDescent="0.25">
      <c r="A34" s="4" t="s">
        <v>160</v>
      </c>
      <c r="B34" s="3"/>
      <c r="C34" s="3"/>
      <c r="D34" s="3"/>
      <c r="E34" s="3">
        <v>14.5</v>
      </c>
      <c r="G34" s="6">
        <v>9425</v>
      </c>
      <c r="H34" s="6"/>
      <c r="I34" s="3">
        <v>650</v>
      </c>
    </row>
    <row r="35" spans="1:9" x14ac:dyDescent="0.25">
      <c r="A35" s="4" t="s">
        <v>116</v>
      </c>
      <c r="B35" s="3"/>
      <c r="C35" s="3"/>
      <c r="D35" s="3"/>
      <c r="E35" s="3">
        <v>8.5</v>
      </c>
      <c r="G35" s="6">
        <v>1062.5</v>
      </c>
      <c r="H35" s="6">
        <v>7012.5</v>
      </c>
      <c r="I35" s="3">
        <v>850</v>
      </c>
    </row>
    <row r="36" spans="1:9" x14ac:dyDescent="0.25">
      <c r="A36" s="4" t="s">
        <v>40</v>
      </c>
      <c r="B36" s="3"/>
      <c r="C36" s="3"/>
      <c r="D36" s="3"/>
      <c r="E36" s="3">
        <v>2.75</v>
      </c>
      <c r="G36" s="6">
        <v>2337.5</v>
      </c>
      <c r="H36" s="6"/>
      <c r="I36" s="3">
        <v>850</v>
      </c>
    </row>
    <row r="37" spans="1:9" x14ac:dyDescent="0.25">
      <c r="A37" s="4" t="s">
        <v>427</v>
      </c>
      <c r="B37" s="3"/>
      <c r="C37" s="3"/>
      <c r="D37" s="3"/>
      <c r="E37" s="3">
        <v>25.5</v>
      </c>
      <c r="G37" s="6"/>
      <c r="H37" s="6">
        <v>16575</v>
      </c>
      <c r="I37" s="3">
        <v>650</v>
      </c>
    </row>
    <row r="38" spans="1:9" x14ac:dyDescent="0.25">
      <c r="A38" s="2" t="s">
        <v>16</v>
      </c>
      <c r="B38" s="3"/>
      <c r="C38" s="3"/>
      <c r="D38" s="3">
        <v>130.25</v>
      </c>
      <c r="E38" s="3">
        <v>130.25</v>
      </c>
      <c r="F38" s="6">
        <v>2337.5</v>
      </c>
      <c r="G38" s="6"/>
      <c r="H38" s="6"/>
      <c r="I38" s="3">
        <v>850</v>
      </c>
    </row>
    <row r="39" spans="1:9" x14ac:dyDescent="0.25">
      <c r="A39" s="2" t="s">
        <v>86</v>
      </c>
      <c r="B39" s="3"/>
      <c r="C39" s="3"/>
      <c r="D39" s="3">
        <v>86.5</v>
      </c>
      <c r="E39" s="3">
        <v>88.25</v>
      </c>
      <c r="F39" s="6">
        <v>215625</v>
      </c>
      <c r="G39" s="6">
        <v>0</v>
      </c>
      <c r="H39" s="6"/>
      <c r="I39" s="3">
        <v>1150</v>
      </c>
    </row>
    <row r="40" spans="1:9" x14ac:dyDescent="0.25">
      <c r="A40" s="2" t="s">
        <v>10</v>
      </c>
      <c r="B40" s="3"/>
      <c r="C40" s="3"/>
      <c r="D40" s="3"/>
      <c r="E40" s="3">
        <v>4.75</v>
      </c>
      <c r="G40" s="6">
        <v>850</v>
      </c>
      <c r="H40" s="6">
        <v>3087.5</v>
      </c>
      <c r="I40" s="3">
        <v>850</v>
      </c>
    </row>
    <row r="41" spans="1:9" x14ac:dyDescent="0.25">
      <c r="A41" s="2" t="s">
        <v>195</v>
      </c>
      <c r="B41" s="3"/>
      <c r="C41" s="3"/>
      <c r="D41" s="3"/>
      <c r="E41" s="3">
        <v>6.5</v>
      </c>
      <c r="G41" s="6">
        <v>0</v>
      </c>
      <c r="H41" s="6"/>
      <c r="I41" s="3">
        <v>0</v>
      </c>
    </row>
    <row r="42" spans="1:9" x14ac:dyDescent="0.25">
      <c r="A42" s="2" t="s">
        <v>99</v>
      </c>
      <c r="B42" s="3"/>
      <c r="C42" s="3">
        <v>0</v>
      </c>
      <c r="D42" s="3"/>
      <c r="E42" s="3">
        <v>10.75</v>
      </c>
      <c r="G42" s="6">
        <v>0</v>
      </c>
      <c r="H42" s="6"/>
      <c r="I42" s="3">
        <v>0</v>
      </c>
    </row>
    <row r="43" spans="1:9" x14ac:dyDescent="0.25">
      <c r="A43" s="2" t="s">
        <v>2</v>
      </c>
      <c r="B43" s="3"/>
      <c r="C43" s="3">
        <v>0</v>
      </c>
      <c r="D43" s="3">
        <v>248.75</v>
      </c>
      <c r="E43" s="3">
        <v>847.5</v>
      </c>
      <c r="F43" s="6">
        <v>248362.5</v>
      </c>
      <c r="G43" s="6">
        <v>245825</v>
      </c>
      <c r="H43" s="6">
        <v>64050</v>
      </c>
      <c r="I43" s="3">
        <v>1150</v>
      </c>
    </row>
    <row r="44" spans="1:9" x14ac:dyDescent="0.25">
      <c r="F44"/>
    </row>
    <row r="45" spans="1:9" x14ac:dyDescent="0.25">
      <c r="F45"/>
    </row>
    <row r="46" spans="1:9" x14ac:dyDescent="0.25">
      <c r="F46"/>
    </row>
    <row r="47" spans="1:9" x14ac:dyDescent="0.25">
      <c r="F47"/>
    </row>
    <row r="48" spans="1:9"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row r="74" spans="6:6" x14ac:dyDescent="0.25">
      <c r="F74"/>
    </row>
    <row r="75" spans="6:6" x14ac:dyDescent="0.25">
      <c r="F75"/>
    </row>
    <row r="76" spans="6:6" x14ac:dyDescent="0.25">
      <c r="F76"/>
    </row>
    <row r="77" spans="6:6" x14ac:dyDescent="0.25">
      <c r="F77"/>
    </row>
    <row r="78" spans="6:6" x14ac:dyDescent="0.25">
      <c r="F78"/>
    </row>
    <row r="79" spans="6:6" x14ac:dyDescent="0.25">
      <c r="F79"/>
    </row>
    <row r="80" spans="6:6"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1:CV91"/>
  <sheetViews>
    <sheetView zoomScale="70" zoomScaleNormal="70" workbookViewId="0">
      <selection activeCell="L36" sqref="L36"/>
    </sheetView>
  </sheetViews>
  <sheetFormatPr defaultRowHeight="15" x14ac:dyDescent="0.25"/>
  <cols>
    <col min="1" max="1" width="21" customWidth="1"/>
    <col min="2" max="2" width="2.5703125" customWidth="1"/>
    <col min="3" max="3" width="18.7109375" customWidth="1"/>
    <col min="4" max="4" width="18.5703125" customWidth="1"/>
    <col min="5" max="5" width="13.5703125" customWidth="1"/>
    <col min="6" max="6" width="10.28515625" customWidth="1"/>
    <col min="7" max="7" width="10.140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24.5703125" customWidth="1"/>
    <col min="15" max="15" width="21.7109375" customWidth="1"/>
    <col min="16" max="16" width="15" customWidth="1"/>
    <col min="17" max="24" width="10.85546875" customWidth="1"/>
    <col min="25" max="26" width="10.7109375" customWidth="1"/>
    <col min="27" max="27" width="13.140625" customWidth="1"/>
    <col min="28" max="28" width="10.85546875" customWidth="1"/>
    <col min="29" max="29" width="13.140625" customWidth="1"/>
    <col min="30" max="30" width="15.5703125" customWidth="1"/>
    <col min="31" max="31" width="10.85546875" customWidth="1"/>
    <col min="32" max="32" width="15.5703125" customWidth="1"/>
    <col min="33" max="33" width="10.85546875" customWidth="1"/>
    <col min="34" max="34" width="15.5703125" customWidth="1"/>
    <col min="35" max="35" width="10.85546875" customWidth="1"/>
    <col min="36" max="36" width="15.5703125" customWidth="1"/>
    <col min="37" max="37" width="10.7109375" customWidth="1"/>
    <col min="38" max="38" width="15.5703125" customWidth="1"/>
    <col min="39" max="39" width="10.85546875" customWidth="1"/>
    <col min="40" max="40" width="15.5703125" customWidth="1"/>
    <col min="41" max="41" width="10.85546875" customWidth="1"/>
    <col min="42" max="42" width="15.5703125" customWidth="1"/>
    <col min="43" max="43" width="14.5703125" customWidth="1"/>
    <col min="44" max="44" width="21.28515625" customWidth="1"/>
    <col min="45" max="45" width="8.85546875" customWidth="1"/>
    <col min="46" max="46" width="15.5703125" customWidth="1"/>
    <col min="47" max="47" width="18" customWidth="1"/>
    <col min="48" max="48" width="13" customWidth="1"/>
    <col min="49" max="49" width="10.7109375" customWidth="1"/>
    <col min="50" max="50" width="18" customWidth="1"/>
    <col min="51" max="51" width="10.7109375" customWidth="1"/>
    <col min="52" max="52" width="11.7109375" customWidth="1"/>
    <col min="53" max="53" width="8.7109375" customWidth="1"/>
    <col min="54" max="54" width="8.85546875" customWidth="1"/>
    <col min="55" max="55" width="15.5703125" customWidth="1"/>
    <col min="56" max="56" width="18" customWidth="1"/>
    <col min="57" max="57" width="13" customWidth="1"/>
    <col min="58" max="58" width="10.7109375" customWidth="1"/>
    <col min="59" max="59" width="18" customWidth="1"/>
    <col min="60" max="60" width="10.85546875" customWidth="1"/>
    <col min="61" max="61" width="11.7109375" customWidth="1"/>
    <col min="62" max="62" width="8.7109375" customWidth="1"/>
    <col min="63" max="63" width="8.85546875" customWidth="1"/>
    <col min="64" max="64" width="15.5703125" customWidth="1"/>
    <col min="65" max="65" width="18" customWidth="1"/>
    <col min="66" max="66" width="13" customWidth="1"/>
    <col min="67" max="67" width="10.7109375" customWidth="1"/>
    <col min="68" max="68" width="18" customWidth="1"/>
    <col min="69" max="69" width="10.85546875" customWidth="1"/>
    <col min="70" max="70" width="11.7109375" bestFit="1" customWidth="1"/>
    <col min="71" max="71" width="8.7109375" customWidth="1"/>
    <col min="72" max="72" width="8.85546875" customWidth="1"/>
    <col min="73" max="73" width="15.5703125" bestFit="1" customWidth="1"/>
    <col min="74" max="74" width="18" bestFit="1" customWidth="1"/>
    <col min="75" max="75" width="13" bestFit="1" customWidth="1"/>
    <col min="76" max="76" width="10.7109375" customWidth="1"/>
    <col min="77" max="77" width="18" bestFit="1" customWidth="1"/>
    <col min="78" max="78" width="10.85546875" bestFit="1" customWidth="1"/>
    <col min="79" max="79" width="11.7109375" bestFit="1" customWidth="1"/>
    <col min="80" max="80" width="8.7109375" customWidth="1"/>
    <col min="81" max="81" width="8.85546875" customWidth="1"/>
    <col min="82" max="82" width="15.5703125" bestFit="1" customWidth="1"/>
    <col min="83" max="83" width="18" bestFit="1" customWidth="1"/>
    <col min="84" max="84" width="13" bestFit="1" customWidth="1"/>
    <col min="85" max="85" width="10.7109375" bestFit="1" customWidth="1"/>
    <col min="86" max="86" width="18" bestFit="1" customWidth="1"/>
    <col min="87" max="87" width="10.7109375" customWidth="1"/>
    <col min="88" max="88" width="11.7109375" bestFit="1" customWidth="1"/>
    <col min="89" max="89" width="8.7109375" customWidth="1"/>
    <col min="90" max="90" width="8.85546875" customWidth="1"/>
    <col min="91" max="91" width="15.5703125" bestFit="1" customWidth="1"/>
    <col min="92" max="92" width="18" bestFit="1" customWidth="1"/>
    <col min="93" max="93" width="13" bestFit="1" customWidth="1"/>
    <col min="94" max="94" width="10.7109375" bestFit="1" customWidth="1"/>
    <col min="95" max="95" width="18" bestFit="1" customWidth="1"/>
    <col min="96" max="96" width="10.85546875" bestFit="1" customWidth="1"/>
    <col min="97" max="97" width="11.7109375" bestFit="1" customWidth="1"/>
    <col min="98" max="98" width="8.7109375" customWidth="1"/>
    <col min="99" max="99" width="8.85546875" customWidth="1"/>
    <col min="100" max="100" width="15.5703125" bestFit="1" customWidth="1"/>
    <col min="101" max="101" width="18" bestFit="1" customWidth="1"/>
    <col min="102" max="102" width="13" bestFit="1" customWidth="1"/>
    <col min="103" max="103" width="10.7109375" bestFit="1" customWidth="1"/>
    <col min="104" max="104" width="18" bestFit="1" customWidth="1"/>
    <col min="105" max="105" width="10.85546875" bestFit="1" customWidth="1"/>
    <col min="106" max="106" width="11.7109375" bestFit="1" customWidth="1"/>
    <col min="107" max="107" width="8.7109375" customWidth="1"/>
    <col min="109" max="109" width="15.5703125" bestFit="1" customWidth="1"/>
    <col min="110" max="110" width="18" bestFit="1" customWidth="1"/>
    <col min="111" max="111" width="13" bestFit="1" customWidth="1"/>
    <col min="112" max="112" width="10.7109375" bestFit="1" customWidth="1"/>
    <col min="113" max="113" width="18" bestFit="1" customWidth="1"/>
    <col min="114" max="114" width="10.85546875" bestFit="1" customWidth="1"/>
    <col min="115" max="115" width="11.7109375" bestFit="1" customWidth="1"/>
    <col min="116" max="116" width="8.7109375" customWidth="1"/>
    <col min="118" max="118" width="15.5703125" bestFit="1" customWidth="1"/>
    <col min="119" max="119" width="18" bestFit="1" customWidth="1"/>
    <col min="120" max="120" width="13" bestFit="1" customWidth="1"/>
    <col min="121" max="121" width="10.7109375" bestFit="1" customWidth="1"/>
    <col min="122" max="122" width="18" bestFit="1" customWidth="1"/>
    <col min="123" max="123" width="10.85546875" bestFit="1" customWidth="1"/>
    <col min="124" max="124" width="11.7109375" bestFit="1" customWidth="1"/>
    <col min="125" max="125" width="8.7109375" customWidth="1"/>
    <col min="127" max="127" width="15.5703125" bestFit="1" customWidth="1"/>
    <col min="128" max="128" width="18" bestFit="1" customWidth="1"/>
    <col min="129" max="129" width="13" bestFit="1" customWidth="1"/>
    <col min="130" max="130" width="10.7109375" bestFit="1" customWidth="1"/>
    <col min="131" max="131" width="18" bestFit="1" customWidth="1"/>
    <col min="132" max="132" width="10.7109375" bestFit="1" customWidth="1"/>
    <col min="133" max="133" width="11.7109375" bestFit="1" customWidth="1"/>
    <col min="134" max="134" width="8.7109375" customWidth="1"/>
    <col min="136" max="136" width="15.5703125" bestFit="1" customWidth="1"/>
    <col min="137" max="137" width="18" bestFit="1" customWidth="1"/>
    <col min="138" max="138" width="13" bestFit="1" customWidth="1"/>
    <col min="139" max="139" width="10.7109375" bestFit="1" customWidth="1"/>
    <col min="140" max="140" width="18" bestFit="1" customWidth="1"/>
    <col min="141" max="141" width="10.85546875" bestFit="1" customWidth="1"/>
    <col min="142" max="142" width="11.7109375" bestFit="1" customWidth="1"/>
    <col min="143" max="143" width="8.7109375" customWidth="1"/>
    <col min="145" max="145" width="15.5703125" bestFit="1" customWidth="1"/>
    <col min="146" max="146" width="18" bestFit="1" customWidth="1"/>
    <col min="147" max="147" width="13" bestFit="1" customWidth="1"/>
    <col min="148" max="148" width="10.7109375" bestFit="1" customWidth="1"/>
    <col min="149" max="149" width="18" bestFit="1" customWidth="1"/>
    <col min="150" max="150" width="10.85546875" bestFit="1" customWidth="1"/>
    <col min="151" max="151" width="11.7109375" bestFit="1" customWidth="1"/>
    <col min="152" max="152" width="8.7109375" customWidth="1"/>
    <col min="154" max="154" width="15.5703125" bestFit="1" customWidth="1"/>
    <col min="155" max="155" width="18" bestFit="1" customWidth="1"/>
    <col min="156" max="156" width="13" bestFit="1" customWidth="1"/>
    <col min="157" max="157" width="10.7109375" bestFit="1" customWidth="1"/>
    <col min="158" max="158" width="18" bestFit="1" customWidth="1"/>
    <col min="159" max="159" width="13.28515625" bestFit="1" customWidth="1"/>
    <col min="160" max="160" width="17.5703125" bestFit="1" customWidth="1"/>
    <col min="161" max="161" width="14.42578125" bestFit="1" customWidth="1"/>
    <col min="162" max="162" width="14.5703125" bestFit="1" customWidth="1"/>
    <col min="163" max="163" width="21.28515625" bestFit="1" customWidth="1"/>
    <col min="164" max="164" width="23.7109375" bestFit="1" customWidth="1"/>
    <col min="165" max="165" width="18.7109375" bestFit="1" customWidth="1"/>
    <col min="166" max="166" width="16.42578125" bestFit="1" customWidth="1"/>
    <col min="167" max="167" width="23.7109375" bestFit="1" customWidth="1"/>
  </cols>
  <sheetData>
    <row r="1" spans="3:100" ht="5.25" customHeight="1" x14ac:dyDescent="0.25"/>
    <row r="2" spans="3:100" s="38" customFormat="1" x14ac:dyDescent="0.25">
      <c r="C2" s="1" t="s">
        <v>91</v>
      </c>
      <c r="D2" t="s" vm="17">
        <v>51</v>
      </c>
      <c r="E2" s="17"/>
      <c r="F2" s="17"/>
      <c r="G2" s="17"/>
      <c r="H2" s="17"/>
      <c r="I2" s="17"/>
      <c r="J2" s="17"/>
      <c r="K2" s="58"/>
      <c r="L2" s="58"/>
      <c r="M2" s="58"/>
      <c r="N2" s="1" t="s">
        <v>91</v>
      </c>
      <c r="O2" t="s" vm="22">
        <v>31</v>
      </c>
      <c r="P2" s="17"/>
      <c r="Q2" s="17"/>
      <c r="R2" s="17"/>
      <c r="S2" s="17"/>
      <c r="T2" s="17"/>
      <c r="U2" s="17"/>
      <c r="V2" s="58"/>
      <c r="W2" s="58"/>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88</v>
      </c>
      <c r="E4" t="s">
        <v>18</v>
      </c>
      <c r="F4" t="s">
        <v>69</v>
      </c>
      <c r="G4" t="s">
        <v>53</v>
      </c>
      <c r="H4" t="s">
        <v>87</v>
      </c>
      <c r="I4" t="s">
        <v>27</v>
      </c>
      <c r="J4" t="s">
        <v>33</v>
      </c>
      <c r="K4" t="s">
        <v>34</v>
      </c>
      <c r="L4" t="s">
        <v>89</v>
      </c>
      <c r="O4" s="1" t="s">
        <v>3</v>
      </c>
    </row>
    <row r="5" spans="3:100" x14ac:dyDescent="0.25">
      <c r="C5" s="2" t="s">
        <v>196</v>
      </c>
      <c r="D5" s="3">
        <v>-1</v>
      </c>
      <c r="E5" s="3">
        <v>96</v>
      </c>
      <c r="F5" s="3">
        <v>41.5</v>
      </c>
      <c r="G5" s="3">
        <v>45</v>
      </c>
      <c r="H5" s="3"/>
      <c r="I5" s="3">
        <v>9.5</v>
      </c>
      <c r="J5" s="3">
        <v>152</v>
      </c>
      <c r="K5" s="18">
        <v>0.29605263157894735</v>
      </c>
      <c r="L5" s="18">
        <v>0.9</v>
      </c>
      <c r="N5" s="1" t="s">
        <v>1</v>
      </c>
      <c r="O5" t="s">
        <v>194</v>
      </c>
      <c r="P5" t="s">
        <v>2</v>
      </c>
    </row>
    <row r="6" spans="3:100" x14ac:dyDescent="0.25">
      <c r="C6" s="4" t="s">
        <v>86</v>
      </c>
      <c r="D6" s="3">
        <v>-1</v>
      </c>
      <c r="E6" s="3">
        <v>45</v>
      </c>
      <c r="F6" s="3"/>
      <c r="G6" s="3">
        <v>45</v>
      </c>
      <c r="H6" s="3"/>
      <c r="I6" s="3"/>
      <c r="J6" s="3">
        <v>152</v>
      </c>
      <c r="K6" s="18">
        <v>0.29605263157894735</v>
      </c>
      <c r="L6" s="18">
        <v>0.9</v>
      </c>
      <c r="N6" s="2" t="s">
        <v>86</v>
      </c>
      <c r="O6" s="3"/>
      <c r="P6" s="3"/>
    </row>
    <row r="7" spans="3:100" x14ac:dyDescent="0.25">
      <c r="C7" s="4" t="s">
        <v>12</v>
      </c>
      <c r="D7" s="3"/>
      <c r="E7" s="3">
        <v>9.5</v>
      </c>
      <c r="F7" s="3"/>
      <c r="G7" s="3"/>
      <c r="H7" s="3"/>
      <c r="I7" s="3">
        <v>9.5</v>
      </c>
      <c r="J7" s="3">
        <v>152</v>
      </c>
      <c r="K7" s="18"/>
      <c r="L7" s="18"/>
      <c r="N7" s="4" t="s">
        <v>53</v>
      </c>
      <c r="O7" s="3">
        <v>40.5</v>
      </c>
      <c r="P7" s="3">
        <v>40.5</v>
      </c>
    </row>
    <row r="8" spans="3:100" x14ac:dyDescent="0.25">
      <c r="C8" s="4" t="s">
        <v>10</v>
      </c>
      <c r="D8" s="3"/>
      <c r="E8" s="3">
        <v>0.5</v>
      </c>
      <c r="F8" s="3">
        <v>0.5</v>
      </c>
      <c r="G8" s="3"/>
      <c r="H8" s="3"/>
      <c r="I8" s="3"/>
      <c r="J8" s="3">
        <v>152</v>
      </c>
      <c r="K8" s="18"/>
      <c r="L8" s="18"/>
      <c r="N8" s="4" t="s">
        <v>87</v>
      </c>
      <c r="O8" s="3"/>
      <c r="P8" s="3"/>
    </row>
    <row r="9" spans="3:100" x14ac:dyDescent="0.25">
      <c r="C9" s="4" t="s">
        <v>26</v>
      </c>
      <c r="D9" s="3"/>
      <c r="E9" s="3">
        <v>41</v>
      </c>
      <c r="F9" s="3">
        <v>41</v>
      </c>
      <c r="G9" s="3"/>
      <c r="H9" s="3"/>
      <c r="I9" s="3"/>
      <c r="J9" s="3">
        <v>152</v>
      </c>
      <c r="K9" s="18"/>
      <c r="L9" s="18"/>
      <c r="N9" s="2" t="s">
        <v>136</v>
      </c>
      <c r="O9" s="3">
        <v>40.5</v>
      </c>
      <c r="P9" s="3">
        <v>40.5</v>
      </c>
    </row>
    <row r="10" spans="3:100" x14ac:dyDescent="0.25">
      <c r="C10" s="2" t="s">
        <v>2</v>
      </c>
      <c r="D10" s="3">
        <v>-1</v>
      </c>
      <c r="E10" s="3">
        <v>96</v>
      </c>
      <c r="F10" s="3">
        <v>41.5</v>
      </c>
      <c r="G10" s="3">
        <v>45</v>
      </c>
      <c r="H10" s="3"/>
      <c r="I10" s="3">
        <v>9.5</v>
      </c>
      <c r="J10" s="3">
        <v>152</v>
      </c>
      <c r="K10" s="18">
        <v>0.29605263157894735</v>
      </c>
      <c r="L10" s="18">
        <v>0.9</v>
      </c>
      <c r="N10" s="2" t="s">
        <v>137</v>
      </c>
      <c r="O10" s="3"/>
      <c r="P10" s="3"/>
    </row>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C65" s="2"/>
      <c r="D65" s="3"/>
      <c r="E65" s="3"/>
      <c r="F65" s="3"/>
      <c r="G65" s="3"/>
      <c r="H65" s="3"/>
      <c r="I65" s="3"/>
      <c r="J65" s="3"/>
      <c r="K65" s="18"/>
      <c r="L65" s="18"/>
    </row>
    <row r="66" spans="3:12" ht="1.1499999999999999" customHeight="1" x14ac:dyDescent="0.25">
      <c r="C66" s="2"/>
      <c r="D66" s="3"/>
      <c r="E66" s="3"/>
      <c r="F66" s="3"/>
      <c r="G66" s="3"/>
      <c r="H66" s="3"/>
      <c r="I66" s="3"/>
      <c r="J66" s="3"/>
      <c r="K66" s="18"/>
      <c r="L66" s="18"/>
    </row>
    <row r="67" spans="3:12" ht="1.1499999999999999" customHeight="1" x14ac:dyDescent="0.25">
      <c r="C67" s="2"/>
      <c r="D67" s="3"/>
      <c r="E67" s="3"/>
      <c r="F67" s="3"/>
      <c r="G67" s="3"/>
      <c r="H67" s="3"/>
      <c r="I67" s="3"/>
      <c r="J67" s="3"/>
      <c r="K67" s="18"/>
      <c r="L67" s="18"/>
    </row>
    <row r="68" spans="3:12" ht="1.1499999999999999" customHeight="1" x14ac:dyDescent="0.25">
      <c r="C68" s="2"/>
      <c r="D68" s="3"/>
      <c r="E68" s="3"/>
      <c r="F68" s="3"/>
      <c r="G68" s="3"/>
      <c r="H68" s="3"/>
      <c r="I68" s="3"/>
      <c r="J68" s="3"/>
      <c r="K68" s="18"/>
      <c r="L68" s="18"/>
    </row>
    <row r="69" spans="3:12" ht="1.1499999999999999" customHeight="1" x14ac:dyDescent="0.25">
      <c r="C69" s="2"/>
      <c r="D69" s="3"/>
      <c r="E69" s="3"/>
      <c r="F69" s="3"/>
      <c r="G69" s="3"/>
      <c r="H69" s="3"/>
      <c r="I69" s="3"/>
      <c r="J69" s="3"/>
      <c r="K69" s="18"/>
      <c r="L69" s="18"/>
    </row>
    <row r="70" spans="3:12" ht="1.1499999999999999" customHeight="1" x14ac:dyDescent="0.25">
      <c r="C70" s="2"/>
      <c r="D70" s="3"/>
      <c r="E70" s="3"/>
      <c r="F70" s="3"/>
      <c r="G70" s="3"/>
      <c r="H70" s="3"/>
      <c r="I70" s="3"/>
      <c r="J70" s="3"/>
      <c r="K70" s="18"/>
      <c r="L70" s="18"/>
    </row>
    <row r="71" spans="3:12" ht="1.1499999999999999" customHeight="1" x14ac:dyDescent="0.25">
      <c r="C71" s="2"/>
      <c r="D71" s="3"/>
      <c r="E71" s="3"/>
      <c r="F71" s="3"/>
      <c r="G71" s="3"/>
      <c r="H71" s="3"/>
      <c r="I71" s="3"/>
      <c r="J71" s="3"/>
      <c r="K71" s="18"/>
      <c r="L71" s="18"/>
    </row>
    <row r="72" spans="3:12" ht="1.1499999999999999" customHeight="1" x14ac:dyDescent="0.25">
      <c r="C72" s="2"/>
      <c r="D72" s="3"/>
      <c r="E72" s="3"/>
      <c r="F72" s="3"/>
      <c r="G72" s="3"/>
      <c r="H72" s="3"/>
      <c r="I72" s="3"/>
      <c r="J72" s="3"/>
      <c r="K72" s="18"/>
      <c r="L72" s="18"/>
    </row>
    <row r="73" spans="3:12" ht="1.1499999999999999" customHeight="1" x14ac:dyDescent="0.25">
      <c r="C73" s="2"/>
      <c r="D73" s="3"/>
      <c r="E73" s="3"/>
      <c r="F73" s="3"/>
      <c r="G73" s="3"/>
      <c r="H73" s="3"/>
      <c r="I73" s="3"/>
      <c r="J73" s="3"/>
      <c r="K73" s="18"/>
      <c r="L73" s="18"/>
    </row>
    <row r="74" spans="3:12" ht="1.1499999999999999" customHeight="1" x14ac:dyDescent="0.25">
      <c r="C74" s="2"/>
      <c r="D74" s="3"/>
      <c r="E74" s="3"/>
      <c r="F74" s="3"/>
      <c r="G74" s="3"/>
      <c r="H74" s="3"/>
      <c r="I74" s="3"/>
      <c r="J74" s="3"/>
      <c r="K74" s="18"/>
      <c r="L74" s="18"/>
    </row>
    <row r="75" spans="3:12" ht="1.1499999999999999" customHeight="1" x14ac:dyDescent="0.25">
      <c r="C75" s="2"/>
      <c r="D75" s="3"/>
      <c r="E75" s="3"/>
      <c r="F75" s="3"/>
      <c r="G75" s="3"/>
      <c r="H75" s="3"/>
      <c r="I75" s="3"/>
      <c r="J75" s="3"/>
      <c r="K75" s="18"/>
      <c r="L75" s="18"/>
    </row>
    <row r="76" spans="3:12" ht="1.1499999999999999" customHeight="1" x14ac:dyDescent="0.25">
      <c r="C76" s="2"/>
      <c r="D76" s="3"/>
      <c r="E76" s="3"/>
      <c r="F76" s="3"/>
      <c r="G76" s="3"/>
      <c r="H76" s="3"/>
      <c r="I76" s="3"/>
      <c r="J76" s="3"/>
      <c r="K76" s="18"/>
      <c r="L76" s="18"/>
    </row>
    <row r="77" spans="3:12" ht="1.1499999999999999" customHeight="1" x14ac:dyDescent="0.25">
      <c r="C77" s="2"/>
      <c r="D77" s="3"/>
      <c r="E77" s="3"/>
      <c r="F77" s="3"/>
      <c r="G77" s="3"/>
      <c r="H77" s="3"/>
      <c r="I77" s="3"/>
      <c r="J77" s="3"/>
      <c r="K77" s="18"/>
      <c r="L77" s="18"/>
    </row>
    <row r="78" spans="3:12" ht="1.1499999999999999" customHeight="1" x14ac:dyDescent="0.25">
      <c r="C78" s="2"/>
      <c r="D78" s="3"/>
      <c r="E78" s="3"/>
      <c r="F78" s="3"/>
      <c r="G78" s="3"/>
      <c r="H78" s="3"/>
      <c r="I78" s="3"/>
      <c r="J78" s="3"/>
      <c r="K78" s="18"/>
      <c r="L78" s="18"/>
    </row>
    <row r="79" spans="3:12" ht="1.1499999999999999" customHeight="1" x14ac:dyDescent="0.25">
      <c r="C79" s="2"/>
      <c r="D79" s="3"/>
      <c r="E79" s="3"/>
      <c r="F79" s="3"/>
      <c r="G79" s="3"/>
      <c r="H79" s="3"/>
      <c r="I79" s="3"/>
      <c r="J79" s="3"/>
      <c r="K79" s="18"/>
      <c r="L79" s="18"/>
    </row>
    <row r="80" spans="3:12" ht="1.1499999999999999" customHeight="1" x14ac:dyDescent="0.25">
      <c r="C80" s="2"/>
      <c r="D80" s="3"/>
      <c r="E80" s="3"/>
      <c r="F80" s="3"/>
      <c r="G80" s="3"/>
      <c r="H80" s="3"/>
      <c r="I80" s="3"/>
      <c r="J80" s="3"/>
      <c r="K80" s="18"/>
      <c r="L80" s="18"/>
    </row>
    <row r="81" spans="3:14" ht="1.1499999999999999" customHeight="1" x14ac:dyDescent="0.25">
      <c r="C81" s="2"/>
      <c r="D81" s="3"/>
      <c r="E81" s="3"/>
      <c r="F81" s="3"/>
      <c r="G81" s="3"/>
      <c r="H81" s="3"/>
      <c r="I81" s="3"/>
      <c r="J81" s="3"/>
      <c r="K81" s="18"/>
      <c r="L81" s="18"/>
    </row>
    <row r="82" spans="3:14" ht="1.1499999999999999" customHeight="1" x14ac:dyDescent="0.25">
      <c r="C82" s="2"/>
      <c r="D82" s="3"/>
      <c r="E82" s="3"/>
      <c r="F82" s="3"/>
      <c r="G82" s="3"/>
      <c r="H82" s="3"/>
      <c r="I82" s="3"/>
      <c r="J82" s="3"/>
      <c r="K82" s="18"/>
      <c r="L82" s="18"/>
    </row>
    <row r="83" spans="3:14" ht="1.1499999999999999" customHeight="1" x14ac:dyDescent="0.25">
      <c r="C83" s="2"/>
      <c r="D83" s="3"/>
      <c r="E83" s="3"/>
      <c r="F83" s="3"/>
      <c r="G83" s="3"/>
      <c r="H83" s="3"/>
      <c r="I83" s="3"/>
      <c r="J83" s="3"/>
      <c r="K83" s="18"/>
      <c r="L83" s="18"/>
    </row>
    <row r="84" spans="3:14" ht="1.1499999999999999" customHeight="1" x14ac:dyDescent="0.25">
      <c r="C84" s="2"/>
      <c r="D84" s="3"/>
      <c r="E84" s="3"/>
      <c r="F84" s="3"/>
      <c r="G84" s="3"/>
      <c r="H84" s="3"/>
      <c r="I84" s="3"/>
      <c r="J84" s="3"/>
      <c r="K84" s="18"/>
      <c r="L84" s="18"/>
    </row>
    <row r="85" spans="3:14" ht="1.1499999999999999" customHeight="1" x14ac:dyDescent="0.25">
      <c r="C85" s="2"/>
      <c r="D85" s="3"/>
      <c r="E85" s="3"/>
      <c r="F85" s="3"/>
      <c r="G85" s="3"/>
      <c r="H85" s="3"/>
      <c r="I85" s="3"/>
      <c r="J85" s="3"/>
      <c r="K85" s="18"/>
      <c r="L85" s="18"/>
    </row>
    <row r="86" spans="3:14" ht="1.1499999999999999" customHeight="1" x14ac:dyDescent="0.25">
      <c r="C86" s="2"/>
      <c r="D86" s="3"/>
      <c r="E86" s="3"/>
      <c r="F86" s="3"/>
      <c r="G86" s="3"/>
      <c r="H86" s="3"/>
      <c r="I86" s="3"/>
      <c r="J86" s="3"/>
      <c r="K86" s="18"/>
      <c r="L86" s="18"/>
    </row>
    <row r="87" spans="3:14" ht="1.1499999999999999" customHeight="1" x14ac:dyDescent="0.25">
      <c r="C87" s="2"/>
      <c r="D87" s="3"/>
      <c r="E87" s="3"/>
      <c r="F87" s="3"/>
      <c r="G87" s="3"/>
      <c r="H87" s="3"/>
      <c r="I87" s="3"/>
      <c r="J87" s="3"/>
      <c r="K87" s="18"/>
      <c r="L87" s="18"/>
    </row>
    <row r="88" spans="3:14" ht="1.1499999999999999" customHeight="1" x14ac:dyDescent="0.25">
      <c r="C88" s="2"/>
      <c r="D88" s="3"/>
      <c r="E88" s="3"/>
      <c r="F88" s="3"/>
      <c r="G88" s="3"/>
      <c r="H88" s="3"/>
      <c r="I88" s="3"/>
      <c r="J88" s="3"/>
      <c r="K88" s="18"/>
      <c r="L88" s="18"/>
    </row>
    <row r="89" spans="3:14" ht="1.1499999999999999" customHeight="1" x14ac:dyDescent="0.25">
      <c r="C89" s="2"/>
      <c r="D89" s="3"/>
      <c r="E89" s="3"/>
      <c r="F89" s="3"/>
      <c r="G89" s="3"/>
      <c r="H89" s="3"/>
      <c r="I89" s="3"/>
      <c r="J89" s="3"/>
      <c r="K89" s="18"/>
      <c r="L89" s="18"/>
    </row>
    <row r="91" spans="3:14" s="10" customFormat="1" x14ac:dyDescent="0.25">
      <c r="C91"/>
      <c r="D91"/>
      <c r="E91"/>
      <c r="F91"/>
      <c r="G91"/>
      <c r="H91"/>
      <c r="I91"/>
      <c r="J91"/>
      <c r="K91"/>
      <c r="L91"/>
      <c r="M91"/>
      <c r="N91"/>
    </row>
  </sheetData>
  <conditionalFormatting pivot="1" sqref="D5:D10">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1:EI66"/>
  <sheetViews>
    <sheetView zoomScale="70" zoomScaleNormal="70" workbookViewId="0">
      <selection activeCell="K28" sqref="K28"/>
    </sheetView>
  </sheetViews>
  <sheetFormatPr defaultRowHeight="15" x14ac:dyDescent="0.25"/>
  <cols>
    <col min="1" max="1" width="21" customWidth="1"/>
    <col min="2" max="2" width="2.5703125" customWidth="1"/>
    <col min="3" max="3" width="26.28515625" customWidth="1"/>
    <col min="4" max="4" width="9.140625" customWidth="1"/>
    <col min="5" max="5" width="13.5703125" customWidth="1"/>
    <col min="6" max="7" width="10.28515625" customWidth="1"/>
    <col min="8" max="8" width="18.140625" customWidth="1"/>
    <col min="9" max="9" width="20.28515625" customWidth="1"/>
    <col min="10" max="10" width="14.42578125" customWidth="1"/>
    <col min="11" max="11" width="12" customWidth="1"/>
    <col min="12" max="12" width="20.140625" customWidth="1"/>
    <col min="13" max="13" width="5" customWidth="1"/>
    <col min="14" max="14" width="1.7109375" customWidth="1"/>
    <col min="15" max="15" width="7.140625" bestFit="1" customWidth="1"/>
    <col min="16" max="16" width="21.5703125" customWidth="1"/>
    <col min="17" max="17" width="21.7109375" customWidth="1"/>
    <col min="18" max="18" width="14.42578125" customWidth="1"/>
    <col min="19" max="19" width="14" customWidth="1"/>
    <col min="20" max="21" width="14.42578125" customWidth="1"/>
    <col min="22" max="22" width="8.85546875" customWidth="1"/>
    <col min="23" max="23" width="9.140625" customWidth="1"/>
    <col min="24" max="24" width="6.7109375" customWidth="1"/>
    <col min="25" max="25" width="11.85546875" customWidth="1"/>
    <col min="26" max="26" width="10.42578125" customWidth="1"/>
    <col min="27" max="27" width="7.5703125" customWidth="1"/>
    <col min="28" max="28" width="13.140625" customWidth="1"/>
    <col min="29" max="29" width="8.28515625" customWidth="1"/>
    <col min="30" max="30" width="16" customWidth="1"/>
    <col min="31" max="32" width="8" customWidth="1"/>
    <col min="33" max="33" width="10.42578125" customWidth="1"/>
    <col min="34" max="34" width="21.7109375" customWidth="1"/>
    <col min="35" max="35" width="10.5703125" customWidth="1"/>
    <col min="36" max="36" width="25.7109375" customWidth="1"/>
    <col min="37" max="37" width="9.140625" customWidth="1"/>
    <col min="38" max="38" width="19.7109375" customWidth="1"/>
    <col min="39" max="39" width="9.140625" customWidth="1"/>
    <col min="40" max="40" width="12" customWidth="1"/>
    <col min="41" max="41" width="21.7109375" customWidth="1"/>
    <col min="42" max="42" width="10.42578125" customWidth="1"/>
    <col min="43" max="43" width="10.85546875" customWidth="1"/>
    <col min="44" max="44" width="12" customWidth="1"/>
    <col min="45" max="45" width="14.85546875" customWidth="1"/>
    <col min="46" max="46" width="8.85546875" customWidth="1"/>
    <col min="47" max="47" width="9.7109375" customWidth="1"/>
    <col min="48" max="48" width="8" customWidth="1"/>
    <col min="49" max="49" width="17.7109375" customWidth="1"/>
    <col min="50" max="50" width="18.28515625" customWidth="1"/>
    <col min="51" max="51" width="13.140625" customWidth="1"/>
    <col min="52" max="52" width="18.28515625" customWidth="1"/>
    <col min="53" max="53" width="13.140625" customWidth="1"/>
    <col min="54" max="55" width="10.5703125" customWidth="1"/>
    <col min="56" max="56" width="10.85546875" customWidth="1"/>
    <col min="57" max="58" width="10.5703125" customWidth="1"/>
    <col min="59" max="59" width="10.85546875" customWidth="1"/>
    <col min="60" max="60" width="10.5703125" customWidth="1"/>
    <col min="61" max="64" width="10.85546875" customWidth="1"/>
    <col min="65" max="66" width="10.5703125" customWidth="1"/>
    <col min="67" max="70" width="10.85546875" customWidth="1"/>
    <col min="71" max="71" width="10.5703125" customWidth="1"/>
    <col min="72" max="74" width="10.85546875" customWidth="1"/>
    <col min="75" max="75" width="10.5703125" customWidth="1"/>
    <col min="76" max="77" width="10.28515625" customWidth="1"/>
    <col min="78" max="79" width="10.5703125" customWidth="1"/>
    <col min="80" max="80" width="10.28515625" customWidth="1"/>
    <col min="81" max="81" width="9.7109375" customWidth="1"/>
    <col min="82" max="82" width="10" customWidth="1"/>
    <col min="83" max="83" width="10.28515625" customWidth="1"/>
    <col min="84" max="86" width="10.5703125" customWidth="1"/>
    <col min="87" max="87" width="10.28515625" customWidth="1"/>
    <col min="88" max="91" width="10.5703125" customWidth="1"/>
    <col min="92" max="92" width="10.28515625" customWidth="1"/>
    <col min="93" max="94" width="10.5703125" customWidth="1"/>
    <col min="95" max="96" width="10.85546875" customWidth="1"/>
    <col min="97" max="98" width="10.5703125" customWidth="1"/>
    <col min="99" max="101" width="10.85546875" customWidth="1"/>
    <col min="102" max="103" width="10.5703125" customWidth="1"/>
    <col min="104" max="104" width="10.85546875" customWidth="1"/>
    <col min="105" max="106" width="10.5703125" customWidth="1"/>
    <col min="107" max="107" width="10.85546875" customWidth="1"/>
    <col min="108" max="108" width="10.5703125" customWidth="1"/>
    <col min="109" max="109" width="10.5703125" bestFit="1" customWidth="1"/>
    <col min="110" max="112" width="10.85546875" bestFit="1" customWidth="1"/>
    <col min="113" max="114" width="10.5703125" bestFit="1" customWidth="1"/>
    <col min="115" max="118" width="10.85546875" bestFit="1" customWidth="1"/>
    <col min="119" max="119" width="10.5703125" bestFit="1" customWidth="1"/>
    <col min="120" max="123" width="10.85546875" bestFit="1" customWidth="1"/>
    <col min="124" max="125" width="10.5703125" bestFit="1" customWidth="1"/>
    <col min="126" max="128" width="10.85546875" bestFit="1" customWidth="1"/>
    <col min="129" max="129" width="10.28515625" bestFit="1" customWidth="1"/>
    <col min="130" max="130" width="10.5703125" bestFit="1" customWidth="1"/>
    <col min="131" max="131" width="10.85546875" bestFit="1" customWidth="1"/>
    <col min="132" max="133" width="10.5703125" bestFit="1" customWidth="1"/>
    <col min="134" max="134" width="10.85546875" bestFit="1" customWidth="1"/>
    <col min="135" max="135" width="10.5703125" bestFit="1" customWidth="1"/>
    <col min="136" max="138" width="10.85546875" bestFit="1" customWidth="1"/>
    <col min="139" max="139" width="10.5703125" bestFit="1" customWidth="1"/>
  </cols>
  <sheetData>
    <row r="1" spans="3:139" x14ac:dyDescent="0.25">
      <c r="P1" s="1" t="s">
        <v>22</v>
      </c>
      <c r="Q1" t="s" vm="4">
        <v>9</v>
      </c>
    </row>
    <row r="2" spans="3:139" s="38" customFormat="1" ht="15.75" x14ac:dyDescent="0.25">
      <c r="C2" s="56"/>
      <c r="D2" s="57"/>
      <c r="E2" s="17"/>
      <c r="F2" s="17"/>
      <c r="G2" s="17"/>
      <c r="H2" s="17"/>
      <c r="I2" s="17"/>
      <c r="J2" s="17"/>
      <c r="K2" s="58"/>
      <c r="L2" s="58"/>
      <c r="M2"/>
      <c r="O2" s="39" t="s">
        <v>0</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3:139" x14ac:dyDescent="0.25">
      <c r="N3" s="18"/>
      <c r="P3" s="1" t="s">
        <v>18</v>
      </c>
      <c r="Q3" s="1" t="s">
        <v>3</v>
      </c>
    </row>
    <row r="4" spans="3:139" ht="30" x14ac:dyDescent="0.25">
      <c r="C4" s="1" t="s">
        <v>1</v>
      </c>
      <c r="D4" t="s">
        <v>88</v>
      </c>
      <c r="E4" t="s">
        <v>18</v>
      </c>
      <c r="F4" t="s">
        <v>69</v>
      </c>
      <c r="G4" t="s">
        <v>53</v>
      </c>
      <c r="H4" t="s">
        <v>87</v>
      </c>
      <c r="I4" t="s">
        <v>27</v>
      </c>
      <c r="J4" t="s">
        <v>33</v>
      </c>
      <c r="K4" t="s">
        <v>34</v>
      </c>
      <c r="L4" t="s">
        <v>89</v>
      </c>
      <c r="N4" s="18"/>
      <c r="P4" s="37" t="s">
        <v>1</v>
      </c>
      <c r="Q4" s="10" t="s">
        <v>192</v>
      </c>
      <c r="R4" s="10" t="s">
        <v>193</v>
      </c>
      <c r="S4" s="10" t="s">
        <v>194</v>
      </c>
      <c r="T4" s="10" t="s">
        <v>424</v>
      </c>
      <c r="U4" s="10" t="s">
        <v>430</v>
      </c>
      <c r="V4" s="10" t="s">
        <v>2</v>
      </c>
    </row>
    <row r="5" spans="3:139" x14ac:dyDescent="0.25">
      <c r="C5" s="2" t="s">
        <v>31</v>
      </c>
      <c r="D5" s="3">
        <v>-1</v>
      </c>
      <c r="E5" s="3">
        <v>83.5</v>
      </c>
      <c r="F5" s="3"/>
      <c r="G5" s="3">
        <v>40.5</v>
      </c>
      <c r="H5" s="3"/>
      <c r="I5" s="3">
        <v>43</v>
      </c>
      <c r="J5" s="3">
        <v>152</v>
      </c>
      <c r="K5" s="18">
        <v>0.26644736842105265</v>
      </c>
      <c r="L5" s="18">
        <v>0.44</v>
      </c>
      <c r="N5" s="18"/>
      <c r="P5" s="2" t="s">
        <v>31</v>
      </c>
      <c r="Q5" s="3"/>
      <c r="R5" s="3">
        <v>13.5</v>
      </c>
      <c r="S5" s="3">
        <v>47.5</v>
      </c>
      <c r="T5" s="3">
        <v>19</v>
      </c>
      <c r="U5" s="3">
        <v>3.5</v>
      </c>
      <c r="V5" s="3">
        <v>83.5</v>
      </c>
    </row>
    <row r="6" spans="3:139" x14ac:dyDescent="0.25">
      <c r="C6" s="2" t="s">
        <v>51</v>
      </c>
      <c r="D6" s="3">
        <v>-1</v>
      </c>
      <c r="E6" s="3">
        <v>96</v>
      </c>
      <c r="F6" s="3">
        <v>41.5</v>
      </c>
      <c r="G6" s="3">
        <v>45</v>
      </c>
      <c r="H6" s="3"/>
      <c r="I6" s="3">
        <v>9.5</v>
      </c>
      <c r="J6" s="3">
        <v>152</v>
      </c>
      <c r="K6" s="18">
        <v>0.29605263157894735</v>
      </c>
      <c r="L6" s="18">
        <v>0.9</v>
      </c>
      <c r="N6" s="3"/>
      <c r="P6" s="2" t="s">
        <v>51</v>
      </c>
      <c r="Q6" s="3">
        <v>8</v>
      </c>
      <c r="R6" s="3">
        <v>35.5</v>
      </c>
      <c r="S6" s="3">
        <v>19</v>
      </c>
      <c r="T6" s="3">
        <v>33.5</v>
      </c>
      <c r="U6" s="3"/>
      <c r="V6" s="3">
        <v>96</v>
      </c>
    </row>
    <row r="7" spans="3:139" x14ac:dyDescent="0.25">
      <c r="C7" s="2" t="s">
        <v>90</v>
      </c>
      <c r="D7" s="3">
        <v>1</v>
      </c>
      <c r="E7" s="3">
        <v>162</v>
      </c>
      <c r="F7" s="3"/>
      <c r="G7" s="3">
        <v>152</v>
      </c>
      <c r="H7" s="3"/>
      <c r="I7" s="3">
        <v>10</v>
      </c>
      <c r="J7" s="3">
        <v>152</v>
      </c>
      <c r="K7" s="18">
        <v>1</v>
      </c>
      <c r="L7" s="18">
        <v>0</v>
      </c>
      <c r="N7" s="3"/>
      <c r="P7" s="2" t="s">
        <v>90</v>
      </c>
      <c r="Q7" s="3">
        <v>8</v>
      </c>
      <c r="R7" s="3">
        <v>40</v>
      </c>
      <c r="S7" s="3">
        <v>42</v>
      </c>
      <c r="T7" s="3">
        <v>40</v>
      </c>
      <c r="U7" s="3">
        <v>32</v>
      </c>
      <c r="V7" s="3">
        <v>162</v>
      </c>
    </row>
    <row r="8" spans="3:139" x14ac:dyDescent="0.25">
      <c r="C8" s="4" t="s">
        <v>53</v>
      </c>
      <c r="D8" s="3">
        <v>1</v>
      </c>
      <c r="E8" s="3">
        <v>152</v>
      </c>
      <c r="F8" s="3"/>
      <c r="G8" s="3">
        <v>152</v>
      </c>
      <c r="H8" s="3"/>
      <c r="I8" s="3"/>
      <c r="J8" s="3">
        <v>152</v>
      </c>
      <c r="K8" s="18">
        <v>1</v>
      </c>
      <c r="L8" s="18">
        <v>0</v>
      </c>
      <c r="N8" s="18"/>
      <c r="P8" s="2" t="s">
        <v>149</v>
      </c>
      <c r="Q8" s="3">
        <v>8</v>
      </c>
      <c r="R8" s="3">
        <v>41.5</v>
      </c>
      <c r="S8" s="3">
        <v>44</v>
      </c>
      <c r="T8" s="3">
        <v>49</v>
      </c>
      <c r="U8" s="3">
        <v>29.5</v>
      </c>
      <c r="V8" s="3">
        <v>172</v>
      </c>
    </row>
    <row r="9" spans="3:139" x14ac:dyDescent="0.25">
      <c r="C9" s="4" t="s">
        <v>30</v>
      </c>
      <c r="D9" s="3"/>
      <c r="E9" s="3">
        <v>10</v>
      </c>
      <c r="F9" s="3"/>
      <c r="G9" s="3"/>
      <c r="H9" s="3"/>
      <c r="I9" s="3">
        <v>10</v>
      </c>
      <c r="J9" s="3">
        <v>152</v>
      </c>
      <c r="K9" s="18"/>
      <c r="L9" s="18"/>
      <c r="N9" s="18"/>
      <c r="P9" s="2" t="s">
        <v>59</v>
      </c>
      <c r="Q9" s="3">
        <v>10</v>
      </c>
      <c r="R9" s="3">
        <v>53</v>
      </c>
      <c r="S9" s="3">
        <v>26</v>
      </c>
      <c r="T9" s="3">
        <v>29</v>
      </c>
      <c r="U9" s="3"/>
      <c r="V9" s="3">
        <v>118</v>
      </c>
    </row>
    <row r="10" spans="3:139" x14ac:dyDescent="0.25">
      <c r="C10" s="5" t="s">
        <v>431</v>
      </c>
      <c r="D10" s="3"/>
      <c r="E10" s="3"/>
      <c r="F10" s="3"/>
      <c r="G10" s="3"/>
      <c r="H10" s="3"/>
      <c r="I10" s="3"/>
      <c r="J10" s="3">
        <v>152</v>
      </c>
      <c r="K10" s="18"/>
      <c r="L10" s="18"/>
      <c r="N10" s="18"/>
      <c r="P10" s="2" t="s">
        <v>15</v>
      </c>
      <c r="Q10" s="3">
        <v>8</v>
      </c>
      <c r="R10" s="3">
        <v>50</v>
      </c>
      <c r="S10" s="3">
        <v>47</v>
      </c>
      <c r="T10" s="3">
        <v>46</v>
      </c>
      <c r="U10" s="3"/>
      <c r="V10" s="3">
        <v>151</v>
      </c>
    </row>
    <row r="11" spans="3:139" x14ac:dyDescent="0.25">
      <c r="C11" s="5" t="s">
        <v>432</v>
      </c>
      <c r="D11" s="3"/>
      <c r="E11" s="3"/>
      <c r="F11" s="3"/>
      <c r="G11" s="3"/>
      <c r="H11" s="3"/>
      <c r="I11" s="3"/>
      <c r="J11" s="3">
        <v>152</v>
      </c>
      <c r="K11" s="18"/>
      <c r="L11" s="18"/>
      <c r="N11" s="18"/>
      <c r="P11" s="2" t="s">
        <v>109</v>
      </c>
      <c r="Q11" s="3">
        <v>2</v>
      </c>
      <c r="R11" s="3">
        <v>15.75</v>
      </c>
      <c r="S11" s="3">
        <v>21.5</v>
      </c>
      <c r="T11" s="3">
        <v>25.75</v>
      </c>
      <c r="U11" s="3"/>
      <c r="V11" s="3">
        <v>65</v>
      </c>
    </row>
    <row r="12" spans="3:139" x14ac:dyDescent="0.25">
      <c r="C12" s="5" t="s">
        <v>199</v>
      </c>
      <c r="D12" s="3"/>
      <c r="E12" s="3">
        <v>2</v>
      </c>
      <c r="F12" s="3"/>
      <c r="G12" s="3"/>
      <c r="H12" s="3"/>
      <c r="I12" s="3">
        <v>2</v>
      </c>
      <c r="J12" s="3">
        <v>152</v>
      </c>
      <c r="K12" s="18"/>
      <c r="L12" s="18"/>
      <c r="N12" s="18"/>
      <c r="P12" s="2" t="s">
        <v>2</v>
      </c>
      <c r="Q12" s="3">
        <v>44</v>
      </c>
      <c r="R12" s="3">
        <v>249.25</v>
      </c>
      <c r="S12" s="3">
        <v>247</v>
      </c>
      <c r="T12" s="3">
        <v>242.25</v>
      </c>
      <c r="U12" s="3">
        <v>65</v>
      </c>
      <c r="V12" s="3">
        <v>847.5</v>
      </c>
    </row>
    <row r="13" spans="3:139" x14ac:dyDescent="0.25">
      <c r="C13" s="5" t="s">
        <v>423</v>
      </c>
      <c r="D13" s="3"/>
      <c r="E13" s="3"/>
      <c r="F13" s="3"/>
      <c r="G13" s="3"/>
      <c r="H13" s="3"/>
      <c r="I13" s="3"/>
      <c r="J13" s="3">
        <v>152</v>
      </c>
      <c r="K13" s="18"/>
      <c r="L13" s="18"/>
      <c r="N13" s="18"/>
    </row>
    <row r="14" spans="3:139" x14ac:dyDescent="0.25">
      <c r="C14" s="5" t="s">
        <v>423</v>
      </c>
      <c r="D14" s="3"/>
      <c r="E14" s="3"/>
      <c r="F14" s="3"/>
      <c r="G14" s="3"/>
      <c r="H14" s="3"/>
      <c r="I14" s="3"/>
      <c r="J14" s="3">
        <v>152</v>
      </c>
      <c r="K14" s="18"/>
      <c r="L14" s="18"/>
      <c r="N14" s="18"/>
    </row>
    <row r="15" spans="3:139" x14ac:dyDescent="0.25">
      <c r="C15" s="5" t="s">
        <v>423</v>
      </c>
      <c r="D15" s="3"/>
      <c r="E15" s="3"/>
      <c r="F15" s="3"/>
      <c r="G15" s="3"/>
      <c r="H15" s="3"/>
      <c r="I15" s="3"/>
      <c r="J15" s="3">
        <v>152</v>
      </c>
      <c r="K15" s="18"/>
      <c r="L15" s="18"/>
      <c r="N15" s="18"/>
    </row>
    <row r="16" spans="3:139" x14ac:dyDescent="0.25">
      <c r="C16" s="5" t="s">
        <v>423</v>
      </c>
      <c r="D16" s="3"/>
      <c r="E16" s="3">
        <v>8</v>
      </c>
      <c r="F16" s="3"/>
      <c r="G16" s="3"/>
      <c r="H16" s="3"/>
      <c r="I16" s="3">
        <v>8</v>
      </c>
      <c r="J16" s="3">
        <v>152</v>
      </c>
      <c r="K16" s="18"/>
      <c r="L16" s="18"/>
      <c r="N16" s="18"/>
    </row>
    <row r="17" spans="3:19" x14ac:dyDescent="0.25">
      <c r="C17" s="2" t="s">
        <v>59</v>
      </c>
      <c r="D17" s="3"/>
      <c r="E17" s="3">
        <v>118</v>
      </c>
      <c r="F17" s="3"/>
      <c r="G17" s="3"/>
      <c r="H17" s="3"/>
      <c r="I17" s="3">
        <v>118</v>
      </c>
      <c r="J17" s="3">
        <v>152</v>
      </c>
      <c r="K17" s="18"/>
      <c r="L17" s="18"/>
      <c r="N17" s="18"/>
    </row>
    <row r="18" spans="3:19" x14ac:dyDescent="0.25">
      <c r="C18" s="2" t="s">
        <v>15</v>
      </c>
      <c r="D18" s="3">
        <v>-1</v>
      </c>
      <c r="E18" s="3">
        <v>151</v>
      </c>
      <c r="F18" s="3">
        <v>42</v>
      </c>
      <c r="G18" s="3">
        <v>8</v>
      </c>
      <c r="H18" s="3"/>
      <c r="I18" s="3">
        <v>101</v>
      </c>
      <c r="J18" s="3">
        <v>152</v>
      </c>
      <c r="K18" s="18">
        <v>5.2631578947368418E-2</v>
      </c>
      <c r="L18" s="18">
        <v>0.9</v>
      </c>
      <c r="N18" s="18"/>
    </row>
    <row r="19" spans="3:19" x14ac:dyDescent="0.25">
      <c r="C19" s="2" t="s">
        <v>2</v>
      </c>
      <c r="D19" s="3">
        <v>-1</v>
      </c>
      <c r="E19" s="3">
        <v>610.5</v>
      </c>
      <c r="F19" s="3">
        <v>94</v>
      </c>
      <c r="G19" s="3">
        <v>248.75</v>
      </c>
      <c r="H19" s="3"/>
      <c r="I19" s="3">
        <v>498.25</v>
      </c>
      <c r="J19" s="3">
        <v>152</v>
      </c>
      <c r="K19" s="18">
        <v>6.818804824561403E-2</v>
      </c>
      <c r="L19" s="18">
        <v>0.50166666666666659</v>
      </c>
      <c r="N19" s="18"/>
    </row>
    <row r="20" spans="3:19" x14ac:dyDescent="0.25">
      <c r="N20" s="18"/>
    </row>
    <row r="21" spans="3:19" x14ac:dyDescent="0.25">
      <c r="N21" s="18"/>
    </row>
    <row r="22" spans="3:19" x14ac:dyDescent="0.25">
      <c r="N22" s="18"/>
    </row>
    <row r="23" spans="3:19" x14ac:dyDescent="0.25">
      <c r="N23" s="18"/>
    </row>
    <row r="24" spans="3:19" x14ac:dyDescent="0.25">
      <c r="N24" s="18"/>
    </row>
    <row r="25" spans="3:19" x14ac:dyDescent="0.25">
      <c r="N25" s="18"/>
    </row>
    <row r="26" spans="3:19" x14ac:dyDescent="0.25">
      <c r="N26" s="18"/>
    </row>
    <row r="27" spans="3:19" x14ac:dyDescent="0.25">
      <c r="N27" s="18"/>
    </row>
    <row r="28" spans="3:19" x14ac:dyDescent="0.25">
      <c r="N28" s="18"/>
      <c r="P28" s="2"/>
      <c r="Q28" s="3"/>
      <c r="R28" s="3"/>
      <c r="S28" s="3"/>
    </row>
    <row r="29" spans="3:19" x14ac:dyDescent="0.25">
      <c r="N29" s="18"/>
      <c r="P29" s="2"/>
      <c r="Q29" s="3"/>
      <c r="R29" s="3"/>
      <c r="S29" s="3"/>
    </row>
    <row r="30" spans="3:19" x14ac:dyDescent="0.25">
      <c r="N30" s="18"/>
      <c r="P30" s="2"/>
      <c r="Q30" s="3"/>
      <c r="R30" s="3"/>
      <c r="S30" s="3"/>
    </row>
    <row r="31" spans="3:19" x14ac:dyDescent="0.25">
      <c r="N31" s="18"/>
      <c r="P31" s="2"/>
      <c r="Q31" s="3"/>
      <c r="R31" s="3"/>
      <c r="S31" s="3"/>
    </row>
    <row r="32" spans="3:19" x14ac:dyDescent="0.25">
      <c r="N32" s="18"/>
      <c r="P32" s="2"/>
      <c r="Q32" s="3"/>
      <c r="R32" s="3"/>
      <c r="S32" s="3"/>
    </row>
    <row r="33" spans="3:53" x14ac:dyDescent="0.25">
      <c r="N33" s="18"/>
      <c r="P33" s="2"/>
      <c r="Q33" s="3"/>
      <c r="R33" s="3"/>
      <c r="S33" s="3"/>
    </row>
    <row r="34" spans="3:53" x14ac:dyDescent="0.25">
      <c r="N34" s="18"/>
      <c r="P34" s="2"/>
      <c r="Q34" s="3"/>
      <c r="R34" s="3"/>
      <c r="S34" s="3"/>
    </row>
    <row r="35" spans="3:53" x14ac:dyDescent="0.25">
      <c r="N35" s="18"/>
      <c r="P35" s="2"/>
      <c r="Q35" s="3"/>
      <c r="R35" s="3"/>
      <c r="S35" s="3"/>
    </row>
    <row r="39" spans="3:53" s="10" customFormat="1" ht="15.75" thickBot="1" x14ac:dyDescent="0.3">
      <c r="C39"/>
      <c r="D39"/>
      <c r="E39"/>
      <c r="F39"/>
      <c r="G39"/>
      <c r="H39"/>
      <c r="I39"/>
      <c r="J39"/>
      <c r="K39"/>
      <c r="L39"/>
      <c r="M39"/>
      <c r="P39" s="38"/>
      <c r="AC39"/>
      <c r="AD39"/>
      <c r="AE39"/>
      <c r="AF39"/>
      <c r="AG39"/>
      <c r="AH39"/>
      <c r="AI39"/>
      <c r="AJ39"/>
      <c r="AK39"/>
      <c r="AL39"/>
      <c r="AM39"/>
      <c r="AN39"/>
      <c r="AO39"/>
      <c r="AP39"/>
      <c r="AQ39"/>
      <c r="AR39"/>
      <c r="AS39"/>
      <c r="AT39"/>
      <c r="AU39"/>
      <c r="AV39"/>
      <c r="AW39"/>
      <c r="AX39"/>
      <c r="AY39"/>
      <c r="AZ39"/>
      <c r="BA39"/>
    </row>
    <row r="40" spans="3:53" ht="15.75" thickBot="1" x14ac:dyDescent="0.3">
      <c r="P40" s="23"/>
      <c r="Q40" s="15"/>
      <c r="R40" s="11"/>
      <c r="S40" s="11"/>
      <c r="T40" s="11"/>
      <c r="U40" s="11"/>
      <c r="V40" s="11"/>
      <c r="W40" s="11"/>
      <c r="X40" s="11"/>
      <c r="Y40" s="11"/>
      <c r="Z40" s="11"/>
      <c r="AA40" s="11"/>
      <c r="AB40" s="12"/>
    </row>
    <row r="41" spans="3:53" ht="15.75" thickBot="1" x14ac:dyDescent="0.3">
      <c r="P41" s="23"/>
      <c r="Q41" s="16"/>
      <c r="R41" s="13"/>
      <c r="S41" s="13"/>
      <c r="T41" s="13"/>
      <c r="U41" s="13"/>
      <c r="V41" s="13"/>
      <c r="W41" s="13"/>
      <c r="X41" s="13"/>
      <c r="Y41" s="13"/>
      <c r="Z41" s="13"/>
      <c r="AA41" s="13"/>
      <c r="AB41" s="14"/>
    </row>
    <row r="43" spans="3:53" ht="15.75" thickBot="1" x14ac:dyDescent="0.3"/>
    <row r="45" spans="3:53" ht="15.75" thickBot="1" x14ac:dyDescent="0.3"/>
    <row r="51" ht="15.75" thickBot="1" x14ac:dyDescent="0.3"/>
    <row r="52" ht="15.75" thickBot="1" x14ac:dyDescent="0.3"/>
    <row r="56" ht="15.75" thickBot="1" x14ac:dyDescent="0.3"/>
    <row r="57" ht="15.75" thickBot="1" x14ac:dyDescent="0.3"/>
    <row r="58" ht="15.75" thickBot="1" x14ac:dyDescent="0.3"/>
    <row r="60" ht="15.75" thickBot="1" x14ac:dyDescent="0.3"/>
    <row r="62" ht="15.75" thickBot="1" x14ac:dyDescent="0.3"/>
    <row r="63" ht="15.75" thickBot="1" x14ac:dyDescent="0.3"/>
    <row r="65" ht="15.75" thickBot="1" x14ac:dyDescent="0.3"/>
    <row r="66" ht="15.75" thickBot="1" x14ac:dyDescent="0.3"/>
  </sheetData>
  <conditionalFormatting pivot="1" sqref="D5:D19">
    <cfRule type="iconSet" priority="3">
      <iconSet showValue="0">
        <cfvo type="num" val="-1"/>
        <cfvo type="num" val="-0.5"/>
        <cfvo type="num" val="0.5"/>
      </iconSet>
    </cfRule>
  </conditionalFormatting>
  <conditionalFormatting pivot="1" sqref="K7 K6 K17 K18">
    <cfRule type="colorScale" priority="2">
      <colorScale>
        <cfvo type="min"/>
        <cfvo type="max"/>
        <color rgb="FFFCFCFF"/>
        <color rgb="FF63BE7B"/>
      </colorScale>
    </cfRule>
  </conditionalFormatting>
  <conditionalFormatting pivot="1" sqref="E6:E7 E17:E18">
    <cfRule type="colorScale" priority="1">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PersonBilling!P3:P3</xm:f>
              <xm:sqref>P3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PersonBilling!Q3:AC3</xm:f>
              <xm:sqref>O3</xm:sqref>
            </x14:sparkline>
            <x14:sparkline>
              <xm:f>PersonBilling!Q4:AC4</xm:f>
              <xm:sqref>O4</xm:sqref>
            </x14:sparkline>
            <x14:sparkline>
              <xm:f>PersonBilling!Q5:AC5</xm:f>
              <xm:sqref>O5</xm:sqref>
            </x14:sparkline>
            <x14:sparkline>
              <xm:f>PersonBilling!Q6:AC6</xm:f>
              <xm:sqref>O6</xm:sqref>
            </x14:sparkline>
            <x14:sparkline>
              <xm:f>PersonBilling!Q7:AC7</xm:f>
              <xm:sqref>O7</xm:sqref>
            </x14:sparkline>
            <x14:sparkline>
              <xm:f>PersonBilling!Q8:AC8</xm:f>
              <xm:sqref>O8</xm:sqref>
            </x14:sparkline>
            <x14:sparkline>
              <xm:f>PersonBilling!Q9:AC9</xm:f>
              <xm:sqref>O9</xm:sqref>
            </x14:sparkline>
            <x14:sparkline>
              <xm:f>PersonBilling!Q10:AC10</xm:f>
              <xm:sqref>O10</xm:sqref>
            </x14:sparkline>
            <x14:sparkline>
              <xm:f>PersonBilling!Q11:AC11</xm:f>
              <xm:sqref>O11</xm:sqref>
            </x14:sparkline>
            <x14:sparkline>
              <xm:f>PersonBilling!Q12:AC12</xm:f>
              <xm:sqref>O12</xm:sqref>
            </x14:sparkline>
            <x14:sparkline>
              <xm:f>PersonBilling!Q13:AC13</xm:f>
              <xm:sqref>O13</xm:sqref>
            </x14:sparkline>
          </x14:sparklines>
        </x14:sparklineGroup>
      </x14:sparklineGroups>
    </ext>
    <ext xmlns:x14="http://schemas.microsoft.com/office/spreadsheetml/2009/9/main" uri="{A8765BA9-456A-4dab-B4F3-ACF838C121DE}">
      <x14:slicerList>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367"/>
  <sheetViews>
    <sheetView topLeftCell="A188" workbookViewId="0">
      <selection activeCell="B301" sqref="B301"/>
    </sheetView>
  </sheetViews>
  <sheetFormatPr defaultRowHeight="15" x14ac:dyDescent="0.25"/>
  <cols>
    <col min="1" max="1" width="44.85546875" bestFit="1" customWidth="1"/>
    <col min="2" max="2" width="13.85546875" customWidth="1"/>
    <col min="3" max="3" width="4.7109375" customWidth="1"/>
    <col min="4" max="4" width="10.42578125" customWidth="1"/>
    <col min="5" max="5" width="19.5703125" bestFit="1" customWidth="1"/>
    <col min="6" max="6" width="18.7109375" bestFit="1" customWidth="1"/>
    <col min="7" max="7" width="10.28515625" bestFit="1" customWidth="1"/>
    <col min="8" max="8" width="12" bestFit="1" customWidth="1"/>
    <col min="9" max="9" width="7" bestFit="1" customWidth="1"/>
    <col min="10" max="10" width="10.28515625" bestFit="1" customWidth="1"/>
    <col min="11" max="11" width="13.28515625" bestFit="1" customWidth="1"/>
    <col min="12" max="12" width="7" bestFit="1" customWidth="1"/>
    <col min="13" max="13" width="10.28515625" bestFit="1" customWidth="1"/>
    <col min="14" max="14" width="6.42578125" bestFit="1" customWidth="1"/>
    <col min="15" max="15" width="9" bestFit="1" customWidth="1"/>
    <col min="16" max="16" width="10.28515625" bestFit="1" customWidth="1"/>
    <col min="17" max="17" width="9.140625" bestFit="1" customWidth="1"/>
    <col min="18" max="18" width="7" bestFit="1" customWidth="1"/>
    <col min="19" max="19" width="10.28515625" customWidth="1"/>
    <col min="20" max="20" width="4" bestFit="1" customWidth="1"/>
    <col min="21" max="21" width="8" bestFit="1" customWidth="1"/>
    <col min="22" max="22" width="10.28515625" customWidth="1"/>
    <col min="23" max="23" width="9" bestFit="1" customWidth="1"/>
    <col min="24" max="24" width="8" bestFit="1" customWidth="1"/>
    <col min="25" max="25" width="10.28515625" customWidth="1"/>
    <col min="26" max="26" width="18.140625" bestFit="1" customWidth="1"/>
    <col min="27" max="27" width="8" bestFit="1" customWidth="1"/>
    <col min="28" max="28" width="10.28515625" customWidth="1"/>
    <col min="29" max="29" width="9" bestFit="1" customWidth="1"/>
    <col min="30" max="30" width="8" bestFit="1" customWidth="1"/>
    <col min="31" max="31" width="10.28515625" customWidth="1"/>
    <col min="32" max="32" width="10.7109375" bestFit="1" customWidth="1"/>
    <col min="33" max="33" width="4.7109375" bestFit="1" customWidth="1"/>
    <col min="34" max="34" width="10.28515625" bestFit="1" customWidth="1"/>
    <col min="35" max="35" width="15.7109375" bestFit="1" customWidth="1"/>
    <col min="36" max="36" width="4.7109375" bestFit="1" customWidth="1"/>
    <col min="37" max="37" width="10.28515625" bestFit="1" customWidth="1"/>
    <col min="38" max="38" width="7.85546875" bestFit="1" customWidth="1"/>
    <col min="39" max="39" width="9.5703125" bestFit="1" customWidth="1"/>
    <col min="40" max="40" width="15.28515625" bestFit="1" customWidth="1"/>
    <col min="41" max="41" width="16.42578125" bestFit="1" customWidth="1"/>
    <col min="42" max="42" width="11" bestFit="1" customWidth="1"/>
    <col min="43" max="43" width="16.28515625" bestFit="1" customWidth="1"/>
  </cols>
  <sheetData>
    <row r="1" spans="1:9" x14ac:dyDescent="0.25">
      <c r="A1" s="1" t="s">
        <v>20</v>
      </c>
      <c r="B1" t="s" vm="5">
        <v>9</v>
      </c>
      <c r="H1" t="s">
        <v>36</v>
      </c>
      <c r="I1">
        <f>162400-173125</f>
        <v>-10725</v>
      </c>
    </row>
    <row r="2" spans="1:9" x14ac:dyDescent="0.25">
      <c r="A2" s="1" t="s">
        <v>21</v>
      </c>
      <c r="B2" t="s" vm="24">
        <v>59</v>
      </c>
      <c r="H2" t="s">
        <v>37</v>
      </c>
      <c r="I2">
        <f>98400-101450</f>
        <v>-3050</v>
      </c>
    </row>
    <row r="3" spans="1:9" x14ac:dyDescent="0.25">
      <c r="A3" s="1" t="s">
        <v>22</v>
      </c>
      <c r="B3" t="s" vm="23">
        <v>35</v>
      </c>
    </row>
    <row r="5" spans="1:9" x14ac:dyDescent="0.25">
      <c r="A5" s="1" t="s">
        <v>1</v>
      </c>
      <c r="B5" t="s">
        <v>29</v>
      </c>
      <c r="C5" t="s">
        <v>28</v>
      </c>
      <c r="D5" t="s">
        <v>30</v>
      </c>
      <c r="E5" t="s">
        <v>41</v>
      </c>
    </row>
    <row r="6" spans="1:9" x14ac:dyDescent="0.25">
      <c r="A6" s="2" t="s">
        <v>12</v>
      </c>
      <c r="B6" s="3">
        <v>1523.5</v>
      </c>
      <c r="C6" s="6"/>
      <c r="D6" s="6">
        <v>1855825</v>
      </c>
      <c r="E6" s="3"/>
      <c r="G6" t="str">
        <f>IF(F6=1,D6,"")</f>
        <v/>
      </c>
    </row>
    <row r="7" spans="1:9" x14ac:dyDescent="0.25">
      <c r="A7" s="4" t="s">
        <v>35</v>
      </c>
      <c r="B7" s="3">
        <v>1523.5</v>
      </c>
      <c r="C7" s="6"/>
      <c r="D7" s="6">
        <v>1855825</v>
      </c>
      <c r="E7" s="3"/>
      <c r="G7" t="str">
        <f t="shared" ref="G7:G70" si="0">IF(F7=1,D7,"")</f>
        <v/>
      </c>
    </row>
    <row r="8" spans="1:9" x14ac:dyDescent="0.25">
      <c r="A8" s="5" t="s">
        <v>59</v>
      </c>
      <c r="B8" s="3">
        <v>1523.5</v>
      </c>
      <c r="C8" s="6"/>
      <c r="D8" s="6">
        <v>1855825</v>
      </c>
      <c r="E8" s="3"/>
      <c r="G8" t="str">
        <f t="shared" si="0"/>
        <v/>
      </c>
    </row>
    <row r="9" spans="1:9" x14ac:dyDescent="0.25">
      <c r="A9" s="59" t="s">
        <v>200</v>
      </c>
      <c r="B9" s="3">
        <v>6</v>
      </c>
      <c r="C9" s="6"/>
      <c r="D9" s="6">
        <v>5700</v>
      </c>
      <c r="E9" s="3"/>
      <c r="G9" t="str">
        <f t="shared" si="0"/>
        <v/>
      </c>
    </row>
    <row r="10" spans="1:9" x14ac:dyDescent="0.25">
      <c r="A10" s="59" t="s">
        <v>201</v>
      </c>
      <c r="B10" s="3">
        <v>3</v>
      </c>
      <c r="C10" s="6"/>
      <c r="D10" s="6">
        <v>2850</v>
      </c>
      <c r="E10" s="3"/>
      <c r="G10" t="str">
        <f t="shared" si="0"/>
        <v/>
      </c>
    </row>
    <row r="11" spans="1:9" x14ac:dyDescent="0.25">
      <c r="A11" s="59" t="s">
        <v>202</v>
      </c>
      <c r="B11" s="3">
        <v>4</v>
      </c>
      <c r="C11" s="6"/>
      <c r="D11" s="6">
        <v>3800</v>
      </c>
      <c r="E11" s="3"/>
      <c r="G11" t="str">
        <f t="shared" si="0"/>
        <v/>
      </c>
    </row>
    <row r="12" spans="1:9" x14ac:dyDescent="0.25">
      <c r="A12" s="59" t="s">
        <v>203</v>
      </c>
      <c r="B12" s="3">
        <v>12</v>
      </c>
      <c r="C12" s="6"/>
      <c r="D12" s="6">
        <v>11400</v>
      </c>
      <c r="E12" s="3"/>
      <c r="G12" t="str">
        <f t="shared" si="0"/>
        <v/>
      </c>
    </row>
    <row r="13" spans="1:9" x14ac:dyDescent="0.25">
      <c r="A13" s="59" t="s">
        <v>204</v>
      </c>
      <c r="B13" s="3">
        <v>6</v>
      </c>
      <c r="C13" s="6"/>
      <c r="D13" s="6">
        <v>5700</v>
      </c>
      <c r="E13" s="3"/>
      <c r="G13" t="str">
        <f t="shared" si="0"/>
        <v/>
      </c>
    </row>
    <row r="14" spans="1:9" x14ac:dyDescent="0.25">
      <c r="A14" s="59" t="s">
        <v>204</v>
      </c>
      <c r="B14" s="3">
        <v>4</v>
      </c>
      <c r="C14" s="6"/>
      <c r="D14" s="6">
        <v>3800</v>
      </c>
      <c r="E14" s="3"/>
      <c r="G14" t="str">
        <f t="shared" si="0"/>
        <v/>
      </c>
    </row>
    <row r="15" spans="1:9" x14ac:dyDescent="0.25">
      <c r="A15" s="59" t="s">
        <v>205</v>
      </c>
      <c r="B15" s="3">
        <v>2</v>
      </c>
      <c r="C15" s="6"/>
      <c r="D15" s="6">
        <v>1900</v>
      </c>
      <c r="E15" s="3"/>
      <c r="G15" t="str">
        <f t="shared" si="0"/>
        <v/>
      </c>
    </row>
    <row r="16" spans="1:9" x14ac:dyDescent="0.25">
      <c r="A16" s="59" t="s">
        <v>206</v>
      </c>
      <c r="B16" s="3">
        <v>4</v>
      </c>
      <c r="C16" s="6"/>
      <c r="D16" s="6">
        <v>3800</v>
      </c>
      <c r="E16" s="3"/>
      <c r="G16" t="str">
        <f t="shared" si="0"/>
        <v/>
      </c>
    </row>
    <row r="17" spans="1:7" x14ac:dyDescent="0.25">
      <c r="A17" s="59" t="s">
        <v>207</v>
      </c>
      <c r="B17" s="3">
        <v>4</v>
      </c>
      <c r="C17" s="6"/>
      <c r="D17" s="6">
        <v>3800</v>
      </c>
      <c r="E17" s="3"/>
      <c r="G17" t="str">
        <f t="shared" si="0"/>
        <v/>
      </c>
    </row>
    <row r="18" spans="1:7" x14ac:dyDescent="0.25">
      <c r="A18" s="59" t="s">
        <v>208</v>
      </c>
      <c r="B18" s="3">
        <v>8</v>
      </c>
      <c r="C18" s="6"/>
      <c r="D18" s="6">
        <v>7600</v>
      </c>
      <c r="E18" s="3"/>
      <c r="G18" t="str">
        <f t="shared" si="0"/>
        <v/>
      </c>
    </row>
    <row r="19" spans="1:7" x14ac:dyDescent="0.25">
      <c r="A19" s="59" t="s">
        <v>209</v>
      </c>
      <c r="B19" s="3">
        <v>1</v>
      </c>
      <c r="C19" s="6"/>
      <c r="D19" s="6">
        <v>950</v>
      </c>
      <c r="E19" s="3"/>
      <c r="G19" t="str">
        <f t="shared" si="0"/>
        <v/>
      </c>
    </row>
    <row r="20" spans="1:7" x14ac:dyDescent="0.25">
      <c r="A20" s="59" t="s">
        <v>210</v>
      </c>
      <c r="B20" s="3">
        <v>8</v>
      </c>
      <c r="C20" s="6"/>
      <c r="D20" s="6">
        <v>7600</v>
      </c>
      <c r="E20" s="3"/>
      <c r="G20" t="str">
        <f t="shared" si="0"/>
        <v/>
      </c>
    </row>
    <row r="21" spans="1:7" x14ac:dyDescent="0.25">
      <c r="A21" s="59" t="s">
        <v>211</v>
      </c>
      <c r="B21" s="3">
        <v>1</v>
      </c>
      <c r="C21" s="6"/>
      <c r="D21" s="6">
        <v>950</v>
      </c>
      <c r="E21" s="3"/>
      <c r="G21" t="str">
        <f t="shared" si="0"/>
        <v/>
      </c>
    </row>
    <row r="22" spans="1:7" x14ac:dyDescent="0.25">
      <c r="A22" s="59" t="s">
        <v>211</v>
      </c>
      <c r="B22" s="3">
        <v>6</v>
      </c>
      <c r="C22" s="6"/>
      <c r="D22" s="6">
        <v>5700</v>
      </c>
      <c r="E22" s="3"/>
      <c r="G22" t="str">
        <f t="shared" si="0"/>
        <v/>
      </c>
    </row>
    <row r="23" spans="1:7" x14ac:dyDescent="0.25">
      <c r="A23" s="59" t="s">
        <v>211</v>
      </c>
      <c r="B23" s="3">
        <v>8</v>
      </c>
      <c r="C23" s="6"/>
      <c r="D23" s="6">
        <v>7600</v>
      </c>
      <c r="E23" s="3"/>
      <c r="G23" t="str">
        <f t="shared" si="0"/>
        <v/>
      </c>
    </row>
    <row r="24" spans="1:7" x14ac:dyDescent="0.25">
      <c r="A24" s="59" t="s">
        <v>212</v>
      </c>
      <c r="B24" s="3">
        <v>8</v>
      </c>
      <c r="C24" s="6"/>
      <c r="D24" s="6">
        <v>7600</v>
      </c>
      <c r="E24" s="3"/>
      <c r="G24" t="str">
        <f t="shared" si="0"/>
        <v/>
      </c>
    </row>
    <row r="25" spans="1:7" x14ac:dyDescent="0.25">
      <c r="A25" s="59" t="s">
        <v>212</v>
      </c>
      <c r="B25" s="3">
        <v>8</v>
      </c>
      <c r="C25" s="6"/>
      <c r="D25" s="6">
        <v>7600</v>
      </c>
      <c r="E25" s="3"/>
      <c r="G25" t="str">
        <f t="shared" si="0"/>
        <v/>
      </c>
    </row>
    <row r="26" spans="1:7" x14ac:dyDescent="0.25">
      <c r="A26" s="59" t="s">
        <v>213</v>
      </c>
      <c r="B26" s="3">
        <v>2</v>
      </c>
      <c r="C26" s="6"/>
      <c r="D26" s="6">
        <v>1900</v>
      </c>
      <c r="E26" s="3"/>
      <c r="G26" t="str">
        <f t="shared" si="0"/>
        <v/>
      </c>
    </row>
    <row r="27" spans="1:7" x14ac:dyDescent="0.25">
      <c r="A27" s="59" t="s">
        <v>214</v>
      </c>
      <c r="B27" s="3">
        <v>4</v>
      </c>
      <c r="C27" s="6"/>
      <c r="D27" s="6">
        <v>3800</v>
      </c>
      <c r="E27" s="3"/>
      <c r="G27" t="str">
        <f t="shared" si="0"/>
        <v/>
      </c>
    </row>
    <row r="28" spans="1:7" x14ac:dyDescent="0.25">
      <c r="A28" s="59" t="s">
        <v>215</v>
      </c>
      <c r="B28" s="3">
        <v>4</v>
      </c>
      <c r="C28" s="6"/>
      <c r="D28" s="6">
        <v>3800</v>
      </c>
      <c r="E28" s="3"/>
      <c r="G28" t="str">
        <f t="shared" si="0"/>
        <v/>
      </c>
    </row>
    <row r="29" spans="1:7" x14ac:dyDescent="0.25">
      <c r="A29" s="59" t="s">
        <v>43</v>
      </c>
      <c r="B29" s="3">
        <v>12</v>
      </c>
      <c r="C29" s="6"/>
      <c r="D29" s="6">
        <v>11400</v>
      </c>
      <c r="E29" s="3"/>
      <c r="G29" t="str">
        <f t="shared" si="0"/>
        <v/>
      </c>
    </row>
    <row r="30" spans="1:7" x14ac:dyDescent="0.25">
      <c r="A30" s="59" t="s">
        <v>43</v>
      </c>
      <c r="B30" s="3">
        <v>4</v>
      </c>
      <c r="C30" s="6"/>
      <c r="D30" s="6">
        <v>3800</v>
      </c>
      <c r="E30" s="3"/>
      <c r="G30" t="str">
        <f t="shared" si="0"/>
        <v/>
      </c>
    </row>
    <row r="31" spans="1:7" x14ac:dyDescent="0.25">
      <c r="A31" s="59" t="s">
        <v>43</v>
      </c>
      <c r="B31" s="3">
        <v>4</v>
      </c>
      <c r="C31" s="6"/>
      <c r="D31" s="6">
        <v>3800</v>
      </c>
      <c r="E31" s="3"/>
      <c r="G31" t="str">
        <f t="shared" si="0"/>
        <v/>
      </c>
    </row>
    <row r="32" spans="1:7" x14ac:dyDescent="0.25">
      <c r="A32" s="59" t="s">
        <v>43</v>
      </c>
      <c r="B32" s="3">
        <v>2</v>
      </c>
      <c r="C32" s="6"/>
      <c r="D32" s="6">
        <v>1900</v>
      </c>
      <c r="E32" s="3"/>
      <c r="G32" t="str">
        <f t="shared" si="0"/>
        <v/>
      </c>
    </row>
    <row r="33" spans="1:7" x14ac:dyDescent="0.25">
      <c r="A33" s="59" t="s">
        <v>43</v>
      </c>
      <c r="B33" s="3">
        <v>4</v>
      </c>
      <c r="C33" s="6"/>
      <c r="D33" s="6">
        <v>3800</v>
      </c>
      <c r="E33" s="3"/>
      <c r="G33" t="str">
        <f t="shared" si="0"/>
        <v/>
      </c>
    </row>
    <row r="34" spans="1:7" x14ac:dyDescent="0.25">
      <c r="A34" s="59" t="s">
        <v>43</v>
      </c>
      <c r="B34" s="3">
        <v>2</v>
      </c>
      <c r="C34" s="6"/>
      <c r="D34" s="6">
        <v>1900</v>
      </c>
      <c r="E34" s="3"/>
      <c r="G34" t="str">
        <f t="shared" si="0"/>
        <v/>
      </c>
    </row>
    <row r="35" spans="1:7" x14ac:dyDescent="0.25">
      <c r="A35" s="59" t="s">
        <v>43</v>
      </c>
      <c r="B35" s="3">
        <v>2</v>
      </c>
      <c r="C35" s="6"/>
      <c r="D35" s="6">
        <v>1900</v>
      </c>
      <c r="E35" s="3"/>
      <c r="G35" t="str">
        <f t="shared" si="0"/>
        <v/>
      </c>
    </row>
    <row r="36" spans="1:7" x14ac:dyDescent="0.25">
      <c r="A36" s="59" t="s">
        <v>43</v>
      </c>
      <c r="B36" s="3">
        <v>2</v>
      </c>
      <c r="C36" s="6"/>
      <c r="D36" s="6">
        <v>1900</v>
      </c>
      <c r="E36" s="3"/>
      <c r="G36" t="str">
        <f t="shared" si="0"/>
        <v/>
      </c>
    </row>
    <row r="37" spans="1:7" x14ac:dyDescent="0.25">
      <c r="A37" s="59" t="s">
        <v>43</v>
      </c>
      <c r="B37" s="3">
        <v>4</v>
      </c>
      <c r="C37" s="6"/>
      <c r="D37" s="6">
        <v>3800</v>
      </c>
      <c r="E37" s="3"/>
      <c r="G37" t="str">
        <f t="shared" si="0"/>
        <v/>
      </c>
    </row>
    <row r="38" spans="1:7" x14ac:dyDescent="0.25">
      <c r="A38" s="59" t="s">
        <v>43</v>
      </c>
      <c r="B38" s="3">
        <v>4</v>
      </c>
      <c r="C38" s="6"/>
      <c r="D38" s="6">
        <v>3800</v>
      </c>
      <c r="E38" s="3"/>
      <c r="G38" t="str">
        <f t="shared" si="0"/>
        <v/>
      </c>
    </row>
    <row r="39" spans="1:7" x14ac:dyDescent="0.25">
      <c r="A39" s="59" t="s">
        <v>43</v>
      </c>
      <c r="B39" s="3">
        <v>4</v>
      </c>
      <c r="C39" s="6"/>
      <c r="D39" s="6">
        <v>3800</v>
      </c>
      <c r="E39" s="3"/>
      <c r="G39" t="str">
        <f t="shared" si="0"/>
        <v/>
      </c>
    </row>
    <row r="40" spans="1:7" x14ac:dyDescent="0.25">
      <c r="A40" s="59" t="s">
        <v>216</v>
      </c>
      <c r="B40" s="3">
        <v>1</v>
      </c>
      <c r="C40" s="6"/>
      <c r="D40" s="6">
        <v>950</v>
      </c>
      <c r="E40" s="3"/>
      <c r="G40" t="str">
        <f t="shared" si="0"/>
        <v/>
      </c>
    </row>
    <row r="41" spans="1:7" x14ac:dyDescent="0.25">
      <c r="A41" s="59" t="s">
        <v>217</v>
      </c>
      <c r="B41" s="3">
        <v>8</v>
      </c>
      <c r="C41" s="6"/>
      <c r="D41" s="6">
        <v>7600</v>
      </c>
      <c r="E41" s="3"/>
      <c r="G41" t="str">
        <f t="shared" si="0"/>
        <v/>
      </c>
    </row>
    <row r="42" spans="1:7" x14ac:dyDescent="0.25">
      <c r="A42" s="59" t="s">
        <v>111</v>
      </c>
      <c r="B42" s="3">
        <v>8</v>
      </c>
      <c r="C42" s="6"/>
      <c r="D42" s="6">
        <v>7600</v>
      </c>
      <c r="E42" s="3"/>
      <c r="G42" t="str">
        <f t="shared" si="0"/>
        <v/>
      </c>
    </row>
    <row r="43" spans="1:7" x14ac:dyDescent="0.25">
      <c r="A43" s="59" t="s">
        <v>218</v>
      </c>
      <c r="B43" s="3">
        <v>4</v>
      </c>
      <c r="C43" s="6"/>
      <c r="D43" s="6">
        <v>3800</v>
      </c>
      <c r="E43" s="3"/>
      <c r="G43" t="str">
        <f t="shared" si="0"/>
        <v/>
      </c>
    </row>
    <row r="44" spans="1:7" x14ac:dyDescent="0.25">
      <c r="A44" s="59" t="s">
        <v>219</v>
      </c>
      <c r="B44" s="3">
        <v>4</v>
      </c>
      <c r="C44" s="6"/>
      <c r="D44" s="6">
        <v>3800</v>
      </c>
      <c r="E44" s="3"/>
      <c r="G44" t="str">
        <f t="shared" si="0"/>
        <v/>
      </c>
    </row>
    <row r="45" spans="1:7" x14ac:dyDescent="0.25">
      <c r="A45" s="59" t="s">
        <v>220</v>
      </c>
      <c r="B45" s="3">
        <v>3</v>
      </c>
      <c r="C45" s="6"/>
      <c r="D45" s="6">
        <v>2850</v>
      </c>
      <c r="E45" s="3"/>
      <c r="G45" t="str">
        <f t="shared" si="0"/>
        <v/>
      </c>
    </row>
    <row r="46" spans="1:7" x14ac:dyDescent="0.25">
      <c r="A46" s="59" t="s">
        <v>221</v>
      </c>
      <c r="B46" s="3">
        <v>4</v>
      </c>
      <c r="C46" s="6"/>
      <c r="D46" s="6">
        <v>3800</v>
      </c>
      <c r="E46" s="3"/>
      <c r="G46" t="str">
        <f t="shared" si="0"/>
        <v/>
      </c>
    </row>
    <row r="47" spans="1:7" x14ac:dyDescent="0.25">
      <c r="A47" s="59" t="s">
        <v>222</v>
      </c>
      <c r="B47" s="3">
        <v>2</v>
      </c>
      <c r="C47" s="6"/>
      <c r="D47" s="6">
        <v>1900</v>
      </c>
      <c r="E47" s="3"/>
      <c r="G47" t="str">
        <f t="shared" si="0"/>
        <v/>
      </c>
    </row>
    <row r="48" spans="1:7" x14ac:dyDescent="0.25">
      <c r="A48" s="59" t="s">
        <v>222</v>
      </c>
      <c r="B48" s="3">
        <v>3</v>
      </c>
      <c r="C48" s="6"/>
      <c r="D48" s="6">
        <v>2850</v>
      </c>
      <c r="E48" s="3"/>
      <c r="G48" t="str">
        <f t="shared" si="0"/>
        <v/>
      </c>
    </row>
    <row r="49" spans="1:7" x14ac:dyDescent="0.25">
      <c r="A49" s="59" t="s">
        <v>222</v>
      </c>
      <c r="B49" s="3">
        <v>1</v>
      </c>
      <c r="C49" s="6"/>
      <c r="D49" s="6">
        <v>950</v>
      </c>
      <c r="E49" s="3"/>
      <c r="G49" t="str">
        <f t="shared" si="0"/>
        <v/>
      </c>
    </row>
    <row r="50" spans="1:7" x14ac:dyDescent="0.25">
      <c r="A50" s="59" t="s">
        <v>222</v>
      </c>
      <c r="B50" s="3">
        <v>1</v>
      </c>
      <c r="C50" s="6"/>
      <c r="D50" s="6">
        <v>950</v>
      </c>
      <c r="E50" s="3"/>
      <c r="G50" t="str">
        <f t="shared" si="0"/>
        <v/>
      </c>
    </row>
    <row r="51" spans="1:7" x14ac:dyDescent="0.25">
      <c r="A51" s="59" t="s">
        <v>223</v>
      </c>
      <c r="B51" s="3">
        <v>4</v>
      </c>
      <c r="C51" s="6"/>
      <c r="D51" s="6">
        <v>3800</v>
      </c>
      <c r="E51" s="3"/>
      <c r="G51" t="str">
        <f t="shared" si="0"/>
        <v/>
      </c>
    </row>
    <row r="52" spans="1:7" x14ac:dyDescent="0.25">
      <c r="A52" s="59" t="s">
        <v>224</v>
      </c>
      <c r="B52" s="3">
        <v>14</v>
      </c>
      <c r="C52" s="6"/>
      <c r="D52" s="6">
        <v>13300</v>
      </c>
      <c r="E52" s="3"/>
      <c r="G52" t="str">
        <f t="shared" si="0"/>
        <v/>
      </c>
    </row>
    <row r="53" spans="1:7" x14ac:dyDescent="0.25">
      <c r="A53" s="59" t="s">
        <v>225</v>
      </c>
      <c r="B53" s="3">
        <v>8</v>
      </c>
      <c r="C53" s="6"/>
      <c r="D53" s="6">
        <v>7600</v>
      </c>
      <c r="E53" s="3"/>
      <c r="G53" t="str">
        <f t="shared" si="0"/>
        <v/>
      </c>
    </row>
    <row r="54" spans="1:7" x14ac:dyDescent="0.25">
      <c r="A54" s="59" t="s">
        <v>226</v>
      </c>
      <c r="B54" s="3">
        <v>6</v>
      </c>
      <c r="C54" s="6"/>
      <c r="D54" s="6">
        <v>5700</v>
      </c>
      <c r="E54" s="3"/>
      <c r="G54" t="str">
        <f t="shared" si="0"/>
        <v/>
      </c>
    </row>
    <row r="55" spans="1:7" x14ac:dyDescent="0.25">
      <c r="A55" s="59" t="s">
        <v>227</v>
      </c>
      <c r="B55" s="3">
        <v>6</v>
      </c>
      <c r="C55" s="6"/>
      <c r="D55" s="6">
        <v>5700</v>
      </c>
      <c r="E55" s="3"/>
      <c r="G55" t="str">
        <f t="shared" si="0"/>
        <v/>
      </c>
    </row>
    <row r="56" spans="1:7" x14ac:dyDescent="0.25">
      <c r="A56" s="59" t="s">
        <v>227</v>
      </c>
      <c r="B56" s="3">
        <v>6</v>
      </c>
      <c r="C56" s="6"/>
      <c r="D56" s="6">
        <v>5700</v>
      </c>
      <c r="E56" s="3"/>
      <c r="G56" t="str">
        <f t="shared" si="0"/>
        <v/>
      </c>
    </row>
    <row r="57" spans="1:7" x14ac:dyDescent="0.25">
      <c r="A57" s="59" t="s">
        <v>228</v>
      </c>
      <c r="B57" s="3">
        <v>3</v>
      </c>
      <c r="C57" s="6"/>
      <c r="D57" s="6">
        <v>2850</v>
      </c>
      <c r="E57" s="3"/>
      <c r="G57" t="str">
        <f t="shared" si="0"/>
        <v/>
      </c>
    </row>
    <row r="58" spans="1:7" x14ac:dyDescent="0.25">
      <c r="A58" s="59" t="s">
        <v>229</v>
      </c>
      <c r="B58" s="3">
        <v>8</v>
      </c>
      <c r="C58" s="6"/>
      <c r="D58" s="6">
        <v>7600</v>
      </c>
      <c r="E58" s="3"/>
      <c r="G58" t="str">
        <f t="shared" si="0"/>
        <v/>
      </c>
    </row>
    <row r="59" spans="1:7" x14ac:dyDescent="0.25">
      <c r="A59" s="59" t="s">
        <v>230</v>
      </c>
      <c r="B59" s="3">
        <v>8</v>
      </c>
      <c r="C59" s="6"/>
      <c r="D59" s="6">
        <v>7600</v>
      </c>
      <c r="E59" s="3"/>
      <c r="F59">
        <v>1</v>
      </c>
      <c r="G59">
        <f t="shared" si="0"/>
        <v>7600</v>
      </c>
    </row>
    <row r="60" spans="1:7" x14ac:dyDescent="0.25">
      <c r="A60" s="59" t="s">
        <v>230</v>
      </c>
      <c r="B60" s="3">
        <v>8</v>
      </c>
      <c r="C60" s="6"/>
      <c r="D60" s="6">
        <v>7600</v>
      </c>
      <c r="E60" s="3"/>
      <c r="F60">
        <v>1</v>
      </c>
      <c r="G60">
        <f t="shared" si="0"/>
        <v>7600</v>
      </c>
    </row>
    <row r="61" spans="1:7" x14ac:dyDescent="0.25">
      <c r="A61" s="59" t="s">
        <v>231</v>
      </c>
      <c r="B61" s="3">
        <v>2</v>
      </c>
      <c r="C61" s="6"/>
      <c r="D61" s="6">
        <v>1900</v>
      </c>
      <c r="E61" s="3"/>
      <c r="G61" t="str">
        <f t="shared" si="0"/>
        <v/>
      </c>
    </row>
    <row r="62" spans="1:7" x14ac:dyDescent="0.25">
      <c r="A62" s="59" t="s">
        <v>232</v>
      </c>
      <c r="B62" s="3">
        <v>16</v>
      </c>
      <c r="C62" s="6"/>
      <c r="D62" s="6">
        <v>15200</v>
      </c>
      <c r="E62" s="3"/>
      <c r="G62" t="str">
        <f t="shared" si="0"/>
        <v/>
      </c>
    </row>
    <row r="63" spans="1:7" x14ac:dyDescent="0.25">
      <c r="A63" s="59" t="s">
        <v>233</v>
      </c>
      <c r="B63" s="3">
        <v>16</v>
      </c>
      <c r="C63" s="6"/>
      <c r="D63" s="6">
        <v>15200</v>
      </c>
      <c r="E63" s="3"/>
      <c r="G63" t="str">
        <f t="shared" si="0"/>
        <v/>
      </c>
    </row>
    <row r="64" spans="1:7" x14ac:dyDescent="0.25">
      <c r="A64" s="59" t="s">
        <v>234</v>
      </c>
      <c r="B64" s="3">
        <v>8</v>
      </c>
      <c r="C64" s="6"/>
      <c r="D64" s="6">
        <v>7600</v>
      </c>
      <c r="E64" s="3"/>
      <c r="F64">
        <v>1</v>
      </c>
      <c r="G64">
        <f t="shared" si="0"/>
        <v>7600</v>
      </c>
    </row>
    <row r="65" spans="1:7" x14ac:dyDescent="0.25">
      <c r="A65" s="59" t="s">
        <v>234</v>
      </c>
      <c r="B65" s="3">
        <v>8</v>
      </c>
      <c r="C65" s="6"/>
      <c r="D65" s="6">
        <v>7600</v>
      </c>
      <c r="E65" s="3"/>
      <c r="F65">
        <v>1</v>
      </c>
      <c r="G65">
        <f t="shared" si="0"/>
        <v>7600</v>
      </c>
    </row>
    <row r="66" spans="1:7" x14ac:dyDescent="0.25">
      <c r="A66" s="59" t="s">
        <v>234</v>
      </c>
      <c r="B66" s="3">
        <v>8</v>
      </c>
      <c r="C66" s="6"/>
      <c r="D66" s="6">
        <v>7600</v>
      </c>
      <c r="E66" s="3"/>
      <c r="F66">
        <v>1</v>
      </c>
      <c r="G66">
        <f t="shared" si="0"/>
        <v>7600</v>
      </c>
    </row>
    <row r="67" spans="1:7" x14ac:dyDescent="0.25">
      <c r="A67" s="59" t="s">
        <v>235</v>
      </c>
      <c r="B67" s="3">
        <v>8</v>
      </c>
      <c r="C67" s="6"/>
      <c r="D67" s="6">
        <v>7600</v>
      </c>
      <c r="E67" s="3"/>
      <c r="G67" t="str">
        <f t="shared" si="0"/>
        <v/>
      </c>
    </row>
    <row r="68" spans="1:7" x14ac:dyDescent="0.25">
      <c r="A68" s="59" t="s">
        <v>236</v>
      </c>
      <c r="B68" s="3">
        <v>4</v>
      </c>
      <c r="C68" s="6"/>
      <c r="D68" s="6">
        <v>3800</v>
      </c>
      <c r="E68" s="3"/>
      <c r="G68" t="str">
        <f t="shared" si="0"/>
        <v/>
      </c>
    </row>
    <row r="69" spans="1:7" x14ac:dyDescent="0.25">
      <c r="A69" s="59" t="s">
        <v>237</v>
      </c>
      <c r="B69" s="3">
        <v>4</v>
      </c>
      <c r="C69" s="6"/>
      <c r="D69" s="6">
        <v>3800</v>
      </c>
      <c r="E69" s="3"/>
      <c r="G69" t="str">
        <f t="shared" si="0"/>
        <v/>
      </c>
    </row>
    <row r="70" spans="1:7" x14ac:dyDescent="0.25">
      <c r="A70" s="59" t="s">
        <v>238</v>
      </c>
      <c r="B70" s="3">
        <v>6</v>
      </c>
      <c r="C70" s="6"/>
      <c r="D70" s="6">
        <v>5700</v>
      </c>
      <c r="E70" s="3"/>
      <c r="G70" t="str">
        <f t="shared" si="0"/>
        <v/>
      </c>
    </row>
    <row r="71" spans="1:7" x14ac:dyDescent="0.25">
      <c r="A71" s="59" t="s">
        <v>239</v>
      </c>
      <c r="B71" s="3">
        <v>2</v>
      </c>
      <c r="C71" s="6"/>
      <c r="D71" s="6">
        <v>1900</v>
      </c>
      <c r="E71" s="3"/>
      <c r="G71" t="str">
        <f t="shared" ref="G71:G134" si="1">IF(F71=1,D71,"")</f>
        <v/>
      </c>
    </row>
    <row r="72" spans="1:7" x14ac:dyDescent="0.25">
      <c r="A72" s="59" t="s">
        <v>240</v>
      </c>
      <c r="B72" s="3">
        <v>1</v>
      </c>
      <c r="C72" s="6"/>
      <c r="D72" s="6">
        <v>950</v>
      </c>
      <c r="E72" s="3"/>
      <c r="G72" t="str">
        <f t="shared" si="1"/>
        <v/>
      </c>
    </row>
    <row r="73" spans="1:7" x14ac:dyDescent="0.25">
      <c r="A73" s="59" t="s">
        <v>241</v>
      </c>
      <c r="B73" s="3">
        <v>8</v>
      </c>
      <c r="C73" s="6"/>
      <c r="D73" s="6">
        <v>7600</v>
      </c>
      <c r="E73" s="3"/>
      <c r="G73" t="str">
        <f t="shared" si="1"/>
        <v/>
      </c>
    </row>
    <row r="74" spans="1:7" x14ac:dyDescent="0.25">
      <c r="A74" s="59" t="s">
        <v>242</v>
      </c>
      <c r="B74" s="3">
        <v>12</v>
      </c>
      <c r="C74" s="6"/>
      <c r="D74" s="6">
        <v>11400</v>
      </c>
      <c r="E74" s="3"/>
      <c r="G74" t="str">
        <f t="shared" si="1"/>
        <v/>
      </c>
    </row>
    <row r="75" spans="1:7" x14ac:dyDescent="0.25">
      <c r="A75" s="59" t="s">
        <v>243</v>
      </c>
      <c r="B75" s="3">
        <v>2</v>
      </c>
      <c r="C75" s="6"/>
      <c r="D75" s="6">
        <v>1900</v>
      </c>
      <c r="E75" s="3"/>
      <c r="G75" t="str">
        <f t="shared" si="1"/>
        <v/>
      </c>
    </row>
    <row r="76" spans="1:7" x14ac:dyDescent="0.25">
      <c r="A76" s="59" t="s">
        <v>243</v>
      </c>
      <c r="B76" s="3">
        <v>2</v>
      </c>
      <c r="C76" s="6"/>
      <c r="D76" s="6">
        <v>1900</v>
      </c>
      <c r="E76" s="3"/>
      <c r="G76" t="str">
        <f t="shared" si="1"/>
        <v/>
      </c>
    </row>
    <row r="77" spans="1:7" x14ac:dyDescent="0.25">
      <c r="A77" s="59" t="s">
        <v>243</v>
      </c>
      <c r="B77" s="3">
        <v>2</v>
      </c>
      <c r="C77" s="6"/>
      <c r="D77" s="6">
        <v>1900</v>
      </c>
      <c r="E77" s="3"/>
      <c r="G77" t="str">
        <f t="shared" si="1"/>
        <v/>
      </c>
    </row>
    <row r="78" spans="1:7" x14ac:dyDescent="0.25">
      <c r="A78" s="59" t="s">
        <v>244</v>
      </c>
      <c r="B78" s="3">
        <v>6</v>
      </c>
      <c r="C78" s="6"/>
      <c r="D78" s="6">
        <v>5700</v>
      </c>
      <c r="E78" s="3"/>
      <c r="G78" t="str">
        <f t="shared" si="1"/>
        <v/>
      </c>
    </row>
    <row r="79" spans="1:7" x14ac:dyDescent="0.25">
      <c r="A79" s="59" t="s">
        <v>245</v>
      </c>
      <c r="B79" s="3">
        <v>2</v>
      </c>
      <c r="C79" s="6"/>
      <c r="D79" s="6">
        <v>1900</v>
      </c>
      <c r="E79" s="3"/>
      <c r="G79" t="str">
        <f t="shared" si="1"/>
        <v/>
      </c>
    </row>
    <row r="80" spans="1:7" x14ac:dyDescent="0.25">
      <c r="A80" s="59" t="s">
        <v>245</v>
      </c>
      <c r="B80" s="3">
        <v>4</v>
      </c>
      <c r="C80" s="6"/>
      <c r="D80" s="6">
        <v>3800</v>
      </c>
      <c r="E80" s="3"/>
      <c r="G80" t="str">
        <f t="shared" si="1"/>
        <v/>
      </c>
    </row>
    <row r="81" spans="1:7" x14ac:dyDescent="0.25">
      <c r="A81" s="59" t="s">
        <v>245</v>
      </c>
      <c r="B81" s="3">
        <v>4</v>
      </c>
      <c r="C81" s="6"/>
      <c r="D81" s="6">
        <v>3800</v>
      </c>
      <c r="E81" s="3"/>
      <c r="G81" t="str">
        <f t="shared" si="1"/>
        <v/>
      </c>
    </row>
    <row r="82" spans="1:7" x14ac:dyDescent="0.25">
      <c r="A82" s="59" t="s">
        <v>246</v>
      </c>
      <c r="B82" s="3">
        <v>4</v>
      </c>
      <c r="C82" s="6"/>
      <c r="D82" s="6">
        <v>3800</v>
      </c>
      <c r="E82" s="3"/>
      <c r="G82" t="str">
        <f t="shared" si="1"/>
        <v/>
      </c>
    </row>
    <row r="83" spans="1:7" x14ac:dyDescent="0.25">
      <c r="A83" s="59" t="s">
        <v>247</v>
      </c>
      <c r="B83" s="3">
        <v>13</v>
      </c>
      <c r="C83" s="6"/>
      <c r="D83" s="6">
        <v>12350</v>
      </c>
      <c r="E83" s="3"/>
      <c r="G83" t="str">
        <f t="shared" si="1"/>
        <v/>
      </c>
    </row>
    <row r="84" spans="1:7" x14ac:dyDescent="0.25">
      <c r="A84" s="59" t="s">
        <v>248</v>
      </c>
      <c r="B84" s="3">
        <v>8</v>
      </c>
      <c r="C84" s="6"/>
      <c r="D84" s="6">
        <v>7600</v>
      </c>
      <c r="E84" s="3"/>
      <c r="G84" t="str">
        <f t="shared" si="1"/>
        <v/>
      </c>
    </row>
    <row r="85" spans="1:7" x14ac:dyDescent="0.25">
      <c r="A85" s="59" t="s">
        <v>249</v>
      </c>
      <c r="B85" s="3">
        <v>8</v>
      </c>
      <c r="C85" s="6"/>
      <c r="D85" s="6">
        <v>7600</v>
      </c>
      <c r="E85" s="3"/>
      <c r="F85">
        <v>1</v>
      </c>
      <c r="G85">
        <f t="shared" si="1"/>
        <v>7600</v>
      </c>
    </row>
    <row r="86" spans="1:7" x14ac:dyDescent="0.25">
      <c r="A86" s="59" t="s">
        <v>250</v>
      </c>
      <c r="B86" s="3">
        <v>9</v>
      </c>
      <c r="C86" s="6"/>
      <c r="D86" s="6">
        <v>8550</v>
      </c>
      <c r="E86" s="3"/>
      <c r="F86">
        <v>1</v>
      </c>
      <c r="G86">
        <f t="shared" si="1"/>
        <v>8550</v>
      </c>
    </row>
    <row r="87" spans="1:7" x14ac:dyDescent="0.25">
      <c r="A87" s="59" t="s">
        <v>251</v>
      </c>
      <c r="B87" s="3">
        <v>4</v>
      </c>
      <c r="C87" s="6"/>
      <c r="D87" s="6">
        <v>3800</v>
      </c>
      <c r="E87" s="3"/>
      <c r="G87" t="str">
        <f t="shared" si="1"/>
        <v/>
      </c>
    </row>
    <row r="88" spans="1:7" x14ac:dyDescent="0.25">
      <c r="A88" s="59" t="s">
        <v>252</v>
      </c>
      <c r="B88" s="3">
        <v>1</v>
      </c>
      <c r="C88" s="6"/>
      <c r="D88" s="6">
        <v>950</v>
      </c>
      <c r="E88" s="3"/>
      <c r="G88" t="str">
        <f t="shared" si="1"/>
        <v/>
      </c>
    </row>
    <row r="89" spans="1:7" x14ac:dyDescent="0.25">
      <c r="A89" s="59" t="s">
        <v>253</v>
      </c>
      <c r="B89" s="3">
        <v>10</v>
      </c>
      <c r="C89" s="6"/>
      <c r="D89" s="6">
        <v>9500</v>
      </c>
      <c r="E89" s="3"/>
      <c r="G89" t="str">
        <f t="shared" si="1"/>
        <v/>
      </c>
    </row>
    <row r="90" spans="1:7" x14ac:dyDescent="0.25">
      <c r="A90" s="59" t="s">
        <v>253</v>
      </c>
      <c r="B90" s="3">
        <v>8</v>
      </c>
      <c r="C90" s="6"/>
      <c r="D90" s="6">
        <v>7600</v>
      </c>
      <c r="E90" s="3"/>
      <c r="G90" t="str">
        <f t="shared" si="1"/>
        <v/>
      </c>
    </row>
    <row r="91" spans="1:7" x14ac:dyDescent="0.25">
      <c r="A91" s="59" t="s">
        <v>254</v>
      </c>
      <c r="B91" s="3">
        <v>4</v>
      </c>
      <c r="C91" s="6"/>
      <c r="D91" s="6">
        <v>3800</v>
      </c>
      <c r="E91" s="3"/>
      <c r="G91" t="str">
        <f t="shared" si="1"/>
        <v/>
      </c>
    </row>
    <row r="92" spans="1:7" x14ac:dyDescent="0.25">
      <c r="A92" s="59" t="s">
        <v>255</v>
      </c>
      <c r="B92" s="3">
        <v>2</v>
      </c>
      <c r="C92" s="6"/>
      <c r="D92" s="6">
        <v>1900</v>
      </c>
      <c r="E92" s="3"/>
      <c r="G92" t="str">
        <f t="shared" si="1"/>
        <v/>
      </c>
    </row>
    <row r="93" spans="1:7" x14ac:dyDescent="0.25">
      <c r="A93" s="59" t="s">
        <v>70</v>
      </c>
      <c r="B93" s="3">
        <v>6</v>
      </c>
      <c r="C93" s="6"/>
      <c r="D93" s="6">
        <v>5700</v>
      </c>
      <c r="E93" s="3"/>
      <c r="G93" t="str">
        <f t="shared" si="1"/>
        <v/>
      </c>
    </row>
    <row r="94" spans="1:7" x14ac:dyDescent="0.25">
      <c r="A94" s="59" t="s">
        <v>70</v>
      </c>
      <c r="B94" s="3">
        <v>1</v>
      </c>
      <c r="C94" s="6"/>
      <c r="D94" s="6">
        <v>950</v>
      </c>
      <c r="E94" s="3"/>
      <c r="G94" t="str">
        <f t="shared" si="1"/>
        <v/>
      </c>
    </row>
    <row r="95" spans="1:7" x14ac:dyDescent="0.25">
      <c r="A95" s="59" t="s">
        <v>256</v>
      </c>
      <c r="B95" s="3">
        <v>3</v>
      </c>
      <c r="C95" s="6"/>
      <c r="D95" s="6">
        <v>2850</v>
      </c>
      <c r="E95" s="3"/>
      <c r="G95" t="str">
        <f t="shared" si="1"/>
        <v/>
      </c>
    </row>
    <row r="96" spans="1:7" x14ac:dyDescent="0.25">
      <c r="A96" s="59" t="s">
        <v>257</v>
      </c>
      <c r="B96" s="3">
        <v>3</v>
      </c>
      <c r="C96" s="6"/>
      <c r="D96" s="6">
        <v>2850</v>
      </c>
      <c r="E96" s="3"/>
      <c r="G96" t="str">
        <f t="shared" si="1"/>
        <v/>
      </c>
    </row>
    <row r="97" spans="1:7" x14ac:dyDescent="0.25">
      <c r="A97" s="59" t="s">
        <v>258</v>
      </c>
      <c r="B97" s="3">
        <v>12</v>
      </c>
      <c r="C97" s="6"/>
      <c r="D97" s="6">
        <v>11400</v>
      </c>
      <c r="E97" s="3"/>
      <c r="G97" t="str">
        <f t="shared" si="1"/>
        <v/>
      </c>
    </row>
    <row r="98" spans="1:7" x14ac:dyDescent="0.25">
      <c r="A98" s="59" t="s">
        <v>259</v>
      </c>
      <c r="B98" s="3">
        <v>2</v>
      </c>
      <c r="C98" s="6"/>
      <c r="D98" s="6">
        <v>1900</v>
      </c>
      <c r="E98" s="3"/>
      <c r="G98" t="str">
        <f t="shared" si="1"/>
        <v/>
      </c>
    </row>
    <row r="99" spans="1:7" x14ac:dyDescent="0.25">
      <c r="A99" s="59" t="s">
        <v>260</v>
      </c>
      <c r="B99" s="3">
        <v>4</v>
      </c>
      <c r="C99" s="6"/>
      <c r="D99" s="6">
        <v>3800</v>
      </c>
      <c r="E99" s="3"/>
      <c r="G99" t="str">
        <f t="shared" si="1"/>
        <v/>
      </c>
    </row>
    <row r="100" spans="1:7" x14ac:dyDescent="0.25">
      <c r="A100" s="59" t="s">
        <v>260</v>
      </c>
      <c r="B100" s="3">
        <v>3</v>
      </c>
      <c r="C100" s="6"/>
      <c r="D100" s="6">
        <v>2850</v>
      </c>
      <c r="E100" s="3"/>
      <c r="G100" t="str">
        <f t="shared" si="1"/>
        <v/>
      </c>
    </row>
    <row r="101" spans="1:7" x14ac:dyDescent="0.25">
      <c r="A101" s="59" t="s">
        <v>261</v>
      </c>
      <c r="B101" s="3">
        <v>1</v>
      </c>
      <c r="C101" s="6"/>
      <c r="D101" s="6">
        <v>950</v>
      </c>
      <c r="E101" s="3"/>
      <c r="G101" t="str">
        <f t="shared" si="1"/>
        <v/>
      </c>
    </row>
    <row r="102" spans="1:7" x14ac:dyDescent="0.25">
      <c r="A102" s="59" t="s">
        <v>261</v>
      </c>
      <c r="B102" s="3">
        <v>4</v>
      </c>
      <c r="C102" s="6"/>
      <c r="D102" s="6">
        <v>3800</v>
      </c>
      <c r="E102" s="3"/>
      <c r="G102" t="str">
        <f t="shared" si="1"/>
        <v/>
      </c>
    </row>
    <row r="103" spans="1:7" x14ac:dyDescent="0.25">
      <c r="A103" s="59" t="s">
        <v>262</v>
      </c>
      <c r="B103" s="3">
        <v>6</v>
      </c>
      <c r="C103" s="6"/>
      <c r="D103" s="6">
        <v>5700</v>
      </c>
      <c r="E103" s="3"/>
      <c r="G103" t="str">
        <f t="shared" si="1"/>
        <v/>
      </c>
    </row>
    <row r="104" spans="1:7" x14ac:dyDescent="0.25">
      <c r="A104" s="59" t="s">
        <v>262</v>
      </c>
      <c r="B104" s="3">
        <v>4</v>
      </c>
      <c r="C104" s="6"/>
      <c r="D104" s="6">
        <v>3800</v>
      </c>
      <c r="E104" s="3"/>
      <c r="G104" t="str">
        <f t="shared" si="1"/>
        <v/>
      </c>
    </row>
    <row r="105" spans="1:7" x14ac:dyDescent="0.25">
      <c r="A105" s="59" t="s">
        <v>262</v>
      </c>
      <c r="B105" s="3">
        <v>4</v>
      </c>
      <c r="C105" s="6"/>
      <c r="D105" s="6">
        <v>3800</v>
      </c>
      <c r="E105" s="3"/>
      <c r="G105" t="str">
        <f t="shared" si="1"/>
        <v/>
      </c>
    </row>
    <row r="106" spans="1:7" x14ac:dyDescent="0.25">
      <c r="A106" s="59" t="s">
        <v>262</v>
      </c>
      <c r="B106" s="3">
        <v>4</v>
      </c>
      <c r="C106" s="6"/>
      <c r="D106" s="6">
        <v>3800</v>
      </c>
      <c r="E106" s="3"/>
      <c r="G106" t="str">
        <f t="shared" si="1"/>
        <v/>
      </c>
    </row>
    <row r="107" spans="1:7" x14ac:dyDescent="0.25">
      <c r="A107" s="59" t="s">
        <v>262</v>
      </c>
      <c r="B107" s="3">
        <v>3</v>
      </c>
      <c r="C107" s="6"/>
      <c r="D107" s="6">
        <v>2850</v>
      </c>
      <c r="E107" s="3"/>
      <c r="G107" t="str">
        <f t="shared" si="1"/>
        <v/>
      </c>
    </row>
    <row r="108" spans="1:7" x14ac:dyDescent="0.25">
      <c r="A108" s="59" t="s">
        <v>262</v>
      </c>
      <c r="B108" s="3">
        <v>3</v>
      </c>
      <c r="C108" s="6"/>
      <c r="D108" s="6">
        <v>2850</v>
      </c>
      <c r="E108" s="3"/>
      <c r="G108" t="str">
        <f t="shared" si="1"/>
        <v/>
      </c>
    </row>
    <row r="109" spans="1:7" x14ac:dyDescent="0.25">
      <c r="A109" s="59" t="s">
        <v>263</v>
      </c>
      <c r="B109" s="3">
        <v>2</v>
      </c>
      <c r="C109" s="6"/>
      <c r="D109" s="6">
        <v>1900</v>
      </c>
      <c r="E109" s="3"/>
      <c r="G109" t="str">
        <f t="shared" si="1"/>
        <v/>
      </c>
    </row>
    <row r="110" spans="1:7" x14ac:dyDescent="0.25">
      <c r="A110" s="59" t="s">
        <v>264</v>
      </c>
      <c r="B110" s="3">
        <v>6</v>
      </c>
      <c r="C110" s="6"/>
      <c r="D110" s="6">
        <v>5700</v>
      </c>
      <c r="E110" s="3"/>
      <c r="G110" t="str">
        <f t="shared" si="1"/>
        <v/>
      </c>
    </row>
    <row r="111" spans="1:7" x14ac:dyDescent="0.25">
      <c r="A111" s="59" t="s">
        <v>265</v>
      </c>
      <c r="B111" s="3">
        <v>8</v>
      </c>
      <c r="C111" s="6"/>
      <c r="D111" s="6">
        <v>7600</v>
      </c>
      <c r="E111" s="3"/>
      <c r="G111" t="str">
        <f t="shared" si="1"/>
        <v/>
      </c>
    </row>
    <row r="112" spans="1:7" x14ac:dyDescent="0.25">
      <c r="A112" s="59" t="s">
        <v>419</v>
      </c>
      <c r="B112" s="3">
        <v>4</v>
      </c>
      <c r="C112" s="6"/>
      <c r="D112" s="6">
        <v>3800</v>
      </c>
      <c r="E112" s="3"/>
      <c r="G112" t="str">
        <f t="shared" si="1"/>
        <v/>
      </c>
    </row>
    <row r="113" spans="1:7" x14ac:dyDescent="0.25">
      <c r="A113" s="59" t="s">
        <v>420</v>
      </c>
      <c r="B113" s="3">
        <v>3</v>
      </c>
      <c r="C113" s="6"/>
      <c r="D113" s="6">
        <v>2850</v>
      </c>
      <c r="E113" s="3"/>
      <c r="G113" t="str">
        <f t="shared" si="1"/>
        <v/>
      </c>
    </row>
    <row r="114" spans="1:7" x14ac:dyDescent="0.25">
      <c r="A114" s="59" t="s">
        <v>266</v>
      </c>
      <c r="B114" s="3">
        <v>4</v>
      </c>
      <c r="C114" s="6"/>
      <c r="D114" s="6">
        <v>3800</v>
      </c>
      <c r="E114" s="3"/>
      <c r="G114" t="str">
        <f t="shared" si="1"/>
        <v/>
      </c>
    </row>
    <row r="115" spans="1:7" x14ac:dyDescent="0.25">
      <c r="A115" s="59" t="s">
        <v>267</v>
      </c>
      <c r="B115" s="3">
        <v>4</v>
      </c>
      <c r="C115" s="6"/>
      <c r="D115" s="6">
        <v>3800</v>
      </c>
      <c r="E115" s="3"/>
      <c r="G115" t="str">
        <f t="shared" si="1"/>
        <v/>
      </c>
    </row>
    <row r="116" spans="1:7" x14ac:dyDescent="0.25">
      <c r="A116" s="59" t="s">
        <v>268</v>
      </c>
      <c r="B116" s="3">
        <v>2</v>
      </c>
      <c r="C116" s="6"/>
      <c r="D116" s="6">
        <v>1900</v>
      </c>
      <c r="E116" s="3"/>
      <c r="G116" t="str">
        <f t="shared" si="1"/>
        <v/>
      </c>
    </row>
    <row r="117" spans="1:7" x14ac:dyDescent="0.25">
      <c r="A117" s="59" t="s">
        <v>269</v>
      </c>
      <c r="B117" s="3">
        <v>0.5</v>
      </c>
      <c r="C117" s="6"/>
      <c r="D117" s="6">
        <v>475</v>
      </c>
      <c r="E117" s="3"/>
      <c r="G117" t="str">
        <f t="shared" si="1"/>
        <v/>
      </c>
    </row>
    <row r="118" spans="1:7" x14ac:dyDescent="0.25">
      <c r="A118" s="59" t="s">
        <v>269</v>
      </c>
      <c r="B118" s="3">
        <v>1</v>
      </c>
      <c r="C118" s="6"/>
      <c r="D118" s="6">
        <v>950</v>
      </c>
      <c r="E118" s="3"/>
      <c r="G118" t="str">
        <f t="shared" si="1"/>
        <v/>
      </c>
    </row>
    <row r="119" spans="1:7" x14ac:dyDescent="0.25">
      <c r="A119" s="59" t="s">
        <v>270</v>
      </c>
      <c r="B119" s="3">
        <v>1</v>
      </c>
      <c r="C119" s="6"/>
      <c r="D119" s="6">
        <v>950</v>
      </c>
      <c r="E119" s="3"/>
      <c r="G119" t="str">
        <f t="shared" si="1"/>
        <v/>
      </c>
    </row>
    <row r="120" spans="1:7" x14ac:dyDescent="0.25">
      <c r="A120" s="59" t="s">
        <v>271</v>
      </c>
      <c r="B120" s="3">
        <v>1</v>
      </c>
      <c r="C120" s="6"/>
      <c r="D120" s="6">
        <v>950</v>
      </c>
      <c r="E120" s="3"/>
      <c r="G120" t="str">
        <f t="shared" si="1"/>
        <v/>
      </c>
    </row>
    <row r="121" spans="1:7" x14ac:dyDescent="0.25">
      <c r="A121" s="59" t="s">
        <v>272</v>
      </c>
      <c r="B121" s="3">
        <v>1</v>
      </c>
      <c r="C121" s="6"/>
      <c r="D121" s="6">
        <v>950</v>
      </c>
      <c r="E121" s="3"/>
      <c r="G121" t="str">
        <f t="shared" si="1"/>
        <v/>
      </c>
    </row>
    <row r="122" spans="1:7" x14ac:dyDescent="0.25">
      <c r="A122" s="59" t="s">
        <v>273</v>
      </c>
      <c r="B122" s="3">
        <v>8</v>
      </c>
      <c r="C122" s="6"/>
      <c r="D122" s="6">
        <v>7600</v>
      </c>
      <c r="E122" s="3"/>
      <c r="G122" t="str">
        <f t="shared" si="1"/>
        <v/>
      </c>
    </row>
    <row r="123" spans="1:7" x14ac:dyDescent="0.25">
      <c r="A123" s="59" t="s">
        <v>274</v>
      </c>
      <c r="B123" s="3">
        <v>3</v>
      </c>
      <c r="C123" s="6"/>
      <c r="D123" s="6">
        <v>2850</v>
      </c>
      <c r="E123" s="3"/>
      <c r="G123" t="str">
        <f t="shared" si="1"/>
        <v/>
      </c>
    </row>
    <row r="124" spans="1:7" x14ac:dyDescent="0.25">
      <c r="A124" s="59" t="s">
        <v>275</v>
      </c>
      <c r="B124" s="3">
        <v>4</v>
      </c>
      <c r="C124" s="6"/>
      <c r="D124" s="6">
        <v>3800</v>
      </c>
      <c r="E124" s="3"/>
      <c r="G124" t="str">
        <f t="shared" si="1"/>
        <v/>
      </c>
    </row>
    <row r="125" spans="1:7" x14ac:dyDescent="0.25">
      <c r="A125" s="59" t="s">
        <v>275</v>
      </c>
      <c r="B125" s="3">
        <v>8</v>
      </c>
      <c r="C125" s="6"/>
      <c r="D125" s="6">
        <v>7600</v>
      </c>
      <c r="E125" s="3"/>
      <c r="G125" t="str">
        <f t="shared" si="1"/>
        <v/>
      </c>
    </row>
    <row r="126" spans="1:7" x14ac:dyDescent="0.25">
      <c r="A126" s="59" t="s">
        <v>276</v>
      </c>
      <c r="B126" s="3">
        <v>3</v>
      </c>
      <c r="C126" s="6"/>
      <c r="D126" s="6">
        <v>2850</v>
      </c>
      <c r="E126" s="3"/>
      <c r="G126" t="str">
        <f t="shared" si="1"/>
        <v/>
      </c>
    </row>
    <row r="127" spans="1:7" x14ac:dyDescent="0.25">
      <c r="A127" s="59" t="s">
        <v>277</v>
      </c>
      <c r="B127" s="3">
        <v>3</v>
      </c>
      <c r="C127" s="6"/>
      <c r="D127" s="6">
        <v>2850</v>
      </c>
      <c r="E127" s="3"/>
      <c r="F127">
        <v>1</v>
      </c>
      <c r="G127">
        <f t="shared" si="1"/>
        <v>2850</v>
      </c>
    </row>
    <row r="128" spans="1:7" x14ac:dyDescent="0.25">
      <c r="A128" s="59" t="s">
        <v>278</v>
      </c>
      <c r="B128" s="3">
        <v>1</v>
      </c>
      <c r="C128" s="6"/>
      <c r="D128" s="6">
        <v>950</v>
      </c>
      <c r="E128" s="3"/>
      <c r="F128">
        <v>1</v>
      </c>
      <c r="G128">
        <f t="shared" si="1"/>
        <v>950</v>
      </c>
    </row>
    <row r="129" spans="1:7" x14ac:dyDescent="0.25">
      <c r="A129" s="59" t="s">
        <v>279</v>
      </c>
      <c r="B129" s="3">
        <v>6</v>
      </c>
      <c r="C129" s="6"/>
      <c r="D129" s="6">
        <v>5700</v>
      </c>
      <c r="E129" s="3"/>
      <c r="F129">
        <v>1</v>
      </c>
      <c r="G129">
        <f t="shared" si="1"/>
        <v>5700</v>
      </c>
    </row>
    <row r="130" spans="1:7" x14ac:dyDescent="0.25">
      <c r="A130" s="59" t="s">
        <v>280</v>
      </c>
      <c r="B130" s="3">
        <v>10</v>
      </c>
      <c r="C130" s="6"/>
      <c r="D130" s="6">
        <v>9500</v>
      </c>
      <c r="E130" s="3"/>
      <c r="F130">
        <v>1</v>
      </c>
      <c r="G130">
        <f t="shared" si="1"/>
        <v>9500</v>
      </c>
    </row>
    <row r="131" spans="1:7" x14ac:dyDescent="0.25">
      <c r="A131" s="59" t="s">
        <v>280</v>
      </c>
      <c r="B131" s="3">
        <v>2</v>
      </c>
      <c r="C131" s="6"/>
      <c r="D131" s="6">
        <v>1900</v>
      </c>
      <c r="E131" s="3"/>
      <c r="F131">
        <v>1</v>
      </c>
      <c r="G131">
        <f t="shared" si="1"/>
        <v>1900</v>
      </c>
    </row>
    <row r="132" spans="1:7" x14ac:dyDescent="0.25">
      <c r="A132" s="59" t="s">
        <v>280</v>
      </c>
      <c r="B132" s="3">
        <v>12</v>
      </c>
      <c r="C132" s="6"/>
      <c r="D132" s="6">
        <v>11400</v>
      </c>
      <c r="E132" s="3"/>
      <c r="F132">
        <v>1</v>
      </c>
      <c r="G132">
        <f t="shared" si="1"/>
        <v>11400</v>
      </c>
    </row>
    <row r="133" spans="1:7" x14ac:dyDescent="0.25">
      <c r="A133" s="59" t="s">
        <v>280</v>
      </c>
      <c r="B133" s="3">
        <v>10</v>
      </c>
      <c r="C133" s="6"/>
      <c r="D133" s="6">
        <v>9500</v>
      </c>
      <c r="E133" s="3"/>
      <c r="G133" t="str">
        <f t="shared" si="1"/>
        <v/>
      </c>
    </row>
    <row r="134" spans="1:7" x14ac:dyDescent="0.25">
      <c r="A134" s="59" t="s">
        <v>280</v>
      </c>
      <c r="B134" s="3">
        <v>12</v>
      </c>
      <c r="C134" s="6"/>
      <c r="D134" s="6">
        <v>11400</v>
      </c>
      <c r="E134" s="3"/>
      <c r="G134" t="str">
        <f t="shared" si="1"/>
        <v/>
      </c>
    </row>
    <row r="135" spans="1:7" x14ac:dyDescent="0.25">
      <c r="A135" s="59" t="s">
        <v>281</v>
      </c>
      <c r="B135" s="3">
        <v>6</v>
      </c>
      <c r="C135" s="6"/>
      <c r="D135" s="6">
        <v>5700</v>
      </c>
      <c r="E135" s="3"/>
      <c r="G135" t="str">
        <f t="shared" ref="G135:G198" si="2">IF(F135=1,D135,"")</f>
        <v/>
      </c>
    </row>
    <row r="136" spans="1:7" x14ac:dyDescent="0.25">
      <c r="A136" s="59" t="s">
        <v>281</v>
      </c>
      <c r="B136" s="3">
        <v>2</v>
      </c>
      <c r="C136" s="6"/>
      <c r="D136" s="6">
        <v>1900</v>
      </c>
      <c r="E136" s="3"/>
      <c r="G136" t="str">
        <f t="shared" si="2"/>
        <v/>
      </c>
    </row>
    <row r="137" spans="1:7" x14ac:dyDescent="0.25">
      <c r="A137" s="59" t="s">
        <v>281</v>
      </c>
      <c r="B137" s="3">
        <v>1</v>
      </c>
      <c r="C137" s="6"/>
      <c r="D137" s="6">
        <v>950</v>
      </c>
      <c r="E137" s="3"/>
      <c r="G137" t="str">
        <f t="shared" si="2"/>
        <v/>
      </c>
    </row>
    <row r="138" spans="1:7" x14ac:dyDescent="0.25">
      <c r="A138" s="59" t="s">
        <v>282</v>
      </c>
      <c r="B138" s="3">
        <v>12</v>
      </c>
      <c r="C138" s="6"/>
      <c r="D138" s="6">
        <v>11400</v>
      </c>
      <c r="E138" s="3"/>
      <c r="G138" t="str">
        <f t="shared" si="2"/>
        <v/>
      </c>
    </row>
    <row r="139" spans="1:7" x14ac:dyDescent="0.25">
      <c r="A139" s="59" t="s">
        <v>283</v>
      </c>
      <c r="B139" s="3">
        <v>4</v>
      </c>
      <c r="C139" s="6"/>
      <c r="D139" s="6">
        <v>3800</v>
      </c>
      <c r="E139" s="3"/>
      <c r="G139" t="str">
        <f t="shared" si="2"/>
        <v/>
      </c>
    </row>
    <row r="140" spans="1:7" x14ac:dyDescent="0.25">
      <c r="A140" s="59" t="s">
        <v>284</v>
      </c>
      <c r="B140" s="3">
        <v>5</v>
      </c>
      <c r="C140" s="6"/>
      <c r="D140" s="6">
        <v>4750</v>
      </c>
      <c r="E140" s="3"/>
      <c r="G140" t="str">
        <f t="shared" si="2"/>
        <v/>
      </c>
    </row>
    <row r="141" spans="1:7" x14ac:dyDescent="0.25">
      <c r="A141" s="59" t="s">
        <v>285</v>
      </c>
      <c r="B141" s="3">
        <v>3</v>
      </c>
      <c r="C141" s="6"/>
      <c r="D141" s="6">
        <v>2850</v>
      </c>
      <c r="E141" s="3"/>
      <c r="G141" t="str">
        <f t="shared" si="2"/>
        <v/>
      </c>
    </row>
    <row r="142" spans="1:7" x14ac:dyDescent="0.25">
      <c r="A142" s="59" t="s">
        <v>286</v>
      </c>
      <c r="B142" s="3">
        <v>4</v>
      </c>
      <c r="C142" s="6"/>
      <c r="D142" s="6">
        <v>3800</v>
      </c>
      <c r="E142" s="3"/>
      <c r="G142" t="str">
        <f t="shared" si="2"/>
        <v/>
      </c>
    </row>
    <row r="143" spans="1:7" x14ac:dyDescent="0.25">
      <c r="A143" s="59" t="s">
        <v>287</v>
      </c>
      <c r="B143" s="3">
        <v>4</v>
      </c>
      <c r="C143" s="6"/>
      <c r="D143" s="6">
        <v>3800</v>
      </c>
      <c r="E143" s="3"/>
      <c r="F143">
        <v>1</v>
      </c>
      <c r="G143">
        <f t="shared" si="2"/>
        <v>3800</v>
      </c>
    </row>
    <row r="144" spans="1:7" x14ac:dyDescent="0.25">
      <c r="A144" s="59" t="s">
        <v>287</v>
      </c>
      <c r="B144" s="3">
        <v>4</v>
      </c>
      <c r="C144" s="6"/>
      <c r="D144" s="6">
        <v>3800</v>
      </c>
      <c r="E144" s="3"/>
      <c r="F144">
        <v>1</v>
      </c>
      <c r="G144">
        <f t="shared" si="2"/>
        <v>3800</v>
      </c>
    </row>
    <row r="145" spans="1:7" x14ac:dyDescent="0.25">
      <c r="A145" s="59" t="s">
        <v>288</v>
      </c>
      <c r="B145" s="3">
        <v>4</v>
      </c>
      <c r="C145" s="6"/>
      <c r="D145" s="6">
        <v>3800</v>
      </c>
      <c r="E145" s="3"/>
      <c r="F145">
        <v>1</v>
      </c>
      <c r="G145">
        <f t="shared" si="2"/>
        <v>3800</v>
      </c>
    </row>
    <row r="146" spans="1:7" x14ac:dyDescent="0.25">
      <c r="A146" s="59" t="s">
        <v>289</v>
      </c>
      <c r="B146" s="3">
        <v>2</v>
      </c>
      <c r="C146" s="6"/>
      <c r="D146" s="6">
        <v>1900</v>
      </c>
      <c r="E146" s="3"/>
      <c r="F146">
        <v>1</v>
      </c>
      <c r="G146">
        <f t="shared" si="2"/>
        <v>1900</v>
      </c>
    </row>
    <row r="147" spans="1:7" x14ac:dyDescent="0.25">
      <c r="A147" s="59" t="s">
        <v>289</v>
      </c>
      <c r="B147" s="3">
        <v>2</v>
      </c>
      <c r="C147" s="6"/>
      <c r="D147" s="6">
        <v>1900</v>
      </c>
      <c r="E147" s="3"/>
      <c r="F147">
        <v>1</v>
      </c>
      <c r="G147">
        <f t="shared" si="2"/>
        <v>1900</v>
      </c>
    </row>
    <row r="148" spans="1:7" x14ac:dyDescent="0.25">
      <c r="A148" s="59" t="s">
        <v>289</v>
      </c>
      <c r="B148" s="3">
        <v>4</v>
      </c>
      <c r="C148" s="6"/>
      <c r="D148" s="6">
        <v>3800</v>
      </c>
      <c r="E148" s="3"/>
      <c r="F148">
        <v>1</v>
      </c>
      <c r="G148">
        <f t="shared" si="2"/>
        <v>3800</v>
      </c>
    </row>
    <row r="149" spans="1:7" x14ac:dyDescent="0.25">
      <c r="A149" s="59" t="s">
        <v>289</v>
      </c>
      <c r="B149" s="3">
        <v>8</v>
      </c>
      <c r="C149" s="6"/>
      <c r="D149" s="6">
        <v>7600</v>
      </c>
      <c r="E149" s="3"/>
      <c r="F149">
        <v>1</v>
      </c>
      <c r="G149">
        <f t="shared" si="2"/>
        <v>7600</v>
      </c>
    </row>
    <row r="150" spans="1:7" x14ac:dyDescent="0.25">
      <c r="A150" s="59" t="s">
        <v>289</v>
      </c>
      <c r="B150" s="3">
        <v>8</v>
      </c>
      <c r="C150" s="6"/>
      <c r="D150" s="6">
        <v>7600</v>
      </c>
      <c r="E150" s="3"/>
      <c r="F150">
        <v>1</v>
      </c>
      <c r="G150">
        <f t="shared" si="2"/>
        <v>7600</v>
      </c>
    </row>
    <row r="151" spans="1:7" x14ac:dyDescent="0.25">
      <c r="A151" s="59" t="s">
        <v>290</v>
      </c>
      <c r="B151" s="3">
        <v>2</v>
      </c>
      <c r="C151" s="6"/>
      <c r="D151" s="6">
        <v>1900</v>
      </c>
      <c r="E151" s="3"/>
      <c r="F151">
        <v>1</v>
      </c>
      <c r="G151">
        <f t="shared" si="2"/>
        <v>1900</v>
      </c>
    </row>
    <row r="152" spans="1:7" x14ac:dyDescent="0.25">
      <c r="A152" s="59" t="s">
        <v>290</v>
      </c>
      <c r="B152" s="3">
        <v>1</v>
      </c>
      <c r="C152" s="6"/>
      <c r="D152" s="6">
        <v>950</v>
      </c>
      <c r="E152" s="3"/>
      <c r="F152">
        <v>1</v>
      </c>
      <c r="G152">
        <f t="shared" si="2"/>
        <v>950</v>
      </c>
    </row>
    <row r="153" spans="1:7" x14ac:dyDescent="0.25">
      <c r="A153" s="59" t="s">
        <v>291</v>
      </c>
      <c r="B153" s="3">
        <v>2</v>
      </c>
      <c r="C153" s="6"/>
      <c r="D153" s="6">
        <v>1900</v>
      </c>
      <c r="E153" s="3"/>
      <c r="F153">
        <v>1</v>
      </c>
      <c r="G153">
        <f t="shared" si="2"/>
        <v>1900</v>
      </c>
    </row>
    <row r="154" spans="1:7" x14ac:dyDescent="0.25">
      <c r="A154" s="59" t="s">
        <v>291</v>
      </c>
      <c r="B154" s="3">
        <v>2</v>
      </c>
      <c r="C154" s="6"/>
      <c r="D154" s="6">
        <v>1900</v>
      </c>
      <c r="E154" s="3"/>
      <c r="F154">
        <v>1</v>
      </c>
      <c r="G154">
        <f t="shared" si="2"/>
        <v>1900</v>
      </c>
    </row>
    <row r="155" spans="1:7" x14ac:dyDescent="0.25">
      <c r="A155" s="59" t="s">
        <v>291</v>
      </c>
      <c r="B155" s="3">
        <v>2</v>
      </c>
      <c r="C155" s="6"/>
      <c r="D155" s="6">
        <v>1900</v>
      </c>
      <c r="E155" s="3"/>
      <c r="F155">
        <v>1</v>
      </c>
      <c r="G155">
        <f t="shared" si="2"/>
        <v>1900</v>
      </c>
    </row>
    <row r="156" spans="1:7" x14ac:dyDescent="0.25">
      <c r="A156" s="59" t="s">
        <v>292</v>
      </c>
      <c r="B156" s="3">
        <v>8</v>
      </c>
      <c r="C156" s="6"/>
      <c r="D156" s="6">
        <v>7600</v>
      </c>
      <c r="E156" s="3"/>
      <c r="G156" t="str">
        <f t="shared" si="2"/>
        <v/>
      </c>
    </row>
    <row r="157" spans="1:7" x14ac:dyDescent="0.25">
      <c r="A157" s="59" t="s">
        <v>293</v>
      </c>
      <c r="B157" s="3">
        <v>2</v>
      </c>
      <c r="C157" s="6"/>
      <c r="D157" s="6">
        <v>1900</v>
      </c>
      <c r="E157" s="3"/>
      <c r="G157" t="str">
        <f t="shared" si="2"/>
        <v/>
      </c>
    </row>
    <row r="158" spans="1:7" x14ac:dyDescent="0.25">
      <c r="A158" s="59" t="s">
        <v>294</v>
      </c>
      <c r="B158" s="3">
        <v>3</v>
      </c>
      <c r="C158" s="6"/>
      <c r="D158" s="6">
        <v>2850</v>
      </c>
      <c r="E158" s="3"/>
      <c r="G158" t="str">
        <f t="shared" si="2"/>
        <v/>
      </c>
    </row>
    <row r="159" spans="1:7" x14ac:dyDescent="0.25">
      <c r="A159" s="59" t="s">
        <v>295</v>
      </c>
      <c r="B159" s="3">
        <v>6</v>
      </c>
      <c r="C159" s="6"/>
      <c r="D159" s="6">
        <v>5700</v>
      </c>
      <c r="E159" s="3"/>
      <c r="G159" t="str">
        <f t="shared" si="2"/>
        <v/>
      </c>
    </row>
    <row r="160" spans="1:7" x14ac:dyDescent="0.25">
      <c r="A160" s="59" t="s">
        <v>296</v>
      </c>
      <c r="B160" s="3">
        <v>3</v>
      </c>
      <c r="C160" s="6"/>
      <c r="D160" s="6">
        <v>2850</v>
      </c>
      <c r="E160" s="3"/>
      <c r="G160" t="str">
        <f t="shared" si="2"/>
        <v/>
      </c>
    </row>
    <row r="161" spans="1:7" x14ac:dyDescent="0.25">
      <c r="A161" s="59" t="s">
        <v>297</v>
      </c>
      <c r="B161" s="3">
        <v>2</v>
      </c>
      <c r="C161" s="6"/>
      <c r="D161" s="6">
        <v>1900</v>
      </c>
      <c r="E161" s="3"/>
      <c r="G161" t="str">
        <f t="shared" si="2"/>
        <v/>
      </c>
    </row>
    <row r="162" spans="1:7" x14ac:dyDescent="0.25">
      <c r="A162" s="59" t="s">
        <v>298</v>
      </c>
      <c r="B162" s="3">
        <v>4</v>
      </c>
      <c r="C162" s="6"/>
      <c r="D162" s="6">
        <v>3800</v>
      </c>
      <c r="E162" s="3"/>
      <c r="G162" t="str">
        <f t="shared" si="2"/>
        <v/>
      </c>
    </row>
    <row r="163" spans="1:7" x14ac:dyDescent="0.25">
      <c r="A163" s="59" t="s">
        <v>299</v>
      </c>
      <c r="B163" s="3">
        <v>4</v>
      </c>
      <c r="C163" s="6"/>
      <c r="D163" s="6">
        <v>3800</v>
      </c>
      <c r="E163" s="3"/>
      <c r="G163" t="str">
        <f t="shared" si="2"/>
        <v/>
      </c>
    </row>
    <row r="164" spans="1:7" x14ac:dyDescent="0.25">
      <c r="A164" s="59" t="s">
        <v>300</v>
      </c>
      <c r="B164" s="3">
        <v>4</v>
      </c>
      <c r="C164" s="6"/>
      <c r="D164" s="6">
        <v>3800</v>
      </c>
      <c r="E164" s="3"/>
      <c r="G164" t="str">
        <f t="shared" si="2"/>
        <v/>
      </c>
    </row>
    <row r="165" spans="1:7" x14ac:dyDescent="0.25">
      <c r="A165" s="59" t="s">
        <v>301</v>
      </c>
      <c r="B165" s="3">
        <v>4</v>
      </c>
      <c r="C165" s="6"/>
      <c r="D165" s="6">
        <v>3800</v>
      </c>
      <c r="E165" s="3"/>
      <c r="G165" t="str">
        <f t="shared" si="2"/>
        <v/>
      </c>
    </row>
    <row r="166" spans="1:7" x14ac:dyDescent="0.25">
      <c r="A166" s="59" t="s">
        <v>302</v>
      </c>
      <c r="B166" s="3">
        <v>14</v>
      </c>
      <c r="C166" s="6"/>
      <c r="D166" s="6">
        <v>13300</v>
      </c>
      <c r="E166" s="3"/>
      <c r="G166" t="str">
        <f t="shared" si="2"/>
        <v/>
      </c>
    </row>
    <row r="167" spans="1:7" x14ac:dyDescent="0.25">
      <c r="A167" s="59" t="s">
        <v>303</v>
      </c>
      <c r="B167" s="3">
        <v>6</v>
      </c>
      <c r="C167" s="6"/>
      <c r="D167" s="6">
        <v>5700</v>
      </c>
      <c r="E167" s="3"/>
      <c r="G167" t="str">
        <f t="shared" si="2"/>
        <v/>
      </c>
    </row>
    <row r="168" spans="1:7" x14ac:dyDescent="0.25">
      <c r="A168" s="59" t="s">
        <v>304</v>
      </c>
      <c r="B168" s="3">
        <v>4</v>
      </c>
      <c r="C168" s="6"/>
      <c r="D168" s="6">
        <v>3800</v>
      </c>
      <c r="E168" s="3"/>
      <c r="G168" t="str">
        <f t="shared" si="2"/>
        <v/>
      </c>
    </row>
    <row r="169" spans="1:7" x14ac:dyDescent="0.25">
      <c r="A169" s="59" t="s">
        <v>305</v>
      </c>
      <c r="B169" s="3">
        <v>2</v>
      </c>
      <c r="C169" s="6"/>
      <c r="D169" s="6">
        <v>1900</v>
      </c>
      <c r="E169" s="3"/>
      <c r="G169" t="str">
        <f t="shared" si="2"/>
        <v/>
      </c>
    </row>
    <row r="170" spans="1:7" x14ac:dyDescent="0.25">
      <c r="A170" s="59" t="s">
        <v>306</v>
      </c>
      <c r="B170" s="3">
        <v>2</v>
      </c>
      <c r="C170" s="6"/>
      <c r="D170" s="6">
        <v>1900</v>
      </c>
      <c r="E170" s="3"/>
      <c r="G170" t="str">
        <f t="shared" si="2"/>
        <v/>
      </c>
    </row>
    <row r="171" spans="1:7" x14ac:dyDescent="0.25">
      <c r="A171" s="59" t="s">
        <v>307</v>
      </c>
      <c r="B171" s="3">
        <v>1</v>
      </c>
      <c r="C171" s="6"/>
      <c r="D171" s="6">
        <v>950</v>
      </c>
      <c r="E171" s="3"/>
      <c r="G171" t="str">
        <f t="shared" si="2"/>
        <v/>
      </c>
    </row>
    <row r="172" spans="1:7" x14ac:dyDescent="0.25">
      <c r="A172" s="59" t="s">
        <v>308</v>
      </c>
      <c r="B172" s="3">
        <v>4</v>
      </c>
      <c r="C172" s="6"/>
      <c r="D172" s="6">
        <v>3800</v>
      </c>
      <c r="E172" s="3"/>
      <c r="G172" t="str">
        <f t="shared" si="2"/>
        <v/>
      </c>
    </row>
    <row r="173" spans="1:7" x14ac:dyDescent="0.25">
      <c r="A173" s="59" t="s">
        <v>309</v>
      </c>
      <c r="B173" s="3">
        <v>3</v>
      </c>
      <c r="C173" s="6"/>
      <c r="D173" s="6">
        <v>2850</v>
      </c>
      <c r="E173" s="3"/>
      <c r="G173" t="str">
        <f t="shared" si="2"/>
        <v/>
      </c>
    </row>
    <row r="174" spans="1:7" x14ac:dyDescent="0.25">
      <c r="A174" s="59" t="s">
        <v>310</v>
      </c>
      <c r="B174" s="3">
        <v>2</v>
      </c>
      <c r="C174" s="6"/>
      <c r="D174" s="6">
        <v>1900</v>
      </c>
      <c r="E174" s="3"/>
      <c r="G174" t="str">
        <f t="shared" si="2"/>
        <v/>
      </c>
    </row>
    <row r="175" spans="1:7" x14ac:dyDescent="0.25">
      <c r="A175" s="59" t="s">
        <v>311</v>
      </c>
      <c r="B175" s="3">
        <v>8</v>
      </c>
      <c r="C175" s="6"/>
      <c r="D175" s="6">
        <v>7600</v>
      </c>
      <c r="E175" s="3"/>
      <c r="G175" t="str">
        <f t="shared" si="2"/>
        <v/>
      </c>
    </row>
    <row r="176" spans="1:7" x14ac:dyDescent="0.25">
      <c r="A176" s="59" t="s">
        <v>312</v>
      </c>
      <c r="B176" s="3">
        <v>4</v>
      </c>
      <c r="C176" s="6"/>
      <c r="D176" s="6">
        <v>3800</v>
      </c>
      <c r="E176" s="3"/>
      <c r="G176" t="str">
        <f t="shared" si="2"/>
        <v/>
      </c>
    </row>
    <row r="177" spans="1:7" x14ac:dyDescent="0.25">
      <c r="A177" s="59" t="s">
        <v>312</v>
      </c>
      <c r="B177" s="3">
        <v>4</v>
      </c>
      <c r="C177" s="6"/>
      <c r="D177" s="6">
        <v>3800</v>
      </c>
      <c r="E177" s="3"/>
      <c r="G177" t="str">
        <f t="shared" si="2"/>
        <v/>
      </c>
    </row>
    <row r="178" spans="1:7" x14ac:dyDescent="0.25">
      <c r="A178" s="59" t="s">
        <v>313</v>
      </c>
      <c r="B178" s="3">
        <v>4</v>
      </c>
      <c r="C178" s="6"/>
      <c r="D178" s="6">
        <v>3800</v>
      </c>
      <c r="E178" s="3"/>
      <c r="G178" t="str">
        <f t="shared" si="2"/>
        <v/>
      </c>
    </row>
    <row r="179" spans="1:7" x14ac:dyDescent="0.25">
      <c r="A179" s="59" t="s">
        <v>313</v>
      </c>
      <c r="B179" s="3">
        <v>4</v>
      </c>
      <c r="C179" s="6"/>
      <c r="D179" s="6">
        <v>3800</v>
      </c>
      <c r="E179" s="3"/>
      <c r="G179" t="str">
        <f t="shared" si="2"/>
        <v/>
      </c>
    </row>
    <row r="180" spans="1:7" x14ac:dyDescent="0.25">
      <c r="A180" s="59" t="s">
        <v>314</v>
      </c>
      <c r="B180" s="3">
        <v>7</v>
      </c>
      <c r="C180" s="6"/>
      <c r="D180" s="6">
        <v>6650</v>
      </c>
      <c r="E180" s="3"/>
      <c r="G180" t="str">
        <f t="shared" si="2"/>
        <v/>
      </c>
    </row>
    <row r="181" spans="1:7" x14ac:dyDescent="0.25">
      <c r="A181" s="59" t="s">
        <v>314</v>
      </c>
      <c r="B181" s="3">
        <v>3</v>
      </c>
      <c r="C181" s="6"/>
      <c r="D181" s="6">
        <v>2850</v>
      </c>
      <c r="E181" s="3"/>
      <c r="G181" t="str">
        <f t="shared" si="2"/>
        <v/>
      </c>
    </row>
    <row r="182" spans="1:7" x14ac:dyDescent="0.25">
      <c r="A182" s="59" t="s">
        <v>315</v>
      </c>
      <c r="B182" s="3">
        <v>6</v>
      </c>
      <c r="C182" s="6"/>
      <c r="D182" s="6">
        <v>5700</v>
      </c>
      <c r="E182" s="3"/>
      <c r="F182">
        <v>1</v>
      </c>
      <c r="G182">
        <f t="shared" si="2"/>
        <v>5700</v>
      </c>
    </row>
    <row r="183" spans="1:7" x14ac:dyDescent="0.25">
      <c r="A183" s="59" t="s">
        <v>316</v>
      </c>
      <c r="B183" s="3">
        <v>1</v>
      </c>
      <c r="C183" s="6"/>
      <c r="D183" s="6">
        <v>950</v>
      </c>
      <c r="E183" s="3"/>
      <c r="F183">
        <v>1</v>
      </c>
      <c r="G183">
        <f t="shared" si="2"/>
        <v>950</v>
      </c>
    </row>
    <row r="184" spans="1:7" x14ac:dyDescent="0.25">
      <c r="A184" s="59" t="s">
        <v>317</v>
      </c>
      <c r="B184" s="3">
        <v>8</v>
      </c>
      <c r="C184" s="6"/>
      <c r="D184" s="6">
        <v>7600</v>
      </c>
      <c r="E184" s="3"/>
      <c r="G184" t="str">
        <f t="shared" si="2"/>
        <v/>
      </c>
    </row>
    <row r="185" spans="1:7" x14ac:dyDescent="0.25">
      <c r="A185" s="59" t="s">
        <v>318</v>
      </c>
      <c r="B185" s="3">
        <v>2</v>
      </c>
      <c r="C185" s="6"/>
      <c r="D185" s="6">
        <v>1900</v>
      </c>
      <c r="E185" s="3"/>
      <c r="G185" t="str">
        <f t="shared" si="2"/>
        <v/>
      </c>
    </row>
    <row r="186" spans="1:7" x14ac:dyDescent="0.25">
      <c r="A186" s="59" t="s">
        <v>319</v>
      </c>
      <c r="B186" s="3">
        <v>5</v>
      </c>
      <c r="C186" s="6"/>
      <c r="D186" s="6">
        <v>4750</v>
      </c>
      <c r="E186" s="3"/>
      <c r="G186" t="str">
        <f t="shared" si="2"/>
        <v/>
      </c>
    </row>
    <row r="187" spans="1:7" x14ac:dyDescent="0.25">
      <c r="A187" s="59" t="s">
        <v>319</v>
      </c>
      <c r="B187" s="3">
        <v>1</v>
      </c>
      <c r="C187" s="6"/>
      <c r="D187" s="6">
        <v>950</v>
      </c>
      <c r="E187" s="3"/>
      <c r="G187" t="str">
        <f t="shared" si="2"/>
        <v/>
      </c>
    </row>
    <row r="188" spans="1:7" x14ac:dyDescent="0.25">
      <c r="A188" s="59" t="s">
        <v>320</v>
      </c>
      <c r="B188" s="3">
        <v>12</v>
      </c>
      <c r="C188" s="6"/>
      <c r="D188" s="6">
        <v>11400</v>
      </c>
      <c r="E188" s="3"/>
      <c r="G188" t="str">
        <f t="shared" si="2"/>
        <v/>
      </c>
    </row>
    <row r="189" spans="1:7" x14ac:dyDescent="0.25">
      <c r="A189" s="59" t="s">
        <v>321</v>
      </c>
      <c r="B189" s="3">
        <v>8</v>
      </c>
      <c r="C189" s="6"/>
      <c r="D189" s="6">
        <v>7600</v>
      </c>
      <c r="E189" s="3"/>
      <c r="G189" t="str">
        <f t="shared" si="2"/>
        <v/>
      </c>
    </row>
    <row r="190" spans="1:7" x14ac:dyDescent="0.25">
      <c r="A190" s="59" t="s">
        <v>322</v>
      </c>
      <c r="B190" s="3">
        <v>4</v>
      </c>
      <c r="C190" s="6"/>
      <c r="D190" s="6">
        <v>3800</v>
      </c>
      <c r="E190" s="3"/>
      <c r="G190" t="str">
        <f t="shared" si="2"/>
        <v/>
      </c>
    </row>
    <row r="191" spans="1:7" x14ac:dyDescent="0.25">
      <c r="A191" s="59" t="s">
        <v>323</v>
      </c>
      <c r="B191" s="3">
        <v>2.5</v>
      </c>
      <c r="C191" s="6"/>
      <c r="D191" s="6">
        <v>2375</v>
      </c>
      <c r="E191" s="3"/>
      <c r="G191" t="str">
        <f t="shared" si="2"/>
        <v/>
      </c>
    </row>
    <row r="192" spans="1:7" x14ac:dyDescent="0.25">
      <c r="A192" s="59" t="s">
        <v>323</v>
      </c>
      <c r="B192" s="3">
        <v>2</v>
      </c>
      <c r="C192" s="6"/>
      <c r="D192" s="6">
        <v>1900</v>
      </c>
      <c r="E192" s="3"/>
      <c r="G192" t="str">
        <f t="shared" si="2"/>
        <v/>
      </c>
    </row>
    <row r="193" spans="1:7" x14ac:dyDescent="0.25">
      <c r="A193" s="59" t="s">
        <v>323</v>
      </c>
      <c r="B193" s="3">
        <v>2</v>
      </c>
      <c r="C193" s="6"/>
      <c r="D193" s="6">
        <v>1900</v>
      </c>
      <c r="E193" s="3"/>
      <c r="G193" t="str">
        <f t="shared" si="2"/>
        <v/>
      </c>
    </row>
    <row r="194" spans="1:7" x14ac:dyDescent="0.25">
      <c r="A194" s="59" t="s">
        <v>324</v>
      </c>
      <c r="B194" s="3">
        <v>12</v>
      </c>
      <c r="C194" s="6"/>
      <c r="D194" s="6">
        <v>11400</v>
      </c>
      <c r="E194" s="3"/>
      <c r="G194" t="str">
        <f t="shared" si="2"/>
        <v/>
      </c>
    </row>
    <row r="195" spans="1:7" x14ac:dyDescent="0.25">
      <c r="A195" s="59" t="s">
        <v>325</v>
      </c>
      <c r="B195" s="3">
        <v>3</v>
      </c>
      <c r="C195" s="6"/>
      <c r="D195" s="6">
        <v>2850</v>
      </c>
      <c r="E195" s="3"/>
      <c r="G195" t="str">
        <f t="shared" si="2"/>
        <v/>
      </c>
    </row>
    <row r="196" spans="1:7" x14ac:dyDescent="0.25">
      <c r="A196" s="59" t="s">
        <v>326</v>
      </c>
      <c r="B196" s="3">
        <v>8</v>
      </c>
      <c r="C196" s="6"/>
      <c r="D196" s="6">
        <v>7600</v>
      </c>
      <c r="E196" s="3"/>
      <c r="G196" t="str">
        <f t="shared" si="2"/>
        <v/>
      </c>
    </row>
    <row r="197" spans="1:7" x14ac:dyDescent="0.25">
      <c r="A197" s="59" t="s">
        <v>327</v>
      </c>
      <c r="B197" s="3">
        <v>2</v>
      </c>
      <c r="C197" s="6"/>
      <c r="D197" s="6">
        <v>1900</v>
      </c>
      <c r="E197" s="3"/>
      <c r="G197" t="str">
        <f t="shared" si="2"/>
        <v/>
      </c>
    </row>
    <row r="198" spans="1:7" x14ac:dyDescent="0.25">
      <c r="A198" s="59" t="s">
        <v>328</v>
      </c>
      <c r="B198" s="3">
        <v>2</v>
      </c>
      <c r="C198" s="6"/>
      <c r="D198" s="6">
        <v>1900</v>
      </c>
      <c r="E198" s="3"/>
      <c r="G198" t="str">
        <f t="shared" si="2"/>
        <v/>
      </c>
    </row>
    <row r="199" spans="1:7" x14ac:dyDescent="0.25">
      <c r="A199" s="59" t="s">
        <v>329</v>
      </c>
      <c r="B199" s="3">
        <v>2</v>
      </c>
      <c r="C199" s="6"/>
      <c r="D199" s="6">
        <v>1900</v>
      </c>
      <c r="E199" s="3"/>
      <c r="G199" t="str">
        <f t="shared" ref="G199:G262" si="3">IF(F199=1,D199,"")</f>
        <v/>
      </c>
    </row>
    <row r="200" spans="1:7" x14ac:dyDescent="0.25">
      <c r="A200" s="59" t="s">
        <v>329</v>
      </c>
      <c r="B200" s="3">
        <v>3</v>
      </c>
      <c r="C200" s="6"/>
      <c r="D200" s="6">
        <v>2850</v>
      </c>
      <c r="E200" s="3"/>
      <c r="G200" t="str">
        <f t="shared" si="3"/>
        <v/>
      </c>
    </row>
    <row r="201" spans="1:7" x14ac:dyDescent="0.25">
      <c r="A201" s="59" t="s">
        <v>329</v>
      </c>
      <c r="B201" s="3">
        <v>4</v>
      </c>
      <c r="C201" s="6"/>
      <c r="D201" s="6">
        <v>3800</v>
      </c>
      <c r="E201" s="3"/>
      <c r="G201" t="str">
        <f t="shared" si="3"/>
        <v/>
      </c>
    </row>
    <row r="202" spans="1:7" x14ac:dyDescent="0.25">
      <c r="A202" s="59" t="s">
        <v>329</v>
      </c>
      <c r="B202" s="3">
        <v>1</v>
      </c>
      <c r="C202" s="6"/>
      <c r="D202" s="6">
        <v>950</v>
      </c>
      <c r="E202" s="3"/>
      <c r="G202" t="str">
        <f t="shared" si="3"/>
        <v/>
      </c>
    </row>
    <row r="203" spans="1:7" x14ac:dyDescent="0.25">
      <c r="A203" s="59" t="s">
        <v>329</v>
      </c>
      <c r="B203" s="3">
        <v>1</v>
      </c>
      <c r="C203" s="6"/>
      <c r="D203" s="6">
        <v>950</v>
      </c>
      <c r="E203" s="3"/>
      <c r="G203" t="str">
        <f t="shared" si="3"/>
        <v/>
      </c>
    </row>
    <row r="204" spans="1:7" x14ac:dyDescent="0.25">
      <c r="A204" s="59" t="s">
        <v>329</v>
      </c>
      <c r="B204" s="3">
        <v>2</v>
      </c>
      <c r="C204" s="6"/>
      <c r="D204" s="6">
        <v>1900</v>
      </c>
      <c r="E204" s="3"/>
      <c r="G204" t="str">
        <f t="shared" si="3"/>
        <v/>
      </c>
    </row>
    <row r="205" spans="1:7" x14ac:dyDescent="0.25">
      <c r="A205" s="59" t="s">
        <v>329</v>
      </c>
      <c r="B205" s="3">
        <v>8</v>
      </c>
      <c r="C205" s="6"/>
      <c r="D205" s="6">
        <v>7600</v>
      </c>
      <c r="E205" s="3"/>
      <c r="G205" t="str">
        <f t="shared" si="3"/>
        <v/>
      </c>
    </row>
    <row r="206" spans="1:7" x14ac:dyDescent="0.25">
      <c r="A206" s="59" t="s">
        <v>329</v>
      </c>
      <c r="B206" s="3">
        <v>8</v>
      </c>
      <c r="C206" s="6"/>
      <c r="D206" s="6">
        <v>7600</v>
      </c>
      <c r="E206" s="3"/>
      <c r="G206" t="str">
        <f t="shared" si="3"/>
        <v/>
      </c>
    </row>
    <row r="207" spans="1:7" x14ac:dyDescent="0.25">
      <c r="A207" s="59" t="s">
        <v>329</v>
      </c>
      <c r="B207" s="3">
        <v>8</v>
      </c>
      <c r="C207" s="6"/>
      <c r="D207" s="6">
        <v>7600</v>
      </c>
      <c r="E207" s="3"/>
      <c r="G207" t="str">
        <f t="shared" si="3"/>
        <v/>
      </c>
    </row>
    <row r="208" spans="1:7" x14ac:dyDescent="0.25">
      <c r="A208" s="59" t="s">
        <v>330</v>
      </c>
      <c r="B208" s="3">
        <v>2</v>
      </c>
      <c r="C208" s="6"/>
      <c r="D208" s="6">
        <v>1900</v>
      </c>
      <c r="E208" s="3"/>
      <c r="G208" t="str">
        <f t="shared" si="3"/>
        <v/>
      </c>
    </row>
    <row r="209" spans="1:7" x14ac:dyDescent="0.25">
      <c r="A209" s="59" t="s">
        <v>331</v>
      </c>
      <c r="B209" s="3">
        <v>4</v>
      </c>
      <c r="C209" s="6"/>
      <c r="D209" s="6">
        <v>3800</v>
      </c>
      <c r="E209" s="3"/>
      <c r="G209" t="str">
        <f t="shared" si="3"/>
        <v/>
      </c>
    </row>
    <row r="210" spans="1:7" x14ac:dyDescent="0.25">
      <c r="A210" s="59" t="s">
        <v>332</v>
      </c>
      <c r="B210" s="3">
        <v>8</v>
      </c>
      <c r="C210" s="6"/>
      <c r="D210" s="6">
        <v>7600</v>
      </c>
      <c r="E210" s="3"/>
      <c r="G210" t="str">
        <f t="shared" si="3"/>
        <v/>
      </c>
    </row>
    <row r="211" spans="1:7" x14ac:dyDescent="0.25">
      <c r="A211" s="59" t="s">
        <v>333</v>
      </c>
      <c r="B211" s="3">
        <v>6</v>
      </c>
      <c r="C211" s="6"/>
      <c r="D211" s="6">
        <v>5700</v>
      </c>
      <c r="E211" s="3"/>
      <c r="G211" t="str">
        <f t="shared" si="3"/>
        <v/>
      </c>
    </row>
    <row r="212" spans="1:7" x14ac:dyDescent="0.25">
      <c r="A212" s="59" t="s">
        <v>334</v>
      </c>
      <c r="B212" s="3">
        <v>4</v>
      </c>
      <c r="C212" s="6"/>
      <c r="D212" s="6">
        <v>3800</v>
      </c>
      <c r="E212" s="3"/>
      <c r="G212" t="str">
        <f t="shared" si="3"/>
        <v/>
      </c>
    </row>
    <row r="213" spans="1:7" x14ac:dyDescent="0.25">
      <c r="A213" s="59" t="s">
        <v>335</v>
      </c>
      <c r="B213" s="3">
        <v>6</v>
      </c>
      <c r="C213" s="6"/>
      <c r="D213" s="6">
        <v>5700</v>
      </c>
      <c r="E213" s="3"/>
      <c r="G213" t="str">
        <f t="shared" si="3"/>
        <v/>
      </c>
    </row>
    <row r="214" spans="1:7" x14ac:dyDescent="0.25">
      <c r="A214" s="59" t="s">
        <v>336</v>
      </c>
      <c r="B214" s="3">
        <v>48</v>
      </c>
      <c r="C214" s="6"/>
      <c r="D214" s="6">
        <v>45600</v>
      </c>
      <c r="E214" s="3"/>
      <c r="G214" t="str">
        <f t="shared" si="3"/>
        <v/>
      </c>
    </row>
    <row r="215" spans="1:7" x14ac:dyDescent="0.25">
      <c r="A215" s="59" t="s">
        <v>337</v>
      </c>
      <c r="B215" s="3">
        <v>3</v>
      </c>
      <c r="C215" s="6"/>
      <c r="D215" s="6">
        <v>2850</v>
      </c>
      <c r="E215" s="3"/>
      <c r="G215" t="str">
        <f t="shared" si="3"/>
        <v/>
      </c>
    </row>
    <row r="216" spans="1:7" x14ac:dyDescent="0.25">
      <c r="A216" s="59" t="s">
        <v>338</v>
      </c>
      <c r="B216" s="3">
        <v>1</v>
      </c>
      <c r="C216" s="6"/>
      <c r="D216" s="6">
        <v>950</v>
      </c>
      <c r="E216" s="3"/>
      <c r="G216" t="str">
        <f t="shared" si="3"/>
        <v/>
      </c>
    </row>
    <row r="217" spans="1:7" x14ac:dyDescent="0.25">
      <c r="A217" s="59" t="s">
        <v>339</v>
      </c>
      <c r="B217" s="3">
        <v>8</v>
      </c>
      <c r="C217" s="6"/>
      <c r="D217" s="6">
        <v>7600</v>
      </c>
      <c r="E217" s="3"/>
      <c r="G217" t="str">
        <f t="shared" si="3"/>
        <v/>
      </c>
    </row>
    <row r="218" spans="1:7" x14ac:dyDescent="0.25">
      <c r="A218" s="59" t="s">
        <v>340</v>
      </c>
      <c r="B218" s="3">
        <v>6</v>
      </c>
      <c r="C218" s="6"/>
      <c r="D218" s="6">
        <v>5700</v>
      </c>
      <c r="E218" s="3"/>
      <c r="G218" t="str">
        <f t="shared" si="3"/>
        <v/>
      </c>
    </row>
    <row r="219" spans="1:7" x14ac:dyDescent="0.25">
      <c r="A219" s="59" t="s">
        <v>341</v>
      </c>
      <c r="B219" s="3">
        <v>2</v>
      </c>
      <c r="C219" s="6"/>
      <c r="D219" s="6">
        <v>1900</v>
      </c>
      <c r="E219" s="3"/>
      <c r="G219" t="str">
        <f t="shared" si="3"/>
        <v/>
      </c>
    </row>
    <row r="220" spans="1:7" x14ac:dyDescent="0.25">
      <c r="A220" s="59" t="s">
        <v>342</v>
      </c>
      <c r="B220" s="3">
        <v>5</v>
      </c>
      <c r="C220" s="6"/>
      <c r="D220" s="6">
        <v>4750</v>
      </c>
      <c r="E220" s="3"/>
      <c r="G220" t="str">
        <f t="shared" si="3"/>
        <v/>
      </c>
    </row>
    <row r="221" spans="1:7" x14ac:dyDescent="0.25">
      <c r="A221" s="59" t="s">
        <v>343</v>
      </c>
      <c r="B221" s="3">
        <v>6</v>
      </c>
      <c r="C221" s="6"/>
      <c r="D221" s="6">
        <v>5700</v>
      </c>
      <c r="E221" s="3"/>
      <c r="G221" t="str">
        <f t="shared" si="3"/>
        <v/>
      </c>
    </row>
    <row r="222" spans="1:7" x14ac:dyDescent="0.25">
      <c r="A222" s="59" t="s">
        <v>343</v>
      </c>
      <c r="B222" s="3">
        <v>3</v>
      </c>
      <c r="C222" s="6"/>
      <c r="D222" s="6">
        <v>2850</v>
      </c>
      <c r="E222" s="3"/>
      <c r="F222">
        <v>1</v>
      </c>
      <c r="G222">
        <f t="shared" si="3"/>
        <v>2850</v>
      </c>
    </row>
    <row r="223" spans="1:7" x14ac:dyDescent="0.25">
      <c r="A223" s="59" t="s">
        <v>344</v>
      </c>
      <c r="B223" s="3">
        <v>2</v>
      </c>
      <c r="C223" s="6"/>
      <c r="D223" s="6">
        <v>1900</v>
      </c>
      <c r="E223" s="3"/>
      <c r="F223">
        <v>1</v>
      </c>
      <c r="G223">
        <f t="shared" si="3"/>
        <v>1900</v>
      </c>
    </row>
    <row r="224" spans="1:7" x14ac:dyDescent="0.25">
      <c r="A224" s="59" t="s">
        <v>345</v>
      </c>
      <c r="B224" s="3">
        <v>2</v>
      </c>
      <c r="C224" s="6"/>
      <c r="D224" s="6">
        <v>1900</v>
      </c>
      <c r="E224" s="3"/>
      <c r="F224">
        <v>1</v>
      </c>
      <c r="G224">
        <f t="shared" si="3"/>
        <v>1900</v>
      </c>
    </row>
    <row r="225" spans="1:7" x14ac:dyDescent="0.25">
      <c r="A225" s="59" t="s">
        <v>346</v>
      </c>
      <c r="B225" s="3">
        <v>6</v>
      </c>
      <c r="C225" s="6"/>
      <c r="D225" s="6">
        <v>5700</v>
      </c>
      <c r="E225" s="3"/>
      <c r="F225">
        <v>1</v>
      </c>
      <c r="G225">
        <f t="shared" si="3"/>
        <v>5700</v>
      </c>
    </row>
    <row r="226" spans="1:7" x14ac:dyDescent="0.25">
      <c r="A226" s="59" t="s">
        <v>346</v>
      </c>
      <c r="B226" s="3">
        <v>4</v>
      </c>
      <c r="C226" s="6"/>
      <c r="D226" s="6">
        <v>3800</v>
      </c>
      <c r="E226" s="3"/>
      <c r="F226">
        <v>1</v>
      </c>
      <c r="G226">
        <f t="shared" si="3"/>
        <v>3800</v>
      </c>
    </row>
    <row r="227" spans="1:7" x14ac:dyDescent="0.25">
      <c r="A227" s="59" t="s">
        <v>346</v>
      </c>
      <c r="B227" s="3">
        <v>4</v>
      </c>
      <c r="C227" s="6"/>
      <c r="D227" s="6">
        <v>3800</v>
      </c>
      <c r="E227" s="3"/>
      <c r="F227">
        <v>1</v>
      </c>
      <c r="G227">
        <f t="shared" si="3"/>
        <v>3800</v>
      </c>
    </row>
    <row r="228" spans="1:7" x14ac:dyDescent="0.25">
      <c r="A228" s="59" t="s">
        <v>346</v>
      </c>
      <c r="B228" s="3">
        <v>4</v>
      </c>
      <c r="C228" s="6"/>
      <c r="D228" s="6">
        <v>3800</v>
      </c>
      <c r="E228" s="3"/>
      <c r="F228">
        <v>1</v>
      </c>
      <c r="G228">
        <f t="shared" si="3"/>
        <v>3800</v>
      </c>
    </row>
    <row r="229" spans="1:7" x14ac:dyDescent="0.25">
      <c r="A229" s="59" t="s">
        <v>346</v>
      </c>
      <c r="B229" s="3">
        <v>4</v>
      </c>
      <c r="C229" s="6"/>
      <c r="D229" s="6">
        <v>3800</v>
      </c>
      <c r="E229" s="3"/>
      <c r="F229">
        <v>1</v>
      </c>
      <c r="G229">
        <f t="shared" si="3"/>
        <v>3800</v>
      </c>
    </row>
    <row r="230" spans="1:7" x14ac:dyDescent="0.25">
      <c r="A230" s="59" t="s">
        <v>346</v>
      </c>
      <c r="B230" s="3">
        <v>1</v>
      </c>
      <c r="C230" s="6"/>
      <c r="D230" s="6">
        <v>950</v>
      </c>
      <c r="E230" s="3"/>
      <c r="G230" t="str">
        <f t="shared" si="3"/>
        <v/>
      </c>
    </row>
    <row r="231" spans="1:7" x14ac:dyDescent="0.25">
      <c r="A231" s="59" t="s">
        <v>347</v>
      </c>
      <c r="B231" s="3">
        <v>2</v>
      </c>
      <c r="C231" s="6"/>
      <c r="D231" s="6">
        <v>1900</v>
      </c>
      <c r="E231" s="3"/>
      <c r="G231" t="str">
        <f t="shared" si="3"/>
        <v/>
      </c>
    </row>
    <row r="232" spans="1:7" x14ac:dyDescent="0.25">
      <c r="A232" s="59" t="s">
        <v>348</v>
      </c>
      <c r="B232" s="3">
        <v>8</v>
      </c>
      <c r="C232" s="6"/>
      <c r="D232" s="6">
        <v>7600</v>
      </c>
      <c r="E232" s="3"/>
      <c r="G232" t="str">
        <f t="shared" si="3"/>
        <v/>
      </c>
    </row>
    <row r="233" spans="1:7" x14ac:dyDescent="0.25">
      <c r="A233" s="59" t="s">
        <v>349</v>
      </c>
      <c r="B233" s="3">
        <v>8</v>
      </c>
      <c r="C233" s="6"/>
      <c r="D233" s="6">
        <v>7600</v>
      </c>
      <c r="E233" s="3"/>
      <c r="G233" t="str">
        <f t="shared" si="3"/>
        <v/>
      </c>
    </row>
    <row r="234" spans="1:7" x14ac:dyDescent="0.25">
      <c r="A234" s="59" t="s">
        <v>350</v>
      </c>
      <c r="B234" s="3">
        <v>2</v>
      </c>
      <c r="C234" s="6"/>
      <c r="D234" s="6">
        <v>1900</v>
      </c>
      <c r="E234" s="3"/>
      <c r="G234" t="str">
        <f t="shared" si="3"/>
        <v/>
      </c>
    </row>
    <row r="235" spans="1:7" x14ac:dyDescent="0.25">
      <c r="A235" s="59" t="s">
        <v>351</v>
      </c>
      <c r="B235" s="3">
        <v>1</v>
      </c>
      <c r="C235" s="6"/>
      <c r="D235" s="6">
        <v>950</v>
      </c>
      <c r="E235" s="3"/>
      <c r="G235" t="str">
        <f t="shared" si="3"/>
        <v/>
      </c>
    </row>
    <row r="236" spans="1:7" x14ac:dyDescent="0.25">
      <c r="A236" s="59" t="s">
        <v>351</v>
      </c>
      <c r="B236" s="3">
        <v>2</v>
      </c>
      <c r="C236" s="6"/>
      <c r="D236" s="6">
        <v>1900</v>
      </c>
      <c r="E236" s="3"/>
      <c r="G236" t="str">
        <f t="shared" si="3"/>
        <v/>
      </c>
    </row>
    <row r="237" spans="1:7" x14ac:dyDescent="0.25">
      <c r="A237" s="59" t="s">
        <v>352</v>
      </c>
      <c r="B237" s="3">
        <v>8</v>
      </c>
      <c r="C237" s="6"/>
      <c r="D237" s="6">
        <v>7600</v>
      </c>
      <c r="E237" s="3"/>
      <c r="G237" t="str">
        <f t="shared" si="3"/>
        <v/>
      </c>
    </row>
    <row r="238" spans="1:7" x14ac:dyDescent="0.25">
      <c r="A238" s="59" t="s">
        <v>353</v>
      </c>
      <c r="B238" s="3">
        <v>4</v>
      </c>
      <c r="C238" s="6"/>
      <c r="D238" s="6">
        <v>3800</v>
      </c>
      <c r="E238" s="3"/>
      <c r="G238" t="str">
        <f t="shared" si="3"/>
        <v/>
      </c>
    </row>
    <row r="239" spans="1:7" x14ac:dyDescent="0.25">
      <c r="A239" s="59" t="s">
        <v>353</v>
      </c>
      <c r="B239" s="3">
        <v>4</v>
      </c>
      <c r="C239" s="6"/>
      <c r="D239" s="6">
        <v>3800</v>
      </c>
      <c r="E239" s="3"/>
      <c r="G239" t="str">
        <f t="shared" si="3"/>
        <v/>
      </c>
    </row>
    <row r="240" spans="1:7" x14ac:dyDescent="0.25">
      <c r="A240" s="59" t="s">
        <v>354</v>
      </c>
      <c r="B240" s="3">
        <v>12</v>
      </c>
      <c r="C240" s="6"/>
      <c r="D240" s="6">
        <v>11400</v>
      </c>
      <c r="E240" s="3"/>
      <c r="G240" t="str">
        <f t="shared" si="3"/>
        <v/>
      </c>
    </row>
    <row r="241" spans="1:7" x14ac:dyDescent="0.25">
      <c r="A241" s="59" t="s">
        <v>355</v>
      </c>
      <c r="B241" s="3">
        <v>4</v>
      </c>
      <c r="C241" s="6"/>
      <c r="D241" s="6">
        <v>3800</v>
      </c>
      <c r="E241" s="3"/>
      <c r="G241" t="str">
        <f t="shared" si="3"/>
        <v/>
      </c>
    </row>
    <row r="242" spans="1:7" x14ac:dyDescent="0.25">
      <c r="A242" s="59" t="s">
        <v>356</v>
      </c>
      <c r="B242" s="3">
        <v>8</v>
      </c>
      <c r="C242" s="6"/>
      <c r="D242" s="6">
        <v>7600</v>
      </c>
      <c r="E242" s="3"/>
      <c r="G242" t="str">
        <f t="shared" si="3"/>
        <v/>
      </c>
    </row>
    <row r="243" spans="1:7" x14ac:dyDescent="0.25">
      <c r="A243" s="59" t="s">
        <v>356</v>
      </c>
      <c r="B243" s="3">
        <v>8</v>
      </c>
      <c r="C243" s="6"/>
      <c r="D243" s="6">
        <v>7600</v>
      </c>
      <c r="E243" s="3"/>
      <c r="G243" t="str">
        <f t="shared" si="3"/>
        <v/>
      </c>
    </row>
    <row r="244" spans="1:7" x14ac:dyDescent="0.25">
      <c r="A244" s="59" t="s">
        <v>16</v>
      </c>
      <c r="B244" s="3">
        <v>5.5</v>
      </c>
      <c r="C244" s="6"/>
      <c r="D244" s="6">
        <v>5225</v>
      </c>
      <c r="E244" s="3"/>
      <c r="G244" t="str">
        <f t="shared" si="3"/>
        <v/>
      </c>
    </row>
    <row r="245" spans="1:7" x14ac:dyDescent="0.25">
      <c r="A245" s="59" t="s">
        <v>16</v>
      </c>
      <c r="B245" s="3">
        <v>2</v>
      </c>
      <c r="C245" s="6"/>
      <c r="D245" s="6">
        <v>1900</v>
      </c>
      <c r="E245" s="3"/>
      <c r="G245" t="str">
        <f t="shared" si="3"/>
        <v/>
      </c>
    </row>
    <row r="246" spans="1:7" x14ac:dyDescent="0.25">
      <c r="A246" s="59" t="s">
        <v>16</v>
      </c>
      <c r="B246" s="3">
        <v>2</v>
      </c>
      <c r="C246" s="6"/>
      <c r="D246" s="6">
        <v>1900</v>
      </c>
      <c r="E246" s="3"/>
      <c r="G246" t="str">
        <f t="shared" si="3"/>
        <v/>
      </c>
    </row>
    <row r="247" spans="1:7" x14ac:dyDescent="0.25">
      <c r="A247" s="59" t="s">
        <v>16</v>
      </c>
      <c r="B247" s="3">
        <v>2</v>
      </c>
      <c r="C247" s="6"/>
      <c r="D247" s="6">
        <v>1900</v>
      </c>
      <c r="E247" s="3"/>
      <c r="G247" t="str">
        <f t="shared" si="3"/>
        <v/>
      </c>
    </row>
    <row r="248" spans="1:7" x14ac:dyDescent="0.25">
      <c r="A248" s="59" t="s">
        <v>16</v>
      </c>
      <c r="B248" s="3">
        <v>2.5</v>
      </c>
      <c r="C248" s="6"/>
      <c r="D248" s="6">
        <v>2375</v>
      </c>
      <c r="E248" s="3"/>
      <c r="G248" t="str">
        <f t="shared" si="3"/>
        <v/>
      </c>
    </row>
    <row r="249" spans="1:7" x14ac:dyDescent="0.25">
      <c r="A249" s="59" t="s">
        <v>16</v>
      </c>
      <c r="B249" s="3">
        <v>2.5</v>
      </c>
      <c r="C249" s="6"/>
      <c r="D249" s="6">
        <v>2375</v>
      </c>
      <c r="E249" s="3"/>
      <c r="G249" t="str">
        <f t="shared" si="3"/>
        <v/>
      </c>
    </row>
    <row r="250" spans="1:7" x14ac:dyDescent="0.25">
      <c r="A250" s="59" t="s">
        <v>16</v>
      </c>
      <c r="B250" s="3">
        <v>4</v>
      </c>
      <c r="C250" s="6"/>
      <c r="D250" s="6">
        <v>3800</v>
      </c>
      <c r="E250" s="3"/>
      <c r="G250" t="str">
        <f t="shared" si="3"/>
        <v/>
      </c>
    </row>
    <row r="251" spans="1:7" x14ac:dyDescent="0.25">
      <c r="A251" s="59" t="s">
        <v>357</v>
      </c>
      <c r="B251" s="3">
        <v>2</v>
      </c>
      <c r="C251" s="6"/>
      <c r="D251" s="6">
        <v>1900</v>
      </c>
      <c r="E251" s="3"/>
      <c r="G251" t="str">
        <f t="shared" si="3"/>
        <v/>
      </c>
    </row>
    <row r="252" spans="1:7" x14ac:dyDescent="0.25">
      <c r="A252" s="59" t="s">
        <v>358</v>
      </c>
      <c r="B252" s="3">
        <v>2</v>
      </c>
      <c r="C252" s="6"/>
      <c r="D252" s="6">
        <v>1900</v>
      </c>
      <c r="E252" s="3"/>
      <c r="G252" t="str">
        <f t="shared" si="3"/>
        <v/>
      </c>
    </row>
    <row r="253" spans="1:7" x14ac:dyDescent="0.25">
      <c r="A253" s="59" t="s">
        <v>359</v>
      </c>
      <c r="B253" s="3">
        <v>4</v>
      </c>
      <c r="C253" s="6"/>
      <c r="D253" s="6">
        <v>3800</v>
      </c>
      <c r="E253" s="3"/>
      <c r="G253" t="str">
        <f t="shared" si="3"/>
        <v/>
      </c>
    </row>
    <row r="254" spans="1:7" x14ac:dyDescent="0.25">
      <c r="A254" s="59" t="s">
        <v>360</v>
      </c>
      <c r="B254" s="3">
        <v>8</v>
      </c>
      <c r="C254" s="6"/>
      <c r="D254" s="6">
        <v>7600</v>
      </c>
      <c r="E254" s="3"/>
      <c r="G254" t="str">
        <f t="shared" si="3"/>
        <v/>
      </c>
    </row>
    <row r="255" spans="1:7" x14ac:dyDescent="0.25">
      <c r="A255" s="59" t="s">
        <v>361</v>
      </c>
      <c r="B255" s="3">
        <v>4</v>
      </c>
      <c r="C255" s="6"/>
      <c r="D255" s="6">
        <v>3800</v>
      </c>
      <c r="E255" s="3"/>
      <c r="G255" t="str">
        <f t="shared" si="3"/>
        <v/>
      </c>
    </row>
    <row r="256" spans="1:7" x14ac:dyDescent="0.25">
      <c r="A256" s="59" t="s">
        <v>361</v>
      </c>
      <c r="B256" s="3">
        <v>2</v>
      </c>
      <c r="C256" s="6"/>
      <c r="D256" s="6">
        <v>1900</v>
      </c>
      <c r="E256" s="3"/>
      <c r="G256" t="str">
        <f t="shared" si="3"/>
        <v/>
      </c>
    </row>
    <row r="257" spans="1:7" x14ac:dyDescent="0.25">
      <c r="A257" s="59" t="s">
        <v>362</v>
      </c>
      <c r="B257" s="3">
        <v>1</v>
      </c>
      <c r="C257" s="6"/>
      <c r="D257" s="6">
        <v>950</v>
      </c>
      <c r="E257" s="3"/>
      <c r="G257" t="str">
        <f t="shared" si="3"/>
        <v/>
      </c>
    </row>
    <row r="258" spans="1:7" x14ac:dyDescent="0.25">
      <c r="A258" s="59" t="s">
        <v>363</v>
      </c>
      <c r="B258" s="3">
        <v>2</v>
      </c>
      <c r="C258" s="6"/>
      <c r="D258" s="6">
        <v>1900</v>
      </c>
      <c r="E258" s="3"/>
      <c r="G258" t="str">
        <f t="shared" si="3"/>
        <v/>
      </c>
    </row>
    <row r="259" spans="1:7" x14ac:dyDescent="0.25">
      <c r="A259" s="59" t="s">
        <v>363</v>
      </c>
      <c r="B259" s="3">
        <v>2</v>
      </c>
      <c r="C259" s="6"/>
      <c r="D259" s="6">
        <v>1900</v>
      </c>
      <c r="E259" s="3"/>
      <c r="G259" t="str">
        <f t="shared" si="3"/>
        <v/>
      </c>
    </row>
    <row r="260" spans="1:7" x14ac:dyDescent="0.25">
      <c r="A260" s="59" t="s">
        <v>364</v>
      </c>
      <c r="B260" s="3">
        <v>4</v>
      </c>
      <c r="C260" s="6"/>
      <c r="D260" s="6">
        <v>3800</v>
      </c>
      <c r="E260" s="3"/>
      <c r="G260" t="str">
        <f t="shared" si="3"/>
        <v/>
      </c>
    </row>
    <row r="261" spans="1:7" x14ac:dyDescent="0.25">
      <c r="A261" s="59" t="s">
        <v>365</v>
      </c>
      <c r="B261" s="3">
        <v>48</v>
      </c>
      <c r="C261" s="6"/>
      <c r="D261" s="6">
        <v>45600</v>
      </c>
      <c r="E261" s="3"/>
      <c r="G261" t="str">
        <f t="shared" si="3"/>
        <v/>
      </c>
    </row>
    <row r="262" spans="1:7" x14ac:dyDescent="0.25">
      <c r="A262" s="59" t="s">
        <v>366</v>
      </c>
      <c r="B262" s="3">
        <v>5</v>
      </c>
      <c r="C262" s="6"/>
      <c r="D262" s="6">
        <v>4750</v>
      </c>
      <c r="E262" s="3"/>
      <c r="G262" t="str">
        <f t="shared" si="3"/>
        <v/>
      </c>
    </row>
    <row r="263" spans="1:7" x14ac:dyDescent="0.25">
      <c r="A263" s="59" t="s">
        <v>367</v>
      </c>
      <c r="B263" s="3">
        <v>4</v>
      </c>
      <c r="C263" s="6"/>
      <c r="D263" s="6">
        <v>3800</v>
      </c>
      <c r="E263" s="3"/>
      <c r="G263" t="str">
        <f t="shared" ref="G263:G326" si="4">IF(F263=1,D263,"")</f>
        <v/>
      </c>
    </row>
    <row r="264" spans="1:7" x14ac:dyDescent="0.25">
      <c r="A264" s="59" t="s">
        <v>368</v>
      </c>
      <c r="B264" s="3">
        <v>2</v>
      </c>
      <c r="C264" s="6"/>
      <c r="D264" s="6">
        <v>1900</v>
      </c>
      <c r="E264" s="3"/>
      <c r="G264" t="str">
        <f t="shared" si="4"/>
        <v/>
      </c>
    </row>
    <row r="265" spans="1:7" x14ac:dyDescent="0.25">
      <c r="A265" s="59" t="s">
        <v>50</v>
      </c>
      <c r="B265" s="3">
        <v>2</v>
      </c>
      <c r="C265" s="6"/>
      <c r="D265" s="6">
        <v>1900</v>
      </c>
      <c r="E265" s="3"/>
      <c r="G265" t="str">
        <f t="shared" si="4"/>
        <v/>
      </c>
    </row>
    <row r="266" spans="1:7" x14ac:dyDescent="0.25">
      <c r="A266" s="59" t="s">
        <v>35</v>
      </c>
      <c r="B266" s="3">
        <v>8</v>
      </c>
      <c r="C266" s="6"/>
      <c r="D266" s="6">
        <v>7600</v>
      </c>
      <c r="E266" s="3"/>
      <c r="G266" t="str">
        <f t="shared" si="4"/>
        <v/>
      </c>
    </row>
    <row r="267" spans="1:7" x14ac:dyDescent="0.25">
      <c r="A267" s="59" t="s">
        <v>35</v>
      </c>
      <c r="B267" s="3">
        <v>8</v>
      </c>
      <c r="C267" s="6"/>
      <c r="D267" s="6">
        <v>7600</v>
      </c>
      <c r="E267" s="3"/>
      <c r="G267" t="str">
        <f t="shared" si="4"/>
        <v/>
      </c>
    </row>
    <row r="268" spans="1:7" x14ac:dyDescent="0.25">
      <c r="A268" s="59" t="s">
        <v>35</v>
      </c>
      <c r="B268" s="3">
        <v>12</v>
      </c>
      <c r="C268" s="6"/>
      <c r="D268" s="6">
        <v>11400</v>
      </c>
      <c r="E268" s="3"/>
      <c r="G268" t="str">
        <f t="shared" si="4"/>
        <v/>
      </c>
    </row>
    <row r="269" spans="1:7" x14ac:dyDescent="0.25">
      <c r="A269" s="59" t="s">
        <v>35</v>
      </c>
      <c r="B269" s="3">
        <v>8</v>
      </c>
      <c r="C269" s="6"/>
      <c r="D269" s="6">
        <v>7600</v>
      </c>
      <c r="E269" s="3"/>
      <c r="G269" t="str">
        <f t="shared" si="4"/>
        <v/>
      </c>
    </row>
    <row r="270" spans="1:7" x14ac:dyDescent="0.25">
      <c r="A270" s="59" t="s">
        <v>35</v>
      </c>
      <c r="B270" s="3">
        <v>8</v>
      </c>
      <c r="C270" s="6"/>
      <c r="D270" s="6">
        <v>7600</v>
      </c>
      <c r="E270" s="3"/>
      <c r="G270" t="str">
        <f t="shared" si="4"/>
        <v/>
      </c>
    </row>
    <row r="271" spans="1:7" x14ac:dyDescent="0.25">
      <c r="A271" s="59" t="s">
        <v>35</v>
      </c>
      <c r="B271" s="3">
        <v>14</v>
      </c>
      <c r="C271" s="6"/>
      <c r="D271" s="6">
        <v>13300</v>
      </c>
      <c r="E271" s="3"/>
      <c r="F271">
        <v>1</v>
      </c>
      <c r="G271">
        <f t="shared" si="4"/>
        <v>13300</v>
      </c>
    </row>
    <row r="272" spans="1:7" x14ac:dyDescent="0.25">
      <c r="A272" s="59" t="s">
        <v>35</v>
      </c>
      <c r="B272" s="3">
        <v>8</v>
      </c>
      <c r="C272" s="6"/>
      <c r="D272" s="6">
        <v>7600</v>
      </c>
      <c r="E272" s="3"/>
      <c r="G272" t="str">
        <f t="shared" si="4"/>
        <v/>
      </c>
    </row>
    <row r="273" spans="1:7" x14ac:dyDescent="0.25">
      <c r="A273" s="59" t="s">
        <v>35</v>
      </c>
      <c r="B273" s="3">
        <v>13</v>
      </c>
      <c r="C273" s="6"/>
      <c r="D273" s="6">
        <v>12350</v>
      </c>
      <c r="E273" s="3"/>
      <c r="F273">
        <v>1</v>
      </c>
      <c r="G273">
        <f t="shared" si="4"/>
        <v>12350</v>
      </c>
    </row>
    <row r="274" spans="1:7" x14ac:dyDescent="0.25">
      <c r="A274" s="59" t="s">
        <v>35</v>
      </c>
      <c r="B274" s="3">
        <v>8</v>
      </c>
      <c r="C274" s="6"/>
      <c r="D274" s="6">
        <v>7600</v>
      </c>
      <c r="E274" s="3"/>
      <c r="G274" t="str">
        <f t="shared" si="4"/>
        <v/>
      </c>
    </row>
    <row r="275" spans="1:7" x14ac:dyDescent="0.25">
      <c r="A275" s="59" t="s">
        <v>35</v>
      </c>
      <c r="B275" s="3">
        <v>16</v>
      </c>
      <c r="C275" s="6"/>
      <c r="D275" s="6">
        <v>15200</v>
      </c>
      <c r="E275" s="3"/>
      <c r="G275" t="str">
        <f t="shared" si="4"/>
        <v/>
      </c>
    </row>
    <row r="276" spans="1:7" x14ac:dyDescent="0.25">
      <c r="A276" s="59" t="s">
        <v>35</v>
      </c>
      <c r="B276" s="3">
        <v>8</v>
      </c>
      <c r="C276" s="6"/>
      <c r="D276" s="6">
        <v>7600</v>
      </c>
      <c r="E276" s="3"/>
      <c r="G276" t="str">
        <f t="shared" si="4"/>
        <v/>
      </c>
    </row>
    <row r="277" spans="1:7" x14ac:dyDescent="0.25">
      <c r="A277" s="59" t="s">
        <v>35</v>
      </c>
      <c r="B277" s="3">
        <v>6</v>
      </c>
      <c r="C277" s="6"/>
      <c r="D277" s="6">
        <v>5700</v>
      </c>
      <c r="E277" s="3"/>
      <c r="G277" t="str">
        <f t="shared" si="4"/>
        <v/>
      </c>
    </row>
    <row r="278" spans="1:7" x14ac:dyDescent="0.25">
      <c r="A278" s="59" t="s">
        <v>35</v>
      </c>
      <c r="B278" s="3">
        <v>8</v>
      </c>
      <c r="C278" s="6"/>
      <c r="D278" s="6">
        <v>7600</v>
      </c>
      <c r="E278" s="3"/>
      <c r="G278" t="str">
        <f t="shared" si="4"/>
        <v/>
      </c>
    </row>
    <row r="279" spans="1:7" x14ac:dyDescent="0.25">
      <c r="A279" s="59" t="s">
        <v>35</v>
      </c>
      <c r="B279" s="3">
        <v>8</v>
      </c>
      <c r="C279" s="6"/>
      <c r="D279" s="6">
        <v>7600</v>
      </c>
      <c r="E279" s="3"/>
      <c r="F279">
        <v>1</v>
      </c>
      <c r="G279">
        <f t="shared" si="4"/>
        <v>7600</v>
      </c>
    </row>
    <row r="280" spans="1:7" x14ac:dyDescent="0.25">
      <c r="A280" s="59" t="s">
        <v>35</v>
      </c>
      <c r="B280" s="3">
        <v>4</v>
      </c>
      <c r="C280" s="6"/>
      <c r="D280" s="6">
        <v>3800</v>
      </c>
      <c r="E280" s="3"/>
      <c r="G280" t="str">
        <f t="shared" si="4"/>
        <v/>
      </c>
    </row>
    <row r="281" spans="1:7" x14ac:dyDescent="0.25">
      <c r="A281" s="59" t="s">
        <v>35</v>
      </c>
      <c r="B281" s="3">
        <v>12</v>
      </c>
      <c r="C281" s="6"/>
      <c r="D281" s="6">
        <v>11400</v>
      </c>
      <c r="E281" s="3"/>
      <c r="F281">
        <v>1</v>
      </c>
      <c r="G281">
        <f t="shared" si="4"/>
        <v>11400</v>
      </c>
    </row>
    <row r="282" spans="1:7" x14ac:dyDescent="0.25">
      <c r="A282" s="59" t="s">
        <v>35</v>
      </c>
      <c r="B282" s="3">
        <v>8</v>
      </c>
      <c r="C282" s="6"/>
      <c r="D282" s="6">
        <v>7600</v>
      </c>
      <c r="E282" s="3"/>
      <c r="F282">
        <v>1</v>
      </c>
      <c r="G282">
        <f t="shared" si="4"/>
        <v>7600</v>
      </c>
    </row>
    <row r="283" spans="1:7" x14ac:dyDescent="0.25">
      <c r="A283" s="59" t="s">
        <v>35</v>
      </c>
      <c r="B283" s="3">
        <v>16</v>
      </c>
      <c r="C283" s="6"/>
      <c r="D283" s="6">
        <v>15200</v>
      </c>
      <c r="E283" s="3"/>
      <c r="G283" t="str">
        <f t="shared" si="4"/>
        <v/>
      </c>
    </row>
    <row r="284" spans="1:7" x14ac:dyDescent="0.25">
      <c r="A284" s="59" t="s">
        <v>35</v>
      </c>
      <c r="B284" s="3">
        <v>12</v>
      </c>
      <c r="C284" s="6"/>
      <c r="D284" s="6">
        <v>11400</v>
      </c>
      <c r="E284" s="3"/>
      <c r="G284" t="str">
        <f t="shared" si="4"/>
        <v/>
      </c>
    </row>
    <row r="285" spans="1:7" x14ac:dyDescent="0.25">
      <c r="A285" s="59" t="s">
        <v>35</v>
      </c>
      <c r="B285" s="3">
        <v>8</v>
      </c>
      <c r="C285" s="6"/>
      <c r="D285" s="6">
        <v>7600</v>
      </c>
      <c r="E285" s="3"/>
      <c r="G285" t="str">
        <f t="shared" si="4"/>
        <v/>
      </c>
    </row>
    <row r="286" spans="1:7" x14ac:dyDescent="0.25">
      <c r="A286" s="59" t="s">
        <v>35</v>
      </c>
      <c r="B286" s="3">
        <v>8</v>
      </c>
      <c r="C286" s="6"/>
      <c r="D286" s="6">
        <v>7600</v>
      </c>
      <c r="E286" s="3"/>
      <c r="G286" t="str">
        <f t="shared" si="4"/>
        <v/>
      </c>
    </row>
    <row r="287" spans="1:7" x14ac:dyDescent="0.25">
      <c r="A287" s="59" t="s">
        <v>35</v>
      </c>
      <c r="B287" s="3">
        <v>8</v>
      </c>
      <c r="C287" s="6"/>
      <c r="D287" s="6">
        <v>7600</v>
      </c>
      <c r="E287" s="3"/>
      <c r="G287" t="str">
        <f t="shared" si="4"/>
        <v/>
      </c>
    </row>
    <row r="288" spans="1:7" x14ac:dyDescent="0.25">
      <c r="A288" s="59" t="s">
        <v>35</v>
      </c>
      <c r="B288" s="3">
        <v>8</v>
      </c>
      <c r="C288" s="6"/>
      <c r="D288" s="6">
        <v>7600</v>
      </c>
      <c r="E288" s="3"/>
      <c r="G288" t="str">
        <f t="shared" si="4"/>
        <v/>
      </c>
    </row>
    <row r="289" spans="1:7" x14ac:dyDescent="0.25">
      <c r="A289" s="59" t="s">
        <v>35</v>
      </c>
      <c r="B289" s="3">
        <v>8</v>
      </c>
      <c r="C289" s="6"/>
      <c r="D289" s="6">
        <v>7600</v>
      </c>
      <c r="E289" s="3"/>
      <c r="G289" t="str">
        <f t="shared" si="4"/>
        <v/>
      </c>
    </row>
    <row r="290" spans="1:7" x14ac:dyDescent="0.25">
      <c r="A290" s="59" t="s">
        <v>35</v>
      </c>
      <c r="B290" s="3">
        <v>22</v>
      </c>
      <c r="C290" s="6"/>
      <c r="D290" s="6">
        <v>20900</v>
      </c>
      <c r="E290" s="3"/>
      <c r="G290" t="str">
        <f t="shared" si="4"/>
        <v/>
      </c>
    </row>
    <row r="291" spans="1:7" x14ac:dyDescent="0.25">
      <c r="A291" s="59" t="s">
        <v>35</v>
      </c>
      <c r="B291" s="3">
        <v>22</v>
      </c>
      <c r="C291" s="6"/>
      <c r="D291" s="6">
        <v>20900</v>
      </c>
      <c r="E291" s="3"/>
      <c r="G291" t="str">
        <f t="shared" si="4"/>
        <v/>
      </c>
    </row>
    <row r="292" spans="1:7" x14ac:dyDescent="0.25">
      <c r="A292" s="59" t="s">
        <v>35</v>
      </c>
      <c r="B292" s="3">
        <v>22</v>
      </c>
      <c r="C292" s="6"/>
      <c r="D292" s="6">
        <v>20900</v>
      </c>
      <c r="E292" s="3"/>
      <c r="G292" t="str">
        <f t="shared" si="4"/>
        <v/>
      </c>
    </row>
    <row r="293" spans="1:7" x14ac:dyDescent="0.25">
      <c r="A293" s="59" t="s">
        <v>35</v>
      </c>
      <c r="B293" s="3">
        <v>10</v>
      </c>
      <c r="C293" s="6"/>
      <c r="D293" s="6">
        <v>9500</v>
      </c>
      <c r="E293" s="3"/>
      <c r="G293" t="str">
        <f t="shared" si="4"/>
        <v/>
      </c>
    </row>
    <row r="294" spans="1:7" x14ac:dyDescent="0.25">
      <c r="A294" s="59" t="s">
        <v>369</v>
      </c>
      <c r="B294" s="3">
        <v>2</v>
      </c>
      <c r="C294" s="6"/>
      <c r="D294" s="6">
        <v>1900</v>
      </c>
      <c r="E294" s="3"/>
      <c r="G294" t="str">
        <f t="shared" si="4"/>
        <v/>
      </c>
    </row>
    <row r="295" spans="1:7" x14ac:dyDescent="0.25">
      <c r="A295" s="59" t="s">
        <v>370</v>
      </c>
      <c r="B295" s="3">
        <v>2</v>
      </c>
      <c r="C295" s="6"/>
      <c r="D295" s="6">
        <v>1900</v>
      </c>
      <c r="E295" s="3"/>
      <c r="G295" t="str">
        <f t="shared" si="4"/>
        <v/>
      </c>
    </row>
    <row r="296" spans="1:7" x14ac:dyDescent="0.25">
      <c r="A296" s="59" t="s">
        <v>370</v>
      </c>
      <c r="B296" s="3">
        <v>2</v>
      </c>
      <c r="C296" s="6"/>
      <c r="D296" s="6">
        <v>1900</v>
      </c>
      <c r="E296" s="3"/>
      <c r="G296" t="str">
        <f t="shared" si="4"/>
        <v/>
      </c>
    </row>
    <row r="297" spans="1:7" x14ac:dyDescent="0.25">
      <c r="A297" s="59" t="s">
        <v>371</v>
      </c>
      <c r="B297" s="3">
        <v>48</v>
      </c>
      <c r="C297" s="6"/>
      <c r="D297" s="6">
        <v>45600</v>
      </c>
      <c r="E297" s="3"/>
      <c r="G297" t="str">
        <f t="shared" si="4"/>
        <v/>
      </c>
    </row>
    <row r="298" spans="1:7" x14ac:dyDescent="0.25">
      <c r="A298" s="59" t="s">
        <v>371</v>
      </c>
      <c r="B298" s="3">
        <v>8</v>
      </c>
      <c r="C298" s="6"/>
      <c r="D298" s="6">
        <v>7600</v>
      </c>
      <c r="E298" s="3"/>
      <c r="G298" t="str">
        <f t="shared" si="4"/>
        <v/>
      </c>
    </row>
    <row r="299" spans="1:7" x14ac:dyDescent="0.25">
      <c r="A299" s="59" t="s">
        <v>372</v>
      </c>
      <c r="B299" s="3">
        <v>8</v>
      </c>
      <c r="C299" s="6"/>
      <c r="D299" s="6">
        <v>7600</v>
      </c>
      <c r="E299" s="3"/>
      <c r="G299" t="str">
        <f t="shared" si="4"/>
        <v/>
      </c>
    </row>
    <row r="300" spans="1:7" x14ac:dyDescent="0.25">
      <c r="A300" s="59" t="s">
        <v>373</v>
      </c>
      <c r="B300" s="3">
        <v>8</v>
      </c>
      <c r="C300" s="6"/>
      <c r="D300" s="6">
        <v>7600</v>
      </c>
      <c r="E300" s="3"/>
      <c r="G300" t="str">
        <f t="shared" si="4"/>
        <v/>
      </c>
    </row>
    <row r="301" spans="1:7" x14ac:dyDescent="0.25">
      <c r="A301" s="59" t="s">
        <v>374</v>
      </c>
      <c r="B301" s="3">
        <v>4</v>
      </c>
      <c r="C301" s="6"/>
      <c r="D301" s="6">
        <v>3800</v>
      </c>
      <c r="E301" s="3"/>
      <c r="G301" t="str">
        <f t="shared" si="4"/>
        <v/>
      </c>
    </row>
    <row r="302" spans="1:7" x14ac:dyDescent="0.25">
      <c r="A302" s="59" t="s">
        <v>375</v>
      </c>
      <c r="B302" s="3">
        <v>3</v>
      </c>
      <c r="C302" s="6"/>
      <c r="D302" s="6">
        <v>2850</v>
      </c>
      <c r="E302" s="3"/>
      <c r="G302" t="str">
        <f t="shared" si="4"/>
        <v/>
      </c>
    </row>
    <row r="303" spans="1:7" x14ac:dyDescent="0.25">
      <c r="A303" s="59" t="s">
        <v>375</v>
      </c>
      <c r="B303" s="3">
        <v>4</v>
      </c>
      <c r="C303" s="6"/>
      <c r="D303" s="6">
        <v>3800</v>
      </c>
      <c r="E303" s="3"/>
      <c r="G303" t="str">
        <f t="shared" si="4"/>
        <v/>
      </c>
    </row>
    <row r="304" spans="1:7" x14ac:dyDescent="0.25">
      <c r="A304" s="59" t="s">
        <v>376</v>
      </c>
      <c r="B304" s="3">
        <v>3</v>
      </c>
      <c r="C304" s="6"/>
      <c r="D304" s="6">
        <v>2850</v>
      </c>
      <c r="E304" s="3"/>
      <c r="G304" t="str">
        <f t="shared" si="4"/>
        <v/>
      </c>
    </row>
    <row r="305" spans="1:7" x14ac:dyDescent="0.25">
      <c r="A305" s="59" t="s">
        <v>377</v>
      </c>
      <c r="B305" s="3">
        <v>2</v>
      </c>
      <c r="C305" s="6"/>
      <c r="D305" s="6">
        <v>1900</v>
      </c>
      <c r="E305" s="3"/>
      <c r="G305" t="str">
        <f t="shared" si="4"/>
        <v/>
      </c>
    </row>
    <row r="306" spans="1:7" x14ac:dyDescent="0.25">
      <c r="A306" s="59" t="s">
        <v>378</v>
      </c>
      <c r="B306" s="3">
        <v>2</v>
      </c>
      <c r="C306" s="6"/>
      <c r="D306" s="6">
        <v>1900</v>
      </c>
      <c r="E306" s="3"/>
      <c r="G306" t="str">
        <f t="shared" si="4"/>
        <v/>
      </c>
    </row>
    <row r="307" spans="1:7" x14ac:dyDescent="0.25">
      <c r="A307" s="59" t="s">
        <v>10</v>
      </c>
      <c r="B307" s="3">
        <v>2.5</v>
      </c>
      <c r="C307" s="6"/>
      <c r="D307" s="6">
        <v>2375</v>
      </c>
      <c r="E307" s="3"/>
      <c r="G307" t="str">
        <f t="shared" si="4"/>
        <v/>
      </c>
    </row>
    <row r="308" spans="1:7" x14ac:dyDescent="0.25">
      <c r="A308" s="59" t="s">
        <v>421</v>
      </c>
      <c r="B308" s="3">
        <v>4</v>
      </c>
      <c r="C308" s="6"/>
      <c r="D308" s="6">
        <v>3800</v>
      </c>
      <c r="E308" s="3"/>
      <c r="G308" t="str">
        <f t="shared" si="4"/>
        <v/>
      </c>
    </row>
    <row r="309" spans="1:7" x14ac:dyDescent="0.25">
      <c r="A309" s="59" t="s">
        <v>379</v>
      </c>
      <c r="B309" s="3">
        <v>1</v>
      </c>
      <c r="C309" s="6"/>
      <c r="D309" s="6">
        <v>950</v>
      </c>
      <c r="E309" s="3"/>
      <c r="G309" t="str">
        <f t="shared" si="4"/>
        <v/>
      </c>
    </row>
    <row r="310" spans="1:7" x14ac:dyDescent="0.25">
      <c r="A310" s="59" t="s">
        <v>379</v>
      </c>
      <c r="B310" s="3">
        <v>4</v>
      </c>
      <c r="C310" s="6"/>
      <c r="D310" s="6">
        <v>3800</v>
      </c>
      <c r="E310" s="3"/>
      <c r="G310" t="str">
        <f t="shared" si="4"/>
        <v/>
      </c>
    </row>
    <row r="311" spans="1:7" x14ac:dyDescent="0.25">
      <c r="A311" s="59" t="s">
        <v>380</v>
      </c>
      <c r="B311" s="3">
        <v>6</v>
      </c>
      <c r="C311" s="6"/>
      <c r="D311" s="6">
        <v>0</v>
      </c>
      <c r="E311" s="3"/>
      <c r="G311" t="str">
        <f t="shared" si="4"/>
        <v/>
      </c>
    </row>
    <row r="312" spans="1:7" x14ac:dyDescent="0.25">
      <c r="A312" s="59" t="s">
        <v>380</v>
      </c>
      <c r="B312" s="3">
        <v>6</v>
      </c>
      <c r="C312" s="6"/>
      <c r="D312" s="6">
        <v>0</v>
      </c>
      <c r="E312" s="3"/>
      <c r="G312" t="str">
        <f t="shared" si="4"/>
        <v/>
      </c>
    </row>
    <row r="313" spans="1:7" x14ac:dyDescent="0.25">
      <c r="A313" s="59" t="s">
        <v>381</v>
      </c>
      <c r="B313" s="3">
        <v>3</v>
      </c>
      <c r="C313" s="6"/>
      <c r="D313" s="6">
        <v>2850</v>
      </c>
      <c r="E313" s="3"/>
      <c r="G313" t="str">
        <f t="shared" si="4"/>
        <v/>
      </c>
    </row>
    <row r="314" spans="1:7" x14ac:dyDescent="0.25">
      <c r="A314" s="59" t="s">
        <v>382</v>
      </c>
      <c r="B314" s="3">
        <v>5</v>
      </c>
      <c r="C314" s="6"/>
      <c r="D314" s="6">
        <v>4750</v>
      </c>
      <c r="E314" s="3"/>
      <c r="G314" t="str">
        <f t="shared" si="4"/>
        <v/>
      </c>
    </row>
    <row r="315" spans="1:7" x14ac:dyDescent="0.25">
      <c r="A315" s="59" t="s">
        <v>383</v>
      </c>
      <c r="B315" s="3">
        <v>2</v>
      </c>
      <c r="C315" s="6"/>
      <c r="D315" s="6">
        <v>1900</v>
      </c>
      <c r="E315" s="3"/>
      <c r="G315" t="str">
        <f t="shared" si="4"/>
        <v/>
      </c>
    </row>
    <row r="316" spans="1:7" x14ac:dyDescent="0.25">
      <c r="A316" s="59" t="s">
        <v>384</v>
      </c>
      <c r="B316" s="3">
        <v>3</v>
      </c>
      <c r="C316" s="6"/>
      <c r="D316" s="6">
        <v>2850</v>
      </c>
      <c r="E316" s="3"/>
      <c r="G316" t="str">
        <f t="shared" si="4"/>
        <v/>
      </c>
    </row>
    <row r="317" spans="1:7" x14ac:dyDescent="0.25">
      <c r="A317" s="59" t="s">
        <v>385</v>
      </c>
      <c r="B317" s="3">
        <v>3</v>
      </c>
      <c r="C317" s="6"/>
      <c r="D317" s="6">
        <v>2850</v>
      </c>
      <c r="E317" s="3"/>
      <c r="G317" t="str">
        <f t="shared" si="4"/>
        <v/>
      </c>
    </row>
    <row r="318" spans="1:7" x14ac:dyDescent="0.25">
      <c r="A318" s="59" t="s">
        <v>385</v>
      </c>
      <c r="B318" s="3">
        <v>8</v>
      </c>
      <c r="C318" s="6"/>
      <c r="D318" s="6">
        <v>7600</v>
      </c>
      <c r="E318" s="3"/>
      <c r="G318" t="str">
        <f t="shared" si="4"/>
        <v/>
      </c>
    </row>
    <row r="319" spans="1:7" x14ac:dyDescent="0.25">
      <c r="A319" s="59" t="s">
        <v>386</v>
      </c>
      <c r="B319" s="3">
        <v>2</v>
      </c>
      <c r="C319" s="6"/>
      <c r="D319" s="6">
        <v>1900</v>
      </c>
      <c r="E319" s="3"/>
      <c r="G319" t="str">
        <f t="shared" si="4"/>
        <v/>
      </c>
    </row>
    <row r="320" spans="1:7" x14ac:dyDescent="0.25">
      <c r="A320" s="59" t="s">
        <v>387</v>
      </c>
      <c r="B320" s="3">
        <v>12</v>
      </c>
      <c r="C320" s="6"/>
      <c r="D320" s="6">
        <v>11400</v>
      </c>
      <c r="E320" s="3"/>
      <c r="G320" t="str">
        <f t="shared" si="4"/>
        <v/>
      </c>
    </row>
    <row r="321" spans="1:7" x14ac:dyDescent="0.25">
      <c r="A321" s="59" t="s">
        <v>388</v>
      </c>
      <c r="B321" s="3">
        <v>1</v>
      </c>
      <c r="C321" s="6"/>
      <c r="D321" s="6">
        <v>950</v>
      </c>
      <c r="E321" s="3"/>
      <c r="G321" t="str">
        <f t="shared" si="4"/>
        <v/>
      </c>
    </row>
    <row r="322" spans="1:7" x14ac:dyDescent="0.25">
      <c r="A322" s="59" t="s">
        <v>389</v>
      </c>
      <c r="B322" s="3">
        <v>5</v>
      </c>
      <c r="C322" s="6"/>
      <c r="D322" s="6">
        <v>4750</v>
      </c>
      <c r="E322" s="3"/>
      <c r="G322" t="str">
        <f t="shared" si="4"/>
        <v/>
      </c>
    </row>
    <row r="323" spans="1:7" x14ac:dyDescent="0.25">
      <c r="A323" s="59" t="s">
        <v>390</v>
      </c>
      <c r="B323" s="3">
        <v>40</v>
      </c>
      <c r="C323" s="6"/>
      <c r="D323" s="6">
        <v>38000</v>
      </c>
      <c r="E323" s="3"/>
      <c r="G323" t="str">
        <f t="shared" si="4"/>
        <v/>
      </c>
    </row>
    <row r="324" spans="1:7" x14ac:dyDescent="0.25">
      <c r="A324" s="59" t="s">
        <v>391</v>
      </c>
      <c r="B324" s="3">
        <v>16</v>
      </c>
      <c r="C324" s="6"/>
      <c r="D324" s="6">
        <v>15200</v>
      </c>
      <c r="E324" s="3"/>
      <c r="G324" t="str">
        <f t="shared" si="4"/>
        <v/>
      </c>
    </row>
    <row r="325" spans="1:7" x14ac:dyDescent="0.25">
      <c r="A325" s="59" t="s">
        <v>392</v>
      </c>
      <c r="B325" s="3">
        <v>1</v>
      </c>
      <c r="C325" s="6"/>
      <c r="D325" s="6">
        <v>950</v>
      </c>
      <c r="E325" s="3"/>
      <c r="G325" t="str">
        <f t="shared" si="4"/>
        <v/>
      </c>
    </row>
    <row r="326" spans="1:7" x14ac:dyDescent="0.25">
      <c r="A326" s="59" t="s">
        <v>393</v>
      </c>
      <c r="B326" s="3">
        <v>5</v>
      </c>
      <c r="C326" s="6"/>
      <c r="D326" s="6">
        <v>4750</v>
      </c>
      <c r="E326" s="3"/>
      <c r="G326" t="str">
        <f t="shared" si="4"/>
        <v/>
      </c>
    </row>
    <row r="327" spans="1:7" x14ac:dyDescent="0.25">
      <c r="A327" s="59" t="s">
        <v>394</v>
      </c>
      <c r="B327" s="3">
        <v>8</v>
      </c>
      <c r="C327" s="6"/>
      <c r="D327" s="6">
        <v>7600</v>
      </c>
      <c r="E327" s="3"/>
      <c r="G327" t="str">
        <f t="shared" ref="G327:G362" si="5">IF(F327=1,D327,"")</f>
        <v/>
      </c>
    </row>
    <row r="328" spans="1:7" x14ac:dyDescent="0.25">
      <c r="A328" s="59" t="s">
        <v>394</v>
      </c>
      <c r="B328" s="3">
        <v>8</v>
      </c>
      <c r="C328" s="6"/>
      <c r="D328" s="6">
        <v>7600</v>
      </c>
      <c r="E328" s="3"/>
      <c r="F328">
        <v>1</v>
      </c>
      <c r="G328">
        <f t="shared" si="5"/>
        <v>7600</v>
      </c>
    </row>
    <row r="329" spans="1:7" x14ac:dyDescent="0.25">
      <c r="A329" s="59" t="s">
        <v>394</v>
      </c>
      <c r="B329" s="3">
        <v>8</v>
      </c>
      <c r="C329" s="6"/>
      <c r="D329" s="6">
        <v>7600</v>
      </c>
      <c r="E329" s="3"/>
      <c r="F329">
        <v>1</v>
      </c>
      <c r="G329">
        <f t="shared" si="5"/>
        <v>7600</v>
      </c>
    </row>
    <row r="330" spans="1:7" x14ac:dyDescent="0.25">
      <c r="A330" s="59" t="s">
        <v>394</v>
      </c>
      <c r="B330" s="3">
        <v>8</v>
      </c>
      <c r="C330" s="6"/>
      <c r="D330" s="6">
        <v>7600</v>
      </c>
      <c r="E330" s="3"/>
      <c r="F330">
        <v>1</v>
      </c>
      <c r="G330">
        <f t="shared" si="5"/>
        <v>7600</v>
      </c>
    </row>
    <row r="331" spans="1:7" x14ac:dyDescent="0.25">
      <c r="A331" s="59" t="s">
        <v>395</v>
      </c>
      <c r="B331" s="3">
        <v>2</v>
      </c>
      <c r="C331" s="6"/>
      <c r="D331" s="6">
        <v>1900</v>
      </c>
      <c r="E331" s="3"/>
      <c r="G331" t="str">
        <f t="shared" si="5"/>
        <v/>
      </c>
    </row>
    <row r="332" spans="1:7" x14ac:dyDescent="0.25">
      <c r="A332" s="59" t="s">
        <v>396</v>
      </c>
      <c r="B332" s="3">
        <v>8</v>
      </c>
      <c r="C332" s="6"/>
      <c r="D332" s="6">
        <v>7600</v>
      </c>
      <c r="E332" s="3"/>
      <c r="G332" t="str">
        <f t="shared" si="5"/>
        <v/>
      </c>
    </row>
    <row r="333" spans="1:7" x14ac:dyDescent="0.25">
      <c r="A333" s="59" t="s">
        <v>397</v>
      </c>
      <c r="B333" s="3">
        <v>8</v>
      </c>
      <c r="C333" s="6"/>
      <c r="D333" s="6">
        <v>7600</v>
      </c>
      <c r="E333" s="3"/>
      <c r="G333" t="str">
        <f t="shared" si="5"/>
        <v/>
      </c>
    </row>
    <row r="334" spans="1:7" x14ac:dyDescent="0.25">
      <c r="A334" s="59" t="s">
        <v>398</v>
      </c>
      <c r="B334" s="3">
        <v>2</v>
      </c>
      <c r="C334" s="6"/>
      <c r="D334" s="6">
        <v>1900</v>
      </c>
      <c r="E334" s="3"/>
      <c r="G334" t="str">
        <f t="shared" si="5"/>
        <v/>
      </c>
    </row>
    <row r="335" spans="1:7" x14ac:dyDescent="0.25">
      <c r="A335" s="59" t="s">
        <v>399</v>
      </c>
      <c r="B335" s="3">
        <v>2</v>
      </c>
      <c r="C335" s="6"/>
      <c r="D335" s="6">
        <v>1900</v>
      </c>
      <c r="E335" s="3"/>
      <c r="G335" t="str">
        <f t="shared" si="5"/>
        <v/>
      </c>
    </row>
    <row r="336" spans="1:7" x14ac:dyDescent="0.25">
      <c r="A336" s="59" t="s">
        <v>400</v>
      </c>
      <c r="B336" s="3">
        <v>2.5</v>
      </c>
      <c r="C336" s="6"/>
      <c r="D336" s="6">
        <v>2375</v>
      </c>
      <c r="E336" s="3"/>
      <c r="G336" t="str">
        <f t="shared" si="5"/>
        <v/>
      </c>
    </row>
    <row r="337" spans="1:7" x14ac:dyDescent="0.25">
      <c r="A337" s="59" t="s">
        <v>400</v>
      </c>
      <c r="B337" s="3">
        <v>3</v>
      </c>
      <c r="C337" s="6"/>
      <c r="D337" s="6">
        <v>2850</v>
      </c>
      <c r="E337" s="3"/>
      <c r="G337" t="str">
        <f t="shared" si="5"/>
        <v/>
      </c>
    </row>
    <row r="338" spans="1:7" x14ac:dyDescent="0.25">
      <c r="A338" s="59" t="s">
        <v>400</v>
      </c>
      <c r="B338" s="3">
        <v>2</v>
      </c>
      <c r="C338" s="6"/>
      <c r="D338" s="6">
        <v>1900</v>
      </c>
      <c r="E338" s="3"/>
      <c r="G338" t="str">
        <f t="shared" si="5"/>
        <v/>
      </c>
    </row>
    <row r="339" spans="1:7" x14ac:dyDescent="0.25">
      <c r="A339" s="59" t="s">
        <v>401</v>
      </c>
      <c r="B339" s="3">
        <v>5</v>
      </c>
      <c r="C339" s="6"/>
      <c r="D339" s="6">
        <v>4750</v>
      </c>
      <c r="E339" s="3"/>
      <c r="G339" t="str">
        <f t="shared" si="5"/>
        <v/>
      </c>
    </row>
    <row r="340" spans="1:7" x14ac:dyDescent="0.25">
      <c r="A340" s="59" t="s">
        <v>402</v>
      </c>
      <c r="B340" s="3">
        <v>8</v>
      </c>
      <c r="C340" s="6"/>
      <c r="D340" s="6">
        <v>7600</v>
      </c>
      <c r="E340" s="3"/>
      <c r="G340" t="str">
        <f t="shared" si="5"/>
        <v/>
      </c>
    </row>
    <row r="341" spans="1:7" x14ac:dyDescent="0.25">
      <c r="A341" s="59" t="s">
        <v>403</v>
      </c>
      <c r="B341" s="3">
        <v>3</v>
      </c>
      <c r="C341" s="6"/>
      <c r="D341" s="6">
        <v>2850</v>
      </c>
      <c r="E341" s="3"/>
      <c r="G341" t="str">
        <f t="shared" si="5"/>
        <v/>
      </c>
    </row>
    <row r="342" spans="1:7" x14ac:dyDescent="0.25">
      <c r="A342" s="59" t="s">
        <v>404</v>
      </c>
      <c r="B342" s="3">
        <v>2</v>
      </c>
      <c r="C342" s="6"/>
      <c r="D342" s="6">
        <v>1900</v>
      </c>
      <c r="E342" s="3"/>
      <c r="G342" t="str">
        <f t="shared" si="5"/>
        <v/>
      </c>
    </row>
    <row r="343" spans="1:7" x14ac:dyDescent="0.25">
      <c r="A343" s="59" t="s">
        <v>405</v>
      </c>
      <c r="B343" s="3">
        <v>6</v>
      </c>
      <c r="C343" s="6"/>
      <c r="D343" s="6">
        <v>5700</v>
      </c>
      <c r="E343" s="3"/>
      <c r="G343" t="str">
        <f t="shared" si="5"/>
        <v/>
      </c>
    </row>
    <row r="344" spans="1:7" x14ac:dyDescent="0.25">
      <c r="A344" s="59" t="s">
        <v>405</v>
      </c>
      <c r="B344" s="3">
        <v>4</v>
      </c>
      <c r="C344" s="6"/>
      <c r="D344" s="6">
        <v>3800</v>
      </c>
      <c r="E344" s="3"/>
      <c r="G344" t="str">
        <f t="shared" si="5"/>
        <v/>
      </c>
    </row>
    <row r="345" spans="1:7" x14ac:dyDescent="0.25">
      <c r="A345" s="59" t="s">
        <v>422</v>
      </c>
      <c r="B345" s="3">
        <v>3</v>
      </c>
      <c r="C345" s="6"/>
      <c r="D345" s="6">
        <v>2850</v>
      </c>
      <c r="E345" s="3"/>
      <c r="G345" t="str">
        <f t="shared" si="5"/>
        <v/>
      </c>
    </row>
    <row r="346" spans="1:7" x14ac:dyDescent="0.25">
      <c r="A346" s="59" t="s">
        <v>406</v>
      </c>
      <c r="B346" s="3">
        <v>1</v>
      </c>
      <c r="C346" s="6"/>
      <c r="D346" s="6">
        <v>950</v>
      </c>
      <c r="E346" s="3"/>
      <c r="G346" t="str">
        <f t="shared" si="5"/>
        <v/>
      </c>
    </row>
    <row r="347" spans="1:7" x14ac:dyDescent="0.25">
      <c r="A347" s="59" t="s">
        <v>407</v>
      </c>
      <c r="B347" s="3">
        <v>2</v>
      </c>
      <c r="C347" s="6"/>
      <c r="D347" s="6">
        <v>1900</v>
      </c>
      <c r="E347" s="3"/>
      <c r="G347" t="str">
        <f t="shared" si="5"/>
        <v/>
      </c>
    </row>
    <row r="348" spans="1:7" x14ac:dyDescent="0.25">
      <c r="A348" s="59" t="s">
        <v>408</v>
      </c>
      <c r="B348" s="3">
        <v>1</v>
      </c>
      <c r="C348" s="6"/>
      <c r="D348" s="6">
        <v>950</v>
      </c>
      <c r="E348" s="3"/>
      <c r="G348" t="str">
        <f t="shared" si="5"/>
        <v/>
      </c>
    </row>
    <row r="349" spans="1:7" x14ac:dyDescent="0.25">
      <c r="A349" s="59" t="s">
        <v>408</v>
      </c>
      <c r="B349" s="3">
        <v>2</v>
      </c>
      <c r="C349" s="6"/>
      <c r="D349" s="6">
        <v>1900</v>
      </c>
      <c r="E349" s="3"/>
      <c r="G349" t="str">
        <f t="shared" si="5"/>
        <v/>
      </c>
    </row>
    <row r="350" spans="1:7" x14ac:dyDescent="0.25">
      <c r="A350" s="59" t="s">
        <v>408</v>
      </c>
      <c r="B350" s="3">
        <v>4</v>
      </c>
      <c r="C350" s="6"/>
      <c r="D350" s="6">
        <v>3800</v>
      </c>
      <c r="E350" s="3"/>
      <c r="G350" t="str">
        <f t="shared" si="5"/>
        <v/>
      </c>
    </row>
    <row r="351" spans="1:7" x14ac:dyDescent="0.25">
      <c r="A351" s="59" t="s">
        <v>408</v>
      </c>
      <c r="B351" s="3">
        <v>2</v>
      </c>
      <c r="C351" s="6"/>
      <c r="D351" s="6">
        <v>1900</v>
      </c>
      <c r="E351" s="3"/>
      <c r="G351" t="str">
        <f t="shared" si="5"/>
        <v/>
      </c>
    </row>
    <row r="352" spans="1:7" x14ac:dyDescent="0.25">
      <c r="A352" s="59" t="s">
        <v>195</v>
      </c>
      <c r="B352" s="3">
        <v>8</v>
      </c>
      <c r="C352" s="6"/>
      <c r="D352" s="6">
        <v>7600</v>
      </c>
      <c r="E352" s="3"/>
      <c r="G352" t="str">
        <f t="shared" si="5"/>
        <v/>
      </c>
    </row>
    <row r="353" spans="1:7" x14ac:dyDescent="0.25">
      <c r="A353" s="59" t="s">
        <v>409</v>
      </c>
      <c r="B353" s="3">
        <v>12</v>
      </c>
      <c r="C353" s="6"/>
      <c r="D353" s="6">
        <v>11400</v>
      </c>
      <c r="E353" s="3"/>
      <c r="G353" t="str">
        <f t="shared" si="5"/>
        <v/>
      </c>
    </row>
    <row r="354" spans="1:7" x14ac:dyDescent="0.25">
      <c r="A354" s="59" t="s">
        <v>410</v>
      </c>
      <c r="B354" s="3">
        <v>2</v>
      </c>
      <c r="C354" s="6"/>
      <c r="D354" s="6">
        <v>1900</v>
      </c>
      <c r="E354" s="3"/>
      <c r="G354" t="str">
        <f t="shared" si="5"/>
        <v/>
      </c>
    </row>
    <row r="355" spans="1:7" x14ac:dyDescent="0.25">
      <c r="A355" s="59" t="s">
        <v>411</v>
      </c>
      <c r="B355" s="3">
        <v>3</v>
      </c>
      <c r="C355" s="6"/>
      <c r="D355" s="6">
        <v>2850</v>
      </c>
      <c r="E355" s="3"/>
      <c r="G355" t="str">
        <f t="shared" si="5"/>
        <v/>
      </c>
    </row>
    <row r="356" spans="1:7" x14ac:dyDescent="0.25">
      <c r="A356" s="59" t="s">
        <v>412</v>
      </c>
      <c r="B356" s="3">
        <v>4</v>
      </c>
      <c r="C356" s="6"/>
      <c r="D356" s="6">
        <v>3800</v>
      </c>
      <c r="E356" s="3"/>
      <c r="G356" t="str">
        <f t="shared" si="5"/>
        <v/>
      </c>
    </row>
    <row r="357" spans="1:7" x14ac:dyDescent="0.25">
      <c r="A357" s="59" t="s">
        <v>413</v>
      </c>
      <c r="B357" s="3">
        <v>4</v>
      </c>
      <c r="C357" s="6"/>
      <c r="D357" s="6">
        <v>3800</v>
      </c>
      <c r="E357" s="3"/>
      <c r="G357" t="str">
        <f t="shared" si="5"/>
        <v/>
      </c>
    </row>
    <row r="358" spans="1:7" x14ac:dyDescent="0.25">
      <c r="A358" s="59" t="s">
        <v>414</v>
      </c>
      <c r="B358" s="3">
        <v>3</v>
      </c>
      <c r="C358" s="6"/>
      <c r="D358" s="6">
        <v>2850</v>
      </c>
      <c r="E358" s="3"/>
      <c r="G358" t="str">
        <f t="shared" si="5"/>
        <v/>
      </c>
    </row>
    <row r="359" spans="1:7" x14ac:dyDescent="0.25">
      <c r="A359" s="59" t="s">
        <v>414</v>
      </c>
      <c r="B359" s="3">
        <v>3</v>
      </c>
      <c r="C359" s="6"/>
      <c r="D359" s="6">
        <v>2850</v>
      </c>
      <c r="E359" s="3"/>
      <c r="G359" t="str">
        <f t="shared" si="5"/>
        <v/>
      </c>
    </row>
    <row r="360" spans="1:7" x14ac:dyDescent="0.25">
      <c r="A360" s="59" t="s">
        <v>414</v>
      </c>
      <c r="B360" s="3">
        <v>5</v>
      </c>
      <c r="C360" s="6"/>
      <c r="D360" s="6">
        <v>4750</v>
      </c>
      <c r="E360" s="3"/>
      <c r="G360" t="str">
        <f t="shared" si="5"/>
        <v/>
      </c>
    </row>
    <row r="361" spans="1:7" x14ac:dyDescent="0.25">
      <c r="A361" s="59" t="s">
        <v>414</v>
      </c>
      <c r="B361" s="3">
        <v>5</v>
      </c>
      <c r="C361" s="6"/>
      <c r="D361" s="6">
        <v>4750</v>
      </c>
      <c r="E361" s="3"/>
      <c r="G361" t="str">
        <f t="shared" si="5"/>
        <v/>
      </c>
    </row>
    <row r="362" spans="1:7" x14ac:dyDescent="0.25">
      <c r="A362" s="59" t="s">
        <v>415</v>
      </c>
      <c r="B362" s="3">
        <v>8</v>
      </c>
      <c r="C362" s="6"/>
      <c r="D362" s="6">
        <v>7600</v>
      </c>
      <c r="E362" s="3"/>
      <c r="G362" t="str">
        <f t="shared" si="5"/>
        <v/>
      </c>
    </row>
    <row r="363" spans="1:7" x14ac:dyDescent="0.25">
      <c r="A363" s="59" t="s">
        <v>416</v>
      </c>
      <c r="B363" s="3">
        <v>3</v>
      </c>
      <c r="C363" s="6"/>
      <c r="D363" s="6">
        <v>2850</v>
      </c>
      <c r="E363" s="3"/>
      <c r="G363">
        <f>SUM(G59:G362)</f>
        <v>238450</v>
      </c>
    </row>
    <row r="364" spans="1:7" x14ac:dyDescent="0.25">
      <c r="A364" s="59" t="s">
        <v>26</v>
      </c>
      <c r="B364" s="3">
        <v>2</v>
      </c>
      <c r="C364" s="6"/>
      <c r="D364" s="6">
        <v>1900</v>
      </c>
      <c r="E364" s="3"/>
    </row>
    <row r="365" spans="1:7" x14ac:dyDescent="0.25">
      <c r="A365" s="59" t="s">
        <v>417</v>
      </c>
      <c r="B365" s="3">
        <v>2</v>
      </c>
      <c r="C365" s="6"/>
      <c r="D365" s="6">
        <v>1900</v>
      </c>
      <c r="E365" s="3"/>
    </row>
    <row r="366" spans="1:7" x14ac:dyDescent="0.25">
      <c r="A366" s="59" t="s">
        <v>418</v>
      </c>
      <c r="B366" s="3">
        <v>1</v>
      </c>
      <c r="C366" s="6"/>
      <c r="D366" s="6">
        <v>950</v>
      </c>
      <c r="E366" s="3"/>
    </row>
    <row r="367" spans="1:7" x14ac:dyDescent="0.25">
      <c r="A367" s="2" t="s">
        <v>2</v>
      </c>
      <c r="B367" s="3">
        <v>1523.5</v>
      </c>
      <c r="C367" s="6"/>
      <c r="D367" s="6">
        <v>1855825</v>
      </c>
      <c r="E367" s="3"/>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39"/>
  <sheetViews>
    <sheetView tabSelected="1" topLeftCell="A16" workbookViewId="0">
      <selection activeCell="A38" sqref="A38"/>
    </sheetView>
  </sheetViews>
  <sheetFormatPr defaultRowHeight="15" x14ac:dyDescent="0.25"/>
  <cols>
    <col min="1" max="1" width="48.28515625" customWidth="1"/>
    <col min="2" max="2" width="10.85546875" customWidth="1"/>
    <col min="3" max="3" width="19" customWidth="1"/>
    <col min="4" max="4" width="7" bestFit="1" customWidth="1"/>
    <col min="5" max="5" width="13.42578125" customWidth="1"/>
    <col min="6" max="6" width="9" bestFit="1" customWidth="1"/>
    <col min="7" max="7" width="10.28515625" customWidth="1"/>
    <col min="8" max="8" width="19.5703125" bestFit="1" customWidth="1"/>
    <col min="9" max="9" width="8" bestFit="1" customWidth="1"/>
    <col min="10" max="10" width="10.28515625" bestFit="1" customWidth="1"/>
    <col min="11" max="11" width="13.28515625" bestFit="1" customWidth="1"/>
    <col min="12" max="12" width="7" bestFit="1" customWidth="1"/>
    <col min="13" max="13" width="10.28515625" bestFit="1" customWidth="1"/>
    <col min="14" max="14" width="6.42578125" bestFit="1" customWidth="1"/>
    <col min="15" max="15" width="9" bestFit="1" customWidth="1"/>
    <col min="16" max="16" width="10.28515625" bestFit="1" customWidth="1"/>
    <col min="17" max="17" width="9.140625" bestFit="1" customWidth="1"/>
    <col min="18" max="18" width="7" bestFit="1" customWidth="1"/>
    <col min="19" max="19" width="10.28515625" customWidth="1"/>
    <col min="20" max="20" width="4" bestFit="1" customWidth="1"/>
    <col min="21" max="21" width="8" bestFit="1" customWidth="1"/>
    <col min="22" max="22" width="10.28515625" customWidth="1"/>
    <col min="23" max="23" width="9" bestFit="1" customWidth="1"/>
    <col min="24" max="24" width="8" bestFit="1" customWidth="1"/>
    <col min="25" max="25" width="10.28515625" customWidth="1"/>
    <col min="26" max="26" width="18.140625" bestFit="1" customWidth="1"/>
    <col min="27" max="27" width="8" bestFit="1" customWidth="1"/>
    <col min="28" max="28" width="10.28515625" customWidth="1"/>
    <col min="29" max="29" width="9" bestFit="1" customWidth="1"/>
    <col min="30" max="30" width="8" bestFit="1" customWidth="1"/>
    <col min="31" max="31" width="10.28515625" customWidth="1"/>
    <col min="32" max="32" width="10.7109375" bestFit="1" customWidth="1"/>
    <col min="33" max="33" width="4.7109375" bestFit="1" customWidth="1"/>
    <col min="34" max="34" width="10.28515625" bestFit="1" customWidth="1"/>
    <col min="35" max="35" width="15.7109375" bestFit="1" customWidth="1"/>
    <col min="36" max="36" width="4.7109375" bestFit="1" customWidth="1"/>
    <col min="37" max="37" width="10.28515625" bestFit="1" customWidth="1"/>
    <col min="38" max="38" width="7.85546875" bestFit="1" customWidth="1"/>
    <col min="39" max="39" width="9.5703125" bestFit="1" customWidth="1"/>
    <col min="40" max="40" width="15.28515625" bestFit="1" customWidth="1"/>
    <col min="41" max="41" width="16.42578125" bestFit="1" customWidth="1"/>
    <col min="42" max="42" width="11" bestFit="1" customWidth="1"/>
    <col min="43" max="43" width="16.28515625" bestFit="1" customWidth="1"/>
  </cols>
  <sheetData>
    <row r="1" spans="1:9" x14ac:dyDescent="0.25">
      <c r="A1" s="1" t="s">
        <v>20</v>
      </c>
      <c r="B1" t="s" vm="25">
        <v>196</v>
      </c>
      <c r="H1" t="s">
        <v>36</v>
      </c>
      <c r="I1">
        <f>162400-173125</f>
        <v>-10725</v>
      </c>
    </row>
    <row r="2" spans="1:9" x14ac:dyDescent="0.25">
      <c r="A2" s="1" t="s">
        <v>21</v>
      </c>
      <c r="B2" t="s" vm="3">
        <v>9</v>
      </c>
      <c r="H2" t="s">
        <v>37</v>
      </c>
      <c r="I2">
        <f>98400-101450</f>
        <v>-3050</v>
      </c>
    </row>
    <row r="3" spans="1:9" x14ac:dyDescent="0.25">
      <c r="A3" s="1" t="s">
        <v>22</v>
      </c>
      <c r="B3" t="s" vm="4">
        <v>9</v>
      </c>
    </row>
    <row r="5" spans="1:9" x14ac:dyDescent="0.25">
      <c r="A5" s="1" t="s">
        <v>1</v>
      </c>
      <c r="B5" t="s">
        <v>18</v>
      </c>
      <c r="C5" t="s">
        <v>189</v>
      </c>
      <c r="D5" t="s">
        <v>29</v>
      </c>
      <c r="E5" t="s">
        <v>24</v>
      </c>
      <c r="F5" t="s">
        <v>28</v>
      </c>
      <c r="G5" t="s">
        <v>30</v>
      </c>
      <c r="H5" t="s">
        <v>41</v>
      </c>
    </row>
    <row r="6" spans="1:9" x14ac:dyDescent="0.25">
      <c r="A6" s="2" t="s">
        <v>61</v>
      </c>
      <c r="B6" s="3">
        <v>19.75</v>
      </c>
      <c r="C6" s="3"/>
      <c r="D6" s="3">
        <v>19.75</v>
      </c>
      <c r="E6" s="3"/>
      <c r="F6" s="6"/>
      <c r="G6" s="6">
        <v>18975</v>
      </c>
      <c r="H6" s="3"/>
    </row>
    <row r="7" spans="1:9" x14ac:dyDescent="0.25">
      <c r="A7" s="4" t="s">
        <v>429</v>
      </c>
      <c r="B7" s="3">
        <v>4</v>
      </c>
      <c r="C7" s="3"/>
      <c r="D7" s="3">
        <v>4</v>
      </c>
      <c r="E7" s="3"/>
      <c r="F7" s="6"/>
      <c r="G7" s="6">
        <v>9200</v>
      </c>
      <c r="H7" s="3"/>
      <c r="I7">
        <v>1348840</v>
      </c>
    </row>
    <row r="8" spans="1:9" x14ac:dyDescent="0.25">
      <c r="A8" s="4" t="s">
        <v>183</v>
      </c>
      <c r="B8" s="3">
        <v>7.25</v>
      </c>
      <c r="C8" s="3"/>
      <c r="D8" s="3">
        <v>7.25</v>
      </c>
      <c r="E8" s="3"/>
      <c r="F8" s="6"/>
      <c r="G8" s="6">
        <v>0</v>
      </c>
      <c r="H8" s="3"/>
      <c r="I8">
        <f>63.5*700</f>
        <v>44450</v>
      </c>
    </row>
    <row r="9" spans="1:9" x14ac:dyDescent="0.25">
      <c r="A9" s="4" t="s">
        <v>12</v>
      </c>
      <c r="B9" s="3">
        <v>8.5</v>
      </c>
      <c r="C9" s="3"/>
      <c r="D9" s="3">
        <v>8.5</v>
      </c>
      <c r="E9" s="3"/>
      <c r="F9" s="6"/>
      <c r="G9" s="6">
        <v>9775</v>
      </c>
      <c r="H9" s="3"/>
      <c r="I9">
        <f>5*850</f>
        <v>4250</v>
      </c>
    </row>
    <row r="10" spans="1:9" x14ac:dyDescent="0.25">
      <c r="A10" s="2" t="s">
        <v>86</v>
      </c>
      <c r="B10" s="3">
        <v>88.25</v>
      </c>
      <c r="C10" s="3"/>
      <c r="D10" s="3">
        <v>88.25</v>
      </c>
      <c r="E10" s="3">
        <v>86.5</v>
      </c>
      <c r="F10" s="6">
        <v>215625</v>
      </c>
      <c r="G10" s="6">
        <v>0</v>
      </c>
      <c r="H10" s="3"/>
    </row>
    <row r="11" spans="1:9" x14ac:dyDescent="0.25">
      <c r="A11" s="4" t="s">
        <v>425</v>
      </c>
      <c r="B11" s="3">
        <v>1.25</v>
      </c>
      <c r="C11" s="3"/>
      <c r="D11" s="3">
        <v>1.25</v>
      </c>
      <c r="E11" s="3">
        <v>1</v>
      </c>
      <c r="F11" s="6">
        <v>0</v>
      </c>
      <c r="G11" s="6">
        <v>0</v>
      </c>
      <c r="H11" s="3"/>
      <c r="I11">
        <f>SUM(I7:I10)</f>
        <v>1397540</v>
      </c>
    </row>
    <row r="12" spans="1:9" x14ac:dyDescent="0.25">
      <c r="A12" s="4" t="s">
        <v>426</v>
      </c>
      <c r="B12" s="3">
        <v>87</v>
      </c>
      <c r="C12" s="3"/>
      <c r="D12" s="3">
        <v>87</v>
      </c>
      <c r="E12" s="3">
        <v>85.5</v>
      </c>
      <c r="F12" s="6">
        <v>215625</v>
      </c>
      <c r="G12" s="6">
        <v>0</v>
      </c>
      <c r="H12" s="3"/>
    </row>
    <row r="13" spans="1:9" x14ac:dyDescent="0.25">
      <c r="A13" s="2" t="s">
        <v>70</v>
      </c>
      <c r="B13" s="3">
        <v>20</v>
      </c>
      <c r="C13" s="3"/>
      <c r="D13" s="3">
        <v>20</v>
      </c>
      <c r="E13" s="3"/>
      <c r="F13" s="6"/>
      <c r="G13" s="6">
        <v>27950</v>
      </c>
      <c r="H13" s="3"/>
    </row>
    <row r="14" spans="1:9" x14ac:dyDescent="0.25">
      <c r="A14" s="2" t="s">
        <v>12</v>
      </c>
      <c r="B14" s="3">
        <v>426.5</v>
      </c>
      <c r="C14" s="3"/>
      <c r="D14" s="3">
        <v>426.5</v>
      </c>
      <c r="E14" s="3"/>
      <c r="F14" s="6"/>
      <c r="G14" s="6">
        <v>185225</v>
      </c>
      <c r="H14" s="3"/>
    </row>
    <row r="15" spans="1:9" x14ac:dyDescent="0.25">
      <c r="A15" s="2" t="s">
        <v>25</v>
      </c>
      <c r="B15" s="3">
        <v>8</v>
      </c>
      <c r="C15" s="3"/>
      <c r="D15" s="3">
        <v>8</v>
      </c>
      <c r="E15" s="3">
        <v>8</v>
      </c>
      <c r="F15" s="6">
        <v>5200</v>
      </c>
      <c r="G15" s="6"/>
      <c r="H15" s="3"/>
    </row>
    <row r="16" spans="1:9" x14ac:dyDescent="0.25">
      <c r="A16" s="2" t="s">
        <v>16</v>
      </c>
      <c r="B16" s="3">
        <v>130.25</v>
      </c>
      <c r="C16" s="3"/>
      <c r="D16" s="3">
        <v>130.25</v>
      </c>
      <c r="E16" s="3">
        <v>130.25</v>
      </c>
      <c r="F16" s="6">
        <v>2337.5</v>
      </c>
      <c r="G16" s="6"/>
      <c r="H16" s="3"/>
    </row>
    <row r="17" spans="1:8" x14ac:dyDescent="0.25">
      <c r="A17" s="4" t="s">
        <v>96</v>
      </c>
      <c r="B17" s="3">
        <v>82.75</v>
      </c>
      <c r="C17" s="3"/>
      <c r="D17" s="3">
        <v>82.75</v>
      </c>
      <c r="E17" s="3">
        <v>82.75</v>
      </c>
      <c r="F17" s="6">
        <v>2337.5</v>
      </c>
      <c r="G17" s="6"/>
      <c r="H17" s="3"/>
    </row>
    <row r="18" spans="1:8" x14ac:dyDescent="0.25">
      <c r="A18" s="5" t="s">
        <v>90</v>
      </c>
      <c r="B18" s="3">
        <v>80.5</v>
      </c>
      <c r="C18" s="3"/>
      <c r="D18" s="3">
        <v>80.5</v>
      </c>
      <c r="E18" s="3">
        <v>80.5</v>
      </c>
      <c r="F18" s="6">
        <v>0</v>
      </c>
      <c r="G18" s="6"/>
      <c r="H18" s="3"/>
    </row>
    <row r="19" spans="1:8" x14ac:dyDescent="0.25">
      <c r="A19" s="5" t="s">
        <v>109</v>
      </c>
      <c r="B19" s="3">
        <v>2.25</v>
      </c>
      <c r="C19" s="3"/>
      <c r="D19" s="3">
        <v>2.25</v>
      </c>
      <c r="E19" s="3">
        <v>2.25</v>
      </c>
      <c r="F19" s="6">
        <v>2337.5</v>
      </c>
      <c r="G19" s="6"/>
      <c r="H19" s="3"/>
    </row>
    <row r="20" spans="1:8" x14ac:dyDescent="0.25">
      <c r="A20" s="59" t="s">
        <v>440</v>
      </c>
      <c r="B20" s="3">
        <v>0.25</v>
      </c>
      <c r="C20" s="3"/>
      <c r="D20" s="3">
        <v>0.5</v>
      </c>
      <c r="E20" s="3">
        <v>0.25</v>
      </c>
      <c r="F20" s="6">
        <v>425</v>
      </c>
      <c r="G20" s="6"/>
      <c r="H20" s="3"/>
    </row>
    <row r="21" spans="1:8" x14ac:dyDescent="0.25">
      <c r="A21" s="59" t="s">
        <v>441</v>
      </c>
      <c r="B21" s="3">
        <v>0.25</v>
      </c>
      <c r="C21" s="3"/>
      <c r="D21" s="3">
        <v>0.5</v>
      </c>
      <c r="E21" s="3">
        <v>0.25</v>
      </c>
      <c r="F21" s="6">
        <v>425</v>
      </c>
      <c r="G21" s="6"/>
      <c r="H21" s="3"/>
    </row>
    <row r="22" spans="1:8" x14ac:dyDescent="0.25">
      <c r="A22" s="59" t="s">
        <v>442</v>
      </c>
      <c r="B22" s="3">
        <v>1.75</v>
      </c>
      <c r="C22" s="3"/>
      <c r="D22" s="3">
        <v>1.75</v>
      </c>
      <c r="E22" s="3">
        <v>1.75</v>
      </c>
      <c r="F22" s="6">
        <v>1487.5</v>
      </c>
      <c r="G22" s="6"/>
      <c r="H22" s="3"/>
    </row>
    <row r="23" spans="1:8" x14ac:dyDescent="0.25">
      <c r="A23" s="4" t="s">
        <v>95</v>
      </c>
      <c r="B23" s="3">
        <v>47.5</v>
      </c>
      <c r="C23" s="3"/>
      <c r="D23" s="3">
        <v>47.5</v>
      </c>
      <c r="E23" s="3">
        <v>47.5</v>
      </c>
      <c r="F23" s="6">
        <v>0</v>
      </c>
      <c r="G23" s="6"/>
      <c r="H23" s="3"/>
    </row>
    <row r="24" spans="1:8" x14ac:dyDescent="0.25">
      <c r="A24" s="5" t="s">
        <v>90</v>
      </c>
      <c r="B24" s="3">
        <v>47.5</v>
      </c>
      <c r="C24" s="3"/>
      <c r="D24" s="3">
        <v>47.5</v>
      </c>
      <c r="E24" s="3">
        <v>47.5</v>
      </c>
      <c r="F24" s="6">
        <v>0</v>
      </c>
      <c r="G24" s="6"/>
      <c r="H24" s="3"/>
    </row>
    <row r="25" spans="1:8" x14ac:dyDescent="0.25">
      <c r="A25" s="2" t="s">
        <v>96</v>
      </c>
      <c r="B25" s="3">
        <v>16</v>
      </c>
      <c r="C25" s="3"/>
      <c r="D25" s="3">
        <v>16</v>
      </c>
      <c r="E25" s="3">
        <v>16</v>
      </c>
      <c r="F25" s="6">
        <v>20160</v>
      </c>
      <c r="G25" s="6"/>
      <c r="H25" s="3"/>
    </row>
    <row r="26" spans="1:8" x14ac:dyDescent="0.25">
      <c r="A26" s="4" t="s">
        <v>96</v>
      </c>
      <c r="B26" s="3">
        <v>16</v>
      </c>
      <c r="C26" s="3"/>
      <c r="D26" s="3">
        <v>16</v>
      </c>
      <c r="E26" s="3">
        <v>16</v>
      </c>
      <c r="F26" s="6">
        <v>20160</v>
      </c>
      <c r="G26" s="6"/>
      <c r="H26" s="3"/>
    </row>
    <row r="27" spans="1:8" x14ac:dyDescent="0.25">
      <c r="A27" s="5" t="s">
        <v>90</v>
      </c>
      <c r="B27" s="3">
        <v>16</v>
      </c>
      <c r="C27" s="3"/>
      <c r="D27" s="3">
        <v>16</v>
      </c>
      <c r="E27" s="3">
        <v>16</v>
      </c>
      <c r="F27" s="6">
        <v>20160</v>
      </c>
      <c r="G27" s="6"/>
      <c r="H27" s="3"/>
    </row>
    <row r="28" spans="1:8" x14ac:dyDescent="0.25">
      <c r="A28" s="59" t="s">
        <v>197</v>
      </c>
      <c r="B28" s="3">
        <v>8</v>
      </c>
      <c r="C28" s="3"/>
      <c r="D28" s="3">
        <v>16</v>
      </c>
      <c r="E28" s="3">
        <v>8</v>
      </c>
      <c r="F28" s="6">
        <v>10080</v>
      </c>
      <c r="G28" s="6"/>
      <c r="H28" s="3"/>
    </row>
    <row r="29" spans="1:8" x14ac:dyDescent="0.25">
      <c r="A29" s="59" t="s">
        <v>198</v>
      </c>
      <c r="B29" s="3">
        <v>8</v>
      </c>
      <c r="C29" s="3"/>
      <c r="D29" s="3">
        <v>16</v>
      </c>
      <c r="E29" s="3">
        <v>8</v>
      </c>
      <c r="F29" s="6">
        <v>10080</v>
      </c>
      <c r="G29" s="6"/>
      <c r="H29" s="3"/>
    </row>
    <row r="30" spans="1:8" x14ac:dyDescent="0.25">
      <c r="A30" s="2" t="s">
        <v>95</v>
      </c>
      <c r="B30" s="3">
        <v>8</v>
      </c>
      <c r="C30" s="3"/>
      <c r="D30" s="3">
        <v>8</v>
      </c>
      <c r="E30" s="3">
        <v>8</v>
      </c>
      <c r="F30" s="6">
        <v>5040</v>
      </c>
      <c r="G30" s="6"/>
      <c r="H30" s="3"/>
    </row>
    <row r="31" spans="1:8" x14ac:dyDescent="0.25">
      <c r="A31" s="4" t="s">
        <v>95</v>
      </c>
      <c r="B31" s="3">
        <v>8</v>
      </c>
      <c r="C31" s="3"/>
      <c r="D31" s="3">
        <v>8</v>
      </c>
      <c r="E31" s="3">
        <v>8</v>
      </c>
      <c r="F31" s="6">
        <v>5040</v>
      </c>
      <c r="G31" s="6"/>
      <c r="H31" s="3"/>
    </row>
    <row r="32" spans="1:8" x14ac:dyDescent="0.25">
      <c r="A32" s="5" t="s">
        <v>90</v>
      </c>
      <c r="B32" s="3">
        <v>8</v>
      </c>
      <c r="C32" s="3"/>
      <c r="D32" s="3">
        <v>8</v>
      </c>
      <c r="E32" s="3">
        <v>8</v>
      </c>
      <c r="F32" s="6">
        <v>5040</v>
      </c>
      <c r="G32" s="6"/>
      <c r="H32" s="3"/>
    </row>
    <row r="33" spans="1:8" x14ac:dyDescent="0.25">
      <c r="A33" s="2" t="s">
        <v>10</v>
      </c>
      <c r="B33" s="3">
        <v>4.75</v>
      </c>
      <c r="C33" s="3"/>
      <c r="D33" s="3">
        <v>4.75</v>
      </c>
      <c r="E33" s="3"/>
      <c r="F33" s="6"/>
      <c r="G33" s="6">
        <v>850</v>
      </c>
      <c r="H33" s="3">
        <v>3087.5</v>
      </c>
    </row>
    <row r="34" spans="1:8" x14ac:dyDescent="0.25">
      <c r="A34" s="2" t="s">
        <v>195</v>
      </c>
      <c r="B34" s="3">
        <v>6.5</v>
      </c>
      <c r="C34" s="3"/>
      <c r="D34" s="3">
        <v>6.5</v>
      </c>
      <c r="E34" s="3"/>
      <c r="F34" s="6"/>
      <c r="G34" s="6">
        <v>0</v>
      </c>
      <c r="H34" s="3"/>
    </row>
    <row r="35" spans="1:8" x14ac:dyDescent="0.25">
      <c r="A35" s="2" t="s">
        <v>26</v>
      </c>
      <c r="B35" s="3">
        <v>108.75</v>
      </c>
      <c r="C35" s="3"/>
      <c r="D35" s="3">
        <v>108.75</v>
      </c>
      <c r="E35" s="3"/>
      <c r="F35" s="6"/>
      <c r="G35" s="6">
        <v>12825</v>
      </c>
      <c r="H35" s="3">
        <v>60962.5</v>
      </c>
    </row>
    <row r="36" spans="1:8" x14ac:dyDescent="0.25">
      <c r="A36" s="2" t="s">
        <v>99</v>
      </c>
      <c r="B36" s="3">
        <v>10.75</v>
      </c>
      <c r="C36" s="3">
        <v>0</v>
      </c>
      <c r="D36" s="3">
        <v>10.75</v>
      </c>
      <c r="E36" s="3"/>
      <c r="F36" s="6"/>
      <c r="G36" s="6">
        <v>0</v>
      </c>
      <c r="H36" s="3"/>
    </row>
    <row r="37" spans="1:8" x14ac:dyDescent="0.25">
      <c r="A37" s="4" t="s">
        <v>155</v>
      </c>
      <c r="B37" s="3">
        <v>2.5</v>
      </c>
      <c r="C37" s="3"/>
      <c r="D37" s="3">
        <v>2.5</v>
      </c>
      <c r="E37" s="3"/>
      <c r="F37" s="6"/>
      <c r="G37" s="6">
        <v>0</v>
      </c>
      <c r="H37" s="3"/>
    </row>
    <row r="38" spans="1:8" x14ac:dyDescent="0.25">
      <c r="A38" s="4" t="s">
        <v>443</v>
      </c>
      <c r="B38" s="3">
        <v>8.25</v>
      </c>
      <c r="C38" s="3">
        <v>0</v>
      </c>
      <c r="D38" s="3">
        <v>8.25</v>
      </c>
      <c r="E38" s="3"/>
      <c r="F38" s="6"/>
      <c r="G38" s="6">
        <v>0</v>
      </c>
      <c r="H38" s="3"/>
    </row>
    <row r="39" spans="1:8" x14ac:dyDescent="0.25">
      <c r="A39" s="2" t="s">
        <v>2</v>
      </c>
      <c r="B39" s="3">
        <v>847.5</v>
      </c>
      <c r="C39" s="3">
        <v>0</v>
      </c>
      <c r="D39" s="3">
        <v>847.5</v>
      </c>
      <c r="E39" s="3">
        <v>248.75</v>
      </c>
      <c r="F39" s="6">
        <v>248362.5</v>
      </c>
      <c r="G39" s="6">
        <v>245825</v>
      </c>
      <c r="H39" s="3">
        <v>64050</v>
      </c>
    </row>
  </sheetData>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14"/>
  <sheetViews>
    <sheetView workbookViewId="0">
      <selection activeCell="A10" sqref="A10"/>
    </sheetView>
  </sheetViews>
  <sheetFormatPr defaultRowHeight="15" x14ac:dyDescent="0.25"/>
  <cols>
    <col min="1" max="1" width="34.140625" bestFit="1" customWidth="1"/>
    <col min="2" max="2" width="16.85546875" bestFit="1" customWidth="1"/>
    <col min="3" max="3" width="13.42578125" bestFit="1" customWidth="1"/>
    <col min="4" max="4" width="16" bestFit="1" customWidth="1"/>
    <col min="5" max="5" width="17.5703125" bestFit="1" customWidth="1"/>
    <col min="6" max="6" width="11.28515625" customWidth="1"/>
    <col min="7" max="7" width="3.85546875" customWidth="1"/>
    <col min="8" max="8" width="9.140625" customWidth="1"/>
    <col min="9" max="9" width="18.140625" customWidth="1"/>
    <col min="10" max="10" width="6.140625" customWidth="1"/>
    <col min="11" max="11" width="9" customWidth="1"/>
    <col min="12" max="12" width="11.28515625" customWidth="1"/>
    <col min="13" max="13" width="15.7109375" bestFit="1" customWidth="1"/>
    <col min="14" max="14" width="16.28515625" bestFit="1" customWidth="1"/>
    <col min="15" max="15" width="15.7109375" bestFit="1" customWidth="1"/>
    <col min="16" max="16" width="12.5703125" bestFit="1" customWidth="1"/>
    <col min="17" max="17" width="8.5703125" customWidth="1"/>
    <col min="18" max="18" width="18.140625" bestFit="1" customWidth="1"/>
    <col min="19" max="19" width="15.7109375" bestFit="1" customWidth="1"/>
    <col min="20" max="20" width="12.5703125" bestFit="1" customWidth="1"/>
    <col min="21" max="21" width="6.85546875" customWidth="1"/>
    <col min="22" max="22" width="8.5703125" customWidth="1"/>
    <col min="23" max="23" width="18.140625" bestFit="1" customWidth="1"/>
    <col min="24" max="24" width="15.7109375" bestFit="1" customWidth="1"/>
    <col min="25" max="25" width="11.28515625" bestFit="1" customWidth="1"/>
    <col min="26" max="34" width="10.7109375" bestFit="1" customWidth="1"/>
    <col min="35" max="35" width="11.28515625" bestFit="1" customWidth="1"/>
    <col min="36" max="49" width="10.7109375" bestFit="1" customWidth="1"/>
    <col min="50" max="50" width="11.28515625" bestFit="1" customWidth="1"/>
  </cols>
  <sheetData>
    <row r="1" spans="1:5" x14ac:dyDescent="0.25">
      <c r="A1" s="1" t="s">
        <v>20</v>
      </c>
      <c r="B1" t="s" vm="13">
        <v>107</v>
      </c>
    </row>
    <row r="2" spans="1:5" x14ac:dyDescent="0.25">
      <c r="A2" s="1" t="s">
        <v>74</v>
      </c>
      <c r="B2" t="s" vm="11">
        <v>9</v>
      </c>
    </row>
    <row r="3" spans="1:5" x14ac:dyDescent="0.25">
      <c r="A3" s="1" t="s">
        <v>21</v>
      </c>
      <c r="B3" t="s" vm="12">
        <v>51</v>
      </c>
    </row>
    <row r="5" spans="1:5" x14ac:dyDescent="0.25">
      <c r="A5" s="1" t="s">
        <v>1</v>
      </c>
      <c r="B5" t="s">
        <v>18</v>
      </c>
      <c r="C5" t="s">
        <v>24</v>
      </c>
      <c r="D5" t="s">
        <v>27</v>
      </c>
      <c r="E5" t="s">
        <v>39</v>
      </c>
    </row>
    <row r="6" spans="1:5" x14ac:dyDescent="0.25">
      <c r="A6" s="2" t="s">
        <v>61</v>
      </c>
      <c r="B6" s="3">
        <v>10.5</v>
      </c>
      <c r="C6" s="3"/>
      <c r="D6" s="3"/>
      <c r="E6" s="3"/>
    </row>
    <row r="7" spans="1:5" x14ac:dyDescent="0.25">
      <c r="A7" s="4" t="s">
        <v>108</v>
      </c>
      <c r="B7" s="3">
        <v>10.5</v>
      </c>
      <c r="C7" s="3"/>
      <c r="D7" s="3"/>
      <c r="E7" s="3"/>
    </row>
    <row r="8" spans="1:5" x14ac:dyDescent="0.25">
      <c r="A8" s="5" t="s">
        <v>51</v>
      </c>
      <c r="B8" s="3">
        <v>10.5</v>
      </c>
      <c r="C8" s="3"/>
      <c r="D8" s="3"/>
      <c r="E8" s="3"/>
    </row>
    <row r="9" spans="1:5" x14ac:dyDescent="0.25">
      <c r="A9" s="2" t="s">
        <v>12</v>
      </c>
      <c r="B9" s="3">
        <v>57</v>
      </c>
      <c r="C9" s="3"/>
      <c r="D9" s="3">
        <v>57</v>
      </c>
      <c r="E9" s="3"/>
    </row>
    <row r="10" spans="1:5" x14ac:dyDescent="0.25">
      <c r="A10" s="2" t="s">
        <v>75</v>
      </c>
      <c r="B10" s="3">
        <v>4</v>
      </c>
      <c r="C10" s="3">
        <v>4</v>
      </c>
      <c r="D10" s="3"/>
      <c r="E10" s="3"/>
    </row>
    <row r="11" spans="1:5" x14ac:dyDescent="0.25">
      <c r="A11" s="2" t="s">
        <v>96</v>
      </c>
      <c r="B11" s="3">
        <v>80</v>
      </c>
      <c r="C11" s="3">
        <v>80</v>
      </c>
      <c r="D11" s="3"/>
      <c r="E11" s="3"/>
    </row>
    <row r="12" spans="1:5" x14ac:dyDescent="0.25">
      <c r="A12" s="2" t="s">
        <v>95</v>
      </c>
      <c r="B12" s="3">
        <v>56</v>
      </c>
      <c r="C12" s="3">
        <v>56</v>
      </c>
      <c r="D12" s="3"/>
      <c r="E12" s="3"/>
    </row>
    <row r="13" spans="1:5" x14ac:dyDescent="0.25">
      <c r="A13" s="2" t="s">
        <v>26</v>
      </c>
      <c r="B13" s="3">
        <v>8</v>
      </c>
      <c r="C13" s="3"/>
      <c r="D13" s="3">
        <v>8</v>
      </c>
      <c r="E13" s="3"/>
    </row>
    <row r="14" spans="1:5" x14ac:dyDescent="0.25">
      <c r="A14" s="2" t="s">
        <v>2</v>
      </c>
      <c r="B14" s="3">
        <v>215.5</v>
      </c>
      <c r="C14" s="3">
        <v>140</v>
      </c>
      <c r="D14" s="3">
        <v>65</v>
      </c>
      <c r="E14" s="3"/>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I44"/>
  <sheetViews>
    <sheetView workbookViewId="0">
      <selection activeCell="D7" sqref="D7"/>
    </sheetView>
  </sheetViews>
  <sheetFormatPr defaultRowHeight="15" x14ac:dyDescent="0.25"/>
  <cols>
    <col min="1" max="1" width="16.28515625" customWidth="1"/>
    <col min="2" max="2" width="36.42578125" customWidth="1"/>
    <col min="3" max="3" width="14.140625" customWidth="1"/>
    <col min="4" max="4" width="20.85546875" customWidth="1"/>
    <col min="5" max="5" width="15.7109375" customWidth="1"/>
    <col min="6" max="6" width="21.7109375" customWidth="1"/>
    <col min="7" max="7" width="12.85546875" customWidth="1"/>
    <col min="8" max="8" width="7.85546875" customWidth="1"/>
    <col min="9" max="10" width="11.28515625" customWidth="1"/>
    <col min="11" max="11" width="13.7109375" customWidth="1"/>
    <col min="12" max="12" width="9.5703125" customWidth="1"/>
    <col min="13" max="13" width="11.28515625" customWidth="1"/>
    <col min="14" max="14" width="13.7109375" customWidth="1"/>
    <col min="15" max="15" width="10.5703125" customWidth="1"/>
    <col min="16" max="16" width="9.5703125" customWidth="1"/>
    <col min="17" max="17" width="13.7109375" customWidth="1"/>
    <col min="18" max="18" width="10.5703125" customWidth="1"/>
    <col min="19" max="19" width="9.5703125" customWidth="1"/>
    <col min="20" max="20" width="11.28515625" customWidth="1"/>
    <col min="21" max="21" width="13.7109375" customWidth="1"/>
    <col min="22" max="22" width="10.5703125" customWidth="1"/>
    <col min="23" max="23" width="9.5703125" customWidth="1"/>
    <col min="24" max="24" width="13.7109375" customWidth="1"/>
    <col min="25" max="25" width="9.5703125" customWidth="1"/>
    <col min="26" max="26" width="13.7109375" customWidth="1"/>
    <col min="27" max="27" width="11.28515625" customWidth="1"/>
    <col min="28" max="28" width="13.7109375" customWidth="1"/>
    <col min="29" max="29" width="10.5703125" customWidth="1"/>
    <col min="30" max="30" width="9.5703125" customWidth="1"/>
    <col min="31" max="31" width="13.7109375" customWidth="1"/>
    <col min="32" max="32" width="9.5703125" customWidth="1"/>
    <col min="33" max="33" width="11.28515625" customWidth="1"/>
    <col min="34" max="34" width="13.7109375" customWidth="1"/>
    <col min="35" max="35" width="10.5703125" customWidth="1"/>
    <col min="36" max="36" width="11.28515625" bestFit="1" customWidth="1"/>
    <col min="37" max="37" width="13.7109375" bestFit="1" customWidth="1"/>
    <col min="38" max="38" width="11.28515625" bestFit="1" customWidth="1"/>
    <col min="39" max="39" width="13.7109375" bestFit="1" customWidth="1"/>
    <col min="40" max="40" width="9.5703125" customWidth="1"/>
    <col min="41" max="41" width="11.28515625" bestFit="1" customWidth="1"/>
    <col min="42" max="42" width="13.7109375" bestFit="1" customWidth="1"/>
    <col min="43" max="43" width="9.5703125" customWidth="1"/>
    <col min="44" max="44" width="13.7109375" bestFit="1" customWidth="1"/>
    <col min="45" max="45" width="11.28515625" bestFit="1" customWidth="1"/>
    <col min="46" max="46" width="13.7109375" bestFit="1" customWidth="1"/>
    <col min="47" max="47" width="11.28515625" bestFit="1" customWidth="1"/>
    <col min="48" max="48" width="13.7109375" bestFit="1" customWidth="1"/>
    <col min="49" max="49" width="9.5703125" bestFit="1" customWidth="1"/>
    <col min="50" max="50" width="13.7109375" bestFit="1" customWidth="1"/>
    <col min="51" max="51" width="9.5703125" bestFit="1" customWidth="1"/>
    <col min="52" max="52" width="13.7109375" bestFit="1" customWidth="1"/>
    <col min="53" max="53" width="10.7109375" bestFit="1" customWidth="1"/>
  </cols>
  <sheetData>
    <row r="2" spans="1:9" x14ac:dyDescent="0.25">
      <c r="A2" s="1" t="s">
        <v>21</v>
      </c>
      <c r="B2" t="s" vm="14">
        <v>109</v>
      </c>
    </row>
    <row r="3" spans="1:9" x14ac:dyDescent="0.25">
      <c r="A3" s="1" t="s">
        <v>74</v>
      </c>
      <c r="B3" t="s" vm="21">
        <v>181</v>
      </c>
    </row>
    <row r="4" spans="1:9" x14ac:dyDescent="0.25">
      <c r="A4" s="1" t="s">
        <v>84</v>
      </c>
      <c r="B4" t="s" vm="10">
        <v>9</v>
      </c>
    </row>
    <row r="6" spans="1:9" x14ac:dyDescent="0.25">
      <c r="A6" s="1" t="s">
        <v>18</v>
      </c>
      <c r="B6" s="1" t="s">
        <v>3</v>
      </c>
    </row>
    <row r="7" spans="1:9" x14ac:dyDescent="0.25">
      <c r="B7" t="s">
        <v>61</v>
      </c>
      <c r="C7" t="s">
        <v>182</v>
      </c>
      <c r="D7" t="s">
        <v>12</v>
      </c>
      <c r="G7" t="s">
        <v>184</v>
      </c>
      <c r="H7" t="s">
        <v>26</v>
      </c>
      <c r="I7" t="s">
        <v>2</v>
      </c>
    </row>
    <row r="8" spans="1:9" x14ac:dyDescent="0.25">
      <c r="A8" s="1" t="s">
        <v>1</v>
      </c>
      <c r="B8" t="s">
        <v>183</v>
      </c>
      <c r="D8" t="s">
        <v>185</v>
      </c>
      <c r="E8" t="s">
        <v>140</v>
      </c>
      <c r="F8" t="s">
        <v>93</v>
      </c>
    </row>
    <row r="9" spans="1:9" x14ac:dyDescent="0.25">
      <c r="A9" s="2" t="s">
        <v>162</v>
      </c>
      <c r="B9" s="3"/>
      <c r="C9" s="3"/>
      <c r="D9" s="3"/>
      <c r="E9" s="3">
        <v>1</v>
      </c>
      <c r="F9" s="3"/>
      <c r="G9" s="3">
        <v>1</v>
      </c>
      <c r="H9" s="3"/>
      <c r="I9" s="3">
        <v>1</v>
      </c>
    </row>
    <row r="10" spans="1:9" x14ac:dyDescent="0.25">
      <c r="A10" s="2" t="s">
        <v>163</v>
      </c>
      <c r="B10" s="3">
        <v>0.5</v>
      </c>
      <c r="C10" s="3">
        <v>0.5</v>
      </c>
      <c r="D10" s="3"/>
      <c r="E10" s="3">
        <v>0.5</v>
      </c>
      <c r="F10" s="3"/>
      <c r="G10" s="3">
        <v>0.5</v>
      </c>
      <c r="H10" s="3"/>
      <c r="I10" s="3">
        <v>1</v>
      </c>
    </row>
    <row r="11" spans="1:9" x14ac:dyDescent="0.25">
      <c r="A11" s="2" t="s">
        <v>164</v>
      </c>
      <c r="B11" s="3"/>
      <c r="C11" s="3"/>
      <c r="D11" s="3"/>
      <c r="E11" s="3">
        <v>1</v>
      </c>
      <c r="F11" s="3"/>
      <c r="G11" s="3">
        <v>1</v>
      </c>
      <c r="H11" s="3"/>
      <c r="I11" s="3">
        <v>1</v>
      </c>
    </row>
    <row r="12" spans="1:9" x14ac:dyDescent="0.25">
      <c r="A12" s="2" t="s">
        <v>165</v>
      </c>
      <c r="B12" s="3">
        <v>0.75</v>
      </c>
      <c r="C12" s="3">
        <v>0.75</v>
      </c>
      <c r="D12" s="3"/>
      <c r="E12" s="3"/>
      <c r="F12" s="3"/>
      <c r="G12" s="3"/>
      <c r="H12" s="3">
        <v>0.25</v>
      </c>
      <c r="I12" s="3">
        <v>1</v>
      </c>
    </row>
    <row r="13" spans="1:9" x14ac:dyDescent="0.25">
      <c r="A13" s="2" t="s">
        <v>166</v>
      </c>
      <c r="B13" s="3">
        <v>0.75</v>
      </c>
      <c r="C13" s="3">
        <v>0.75</v>
      </c>
      <c r="D13" s="3"/>
      <c r="E13" s="3"/>
      <c r="F13" s="3"/>
      <c r="G13" s="3"/>
      <c r="H13" s="3"/>
      <c r="I13" s="3">
        <v>0.75</v>
      </c>
    </row>
    <row r="14" spans="1:9" x14ac:dyDescent="0.25">
      <c r="A14" s="2" t="s">
        <v>167</v>
      </c>
      <c r="B14" s="3">
        <v>0.75</v>
      </c>
      <c r="C14" s="3">
        <v>0.75</v>
      </c>
      <c r="D14" s="3"/>
      <c r="E14" s="3">
        <v>0.5</v>
      </c>
      <c r="F14" s="3"/>
      <c r="G14" s="3">
        <v>0.5</v>
      </c>
      <c r="H14" s="3"/>
      <c r="I14" s="3">
        <v>1.25</v>
      </c>
    </row>
    <row r="15" spans="1:9" x14ac:dyDescent="0.25">
      <c r="A15" s="2" t="s">
        <v>168</v>
      </c>
      <c r="B15" s="3">
        <v>0.75</v>
      </c>
      <c r="C15" s="3">
        <v>0.75</v>
      </c>
      <c r="D15" s="3"/>
      <c r="E15" s="3"/>
      <c r="F15" s="3"/>
      <c r="G15" s="3"/>
      <c r="H15" s="3"/>
      <c r="I15" s="3">
        <v>0.75</v>
      </c>
    </row>
    <row r="16" spans="1:9" x14ac:dyDescent="0.25">
      <c r="A16" s="2" t="s">
        <v>169</v>
      </c>
      <c r="B16" s="3">
        <v>0.75</v>
      </c>
      <c r="C16" s="3">
        <v>0.75</v>
      </c>
      <c r="D16" s="3"/>
      <c r="E16" s="3"/>
      <c r="F16" s="3"/>
      <c r="G16" s="3"/>
      <c r="H16" s="3"/>
      <c r="I16" s="3">
        <v>0.75</v>
      </c>
    </row>
    <row r="17" spans="1:9" x14ac:dyDescent="0.25">
      <c r="A17" s="2" t="s">
        <v>170</v>
      </c>
      <c r="B17" s="3">
        <v>0.75</v>
      </c>
      <c r="C17" s="3">
        <v>0.75</v>
      </c>
      <c r="D17" s="3"/>
      <c r="E17" s="3">
        <v>2</v>
      </c>
      <c r="F17" s="3"/>
      <c r="G17" s="3">
        <v>2</v>
      </c>
      <c r="H17" s="3"/>
      <c r="I17" s="3">
        <v>2.75</v>
      </c>
    </row>
    <row r="18" spans="1:9" x14ac:dyDescent="0.25">
      <c r="A18" s="2" t="s">
        <v>171</v>
      </c>
      <c r="B18" s="3">
        <v>0.75</v>
      </c>
      <c r="C18" s="3">
        <v>0.75</v>
      </c>
      <c r="D18" s="3"/>
      <c r="E18" s="3">
        <v>1.5</v>
      </c>
      <c r="F18" s="3"/>
      <c r="G18" s="3">
        <v>1.5</v>
      </c>
      <c r="H18" s="3"/>
      <c r="I18" s="3">
        <v>2.25</v>
      </c>
    </row>
    <row r="19" spans="1:9" x14ac:dyDescent="0.25">
      <c r="A19" s="2" t="s">
        <v>172</v>
      </c>
      <c r="B19" s="3">
        <v>0.75</v>
      </c>
      <c r="C19" s="3">
        <v>0.75</v>
      </c>
      <c r="D19" s="3"/>
      <c r="E19" s="3"/>
      <c r="F19" s="3"/>
      <c r="G19" s="3"/>
      <c r="H19" s="3"/>
      <c r="I19" s="3">
        <v>0.75</v>
      </c>
    </row>
    <row r="20" spans="1:9" x14ac:dyDescent="0.25">
      <c r="A20" s="2" t="s">
        <v>173</v>
      </c>
      <c r="B20" s="3">
        <v>0.75</v>
      </c>
      <c r="C20" s="3">
        <v>0.75</v>
      </c>
      <c r="D20" s="3"/>
      <c r="E20" s="3"/>
      <c r="F20" s="3"/>
      <c r="G20" s="3"/>
      <c r="H20" s="3"/>
      <c r="I20" s="3">
        <v>0.75</v>
      </c>
    </row>
    <row r="21" spans="1:9" x14ac:dyDescent="0.25">
      <c r="A21" s="2" t="s">
        <v>174</v>
      </c>
      <c r="B21" s="3">
        <v>0.75</v>
      </c>
      <c r="C21" s="3">
        <v>0.75</v>
      </c>
      <c r="D21" s="3"/>
      <c r="E21" s="3"/>
      <c r="F21" s="3"/>
      <c r="G21" s="3"/>
      <c r="H21" s="3"/>
      <c r="I21" s="3">
        <v>0.75</v>
      </c>
    </row>
    <row r="22" spans="1:9" x14ac:dyDescent="0.25">
      <c r="A22" s="2" t="s">
        <v>175</v>
      </c>
      <c r="B22" s="3">
        <v>0.25</v>
      </c>
      <c r="C22" s="3">
        <v>0.25</v>
      </c>
      <c r="D22" s="3"/>
      <c r="E22" s="3"/>
      <c r="F22" s="3"/>
      <c r="G22" s="3"/>
      <c r="H22" s="3"/>
      <c r="I22" s="3">
        <v>0.25</v>
      </c>
    </row>
    <row r="23" spans="1:9" x14ac:dyDescent="0.25">
      <c r="A23" s="2" t="s">
        <v>176</v>
      </c>
      <c r="B23" s="3">
        <v>0.75</v>
      </c>
      <c r="C23" s="3">
        <v>0.75</v>
      </c>
      <c r="D23" s="3">
        <v>1</v>
      </c>
      <c r="E23" s="3"/>
      <c r="F23" s="3">
        <v>1</v>
      </c>
      <c r="G23" s="3">
        <v>2</v>
      </c>
      <c r="H23" s="3"/>
      <c r="I23" s="3">
        <v>2.75</v>
      </c>
    </row>
    <row r="24" spans="1:9" x14ac:dyDescent="0.25">
      <c r="A24" s="2" t="s">
        <v>177</v>
      </c>
      <c r="B24" s="3">
        <v>0.75</v>
      </c>
      <c r="C24" s="3">
        <v>0.75</v>
      </c>
      <c r="D24" s="3"/>
      <c r="E24" s="3"/>
      <c r="F24" s="3"/>
      <c r="G24" s="3"/>
      <c r="H24" s="3"/>
      <c r="I24" s="3">
        <v>0.75</v>
      </c>
    </row>
    <row r="25" spans="1:9" x14ac:dyDescent="0.25">
      <c r="A25" s="2" t="s">
        <v>178</v>
      </c>
      <c r="B25" s="3">
        <v>0.75</v>
      </c>
      <c r="C25" s="3">
        <v>0.75</v>
      </c>
      <c r="D25" s="3"/>
      <c r="E25" s="3"/>
      <c r="F25" s="3"/>
      <c r="G25" s="3"/>
      <c r="H25" s="3"/>
      <c r="I25" s="3">
        <v>0.75</v>
      </c>
    </row>
    <row r="26" spans="1:9" x14ac:dyDescent="0.25">
      <c r="A26" s="2" t="s">
        <v>179</v>
      </c>
      <c r="B26" s="3">
        <v>0.75</v>
      </c>
      <c r="C26" s="3">
        <v>0.75</v>
      </c>
      <c r="D26" s="3"/>
      <c r="E26" s="3"/>
      <c r="F26" s="3"/>
      <c r="G26" s="3"/>
      <c r="H26" s="3">
        <v>1</v>
      </c>
      <c r="I26" s="3">
        <v>1.75</v>
      </c>
    </row>
    <row r="27" spans="1:9" x14ac:dyDescent="0.25">
      <c r="A27" s="2" t="s">
        <v>180</v>
      </c>
      <c r="B27" s="3">
        <v>0.25</v>
      </c>
      <c r="C27" s="3">
        <v>0.25</v>
      </c>
      <c r="D27" s="3"/>
      <c r="E27" s="3"/>
      <c r="F27" s="3"/>
      <c r="G27" s="3"/>
      <c r="H27" s="3"/>
      <c r="I27" s="3">
        <v>0.25</v>
      </c>
    </row>
    <row r="28" spans="1:9" x14ac:dyDescent="0.25">
      <c r="A28" s="2" t="s">
        <v>2</v>
      </c>
      <c r="B28" s="3">
        <v>11.5</v>
      </c>
      <c r="C28" s="3">
        <v>11.5</v>
      </c>
      <c r="D28" s="3">
        <v>1</v>
      </c>
      <c r="E28" s="3">
        <v>6.5</v>
      </c>
      <c r="F28" s="3">
        <v>1</v>
      </c>
      <c r="G28" s="3">
        <v>8.5</v>
      </c>
      <c r="H28" s="3">
        <v>1.25</v>
      </c>
      <c r="I28" s="3">
        <v>21.25</v>
      </c>
    </row>
    <row r="29" spans="1:9" x14ac:dyDescent="0.25">
      <c r="G29" s="3"/>
    </row>
    <row r="30" spans="1:9" x14ac:dyDescent="0.25">
      <c r="G30" s="3"/>
    </row>
    <row r="31" spans="1:9" x14ac:dyDescent="0.25">
      <c r="G31" s="3"/>
    </row>
    <row r="32" spans="1:9" x14ac:dyDescent="0.25">
      <c r="G32" s="3"/>
    </row>
    <row r="33" spans="7:7" x14ac:dyDescent="0.25">
      <c r="G33" s="3"/>
    </row>
    <row r="34" spans="7:7" x14ac:dyDescent="0.25">
      <c r="G34" s="3"/>
    </row>
    <row r="35" spans="7:7" x14ac:dyDescent="0.25">
      <c r="G35" s="3"/>
    </row>
    <row r="36" spans="7:7" x14ac:dyDescent="0.25">
      <c r="G36" s="3"/>
    </row>
    <row r="37" spans="7:7" x14ac:dyDescent="0.25">
      <c r="G37" s="3"/>
    </row>
    <row r="38" spans="7:7" x14ac:dyDescent="0.25">
      <c r="G38" s="3"/>
    </row>
    <row r="39" spans="7:7" x14ac:dyDescent="0.25">
      <c r="G39" s="3"/>
    </row>
    <row r="40" spans="7:7" x14ac:dyDescent="0.25">
      <c r="G40" s="3"/>
    </row>
    <row r="41" spans="7:7" x14ac:dyDescent="0.25">
      <c r="G41" s="3"/>
    </row>
    <row r="42" spans="7:7" x14ac:dyDescent="0.25">
      <c r="G42" s="3"/>
    </row>
    <row r="43" spans="7:7" x14ac:dyDescent="0.25">
      <c r="G43" s="3"/>
    </row>
    <row r="44" spans="7:7" x14ac:dyDescent="0.25">
      <c r="G44" s="3"/>
    </row>
  </sheetData>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I73"/>
  <sheetViews>
    <sheetView workbookViewId="0">
      <selection activeCell="J5" sqref="J5"/>
    </sheetView>
  </sheetViews>
  <sheetFormatPr defaultRowHeight="15" x14ac:dyDescent="0.25"/>
  <cols>
    <col min="1" max="1" width="33.140625" customWidth="1"/>
    <col min="2" max="2" width="15.28515625" customWidth="1"/>
    <col min="3" max="3" width="13.42578125" customWidth="1"/>
    <col min="4" max="5" width="8" customWidth="1"/>
    <col min="6" max="6" width="11.42578125" style="6" customWidth="1"/>
    <col min="7" max="7" width="11.42578125" customWidth="1"/>
    <col min="8" max="8" width="8.7109375" customWidth="1"/>
    <col min="9" max="9" width="5"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3" spans="1:9" x14ac:dyDescent="0.25">
      <c r="A3" s="1" t="s">
        <v>20</v>
      </c>
      <c r="B3" t="s" vm="5">
        <v>9</v>
      </c>
    </row>
    <row r="5" spans="1:9" s="10" customFormat="1" ht="45" x14ac:dyDescent="0.25">
      <c r="A5" s="9" t="s">
        <v>1</v>
      </c>
      <c r="B5" t="s">
        <v>55</v>
      </c>
      <c r="C5" t="s">
        <v>24</v>
      </c>
      <c r="D5" s="10" t="s">
        <v>0</v>
      </c>
      <c r="E5" s="10" t="s">
        <v>18</v>
      </c>
      <c r="F5" s="10" t="s">
        <v>17</v>
      </c>
      <c r="G5" s="10" t="s">
        <v>19</v>
      </c>
      <c r="H5" s="19" t="s">
        <v>41</v>
      </c>
      <c r="I5" s="10" t="s">
        <v>23</v>
      </c>
    </row>
    <row r="6" spans="1:9" x14ac:dyDescent="0.25">
      <c r="A6" s="2" t="s">
        <v>26</v>
      </c>
      <c r="B6" s="3"/>
      <c r="C6" s="3">
        <v>1664.75</v>
      </c>
      <c r="D6" s="3">
        <v>2605.25</v>
      </c>
      <c r="E6" s="3">
        <v>2605.25</v>
      </c>
      <c r="F6" s="6">
        <v>1089237.5</v>
      </c>
      <c r="G6" s="6">
        <v>746100</v>
      </c>
      <c r="H6" s="6">
        <v>73062.5</v>
      </c>
      <c r="I6" s="3">
        <v>1050</v>
      </c>
    </row>
    <row r="7" spans="1:9" x14ac:dyDescent="0.25">
      <c r="A7" s="4" t="s">
        <v>77</v>
      </c>
      <c r="B7" s="3"/>
      <c r="C7" s="3">
        <v>312.75</v>
      </c>
      <c r="D7" s="3">
        <v>382.75</v>
      </c>
      <c r="E7" s="3">
        <v>382.75</v>
      </c>
      <c r="F7" s="6">
        <v>218537.5</v>
      </c>
      <c r="G7" s="6">
        <v>2325</v>
      </c>
      <c r="H7" s="6">
        <v>43225</v>
      </c>
      <c r="I7" s="3">
        <v>700</v>
      </c>
    </row>
    <row r="8" spans="1:9" x14ac:dyDescent="0.25">
      <c r="A8" s="4" t="s">
        <v>157</v>
      </c>
      <c r="B8" s="3"/>
      <c r="C8" s="3">
        <v>87.25</v>
      </c>
      <c r="D8" s="3">
        <v>93.25</v>
      </c>
      <c r="E8" s="3">
        <v>93.25</v>
      </c>
      <c r="F8" s="6">
        <v>58662.5</v>
      </c>
      <c r="G8" s="6">
        <v>6500</v>
      </c>
      <c r="H8" s="6"/>
      <c r="I8" s="3">
        <v>650</v>
      </c>
    </row>
    <row r="9" spans="1:9" x14ac:dyDescent="0.25">
      <c r="A9" s="4" t="s">
        <v>146</v>
      </c>
      <c r="B9" s="3"/>
      <c r="C9" s="3">
        <v>1.5</v>
      </c>
      <c r="D9" s="3">
        <v>192.5</v>
      </c>
      <c r="E9" s="3">
        <v>192.5</v>
      </c>
      <c r="F9" s="6">
        <v>1050</v>
      </c>
      <c r="G9" s="6">
        <v>248250</v>
      </c>
      <c r="H9" s="6"/>
      <c r="I9" s="3">
        <v>700</v>
      </c>
    </row>
    <row r="10" spans="1:9" x14ac:dyDescent="0.25">
      <c r="A10" s="4" t="s">
        <v>147</v>
      </c>
      <c r="B10" s="3"/>
      <c r="C10" s="3">
        <v>272.25</v>
      </c>
      <c r="D10" s="3">
        <v>278.5</v>
      </c>
      <c r="E10" s="3">
        <v>278.5</v>
      </c>
      <c r="F10" s="6">
        <v>192487.5</v>
      </c>
      <c r="G10" s="6">
        <v>0</v>
      </c>
      <c r="H10" s="6"/>
      <c r="I10" s="3">
        <v>1050</v>
      </c>
    </row>
    <row r="11" spans="1:9" x14ac:dyDescent="0.25">
      <c r="A11" s="4" t="s">
        <v>158</v>
      </c>
      <c r="B11" s="3"/>
      <c r="C11" s="3">
        <v>232.25</v>
      </c>
      <c r="D11" s="3">
        <v>335.5</v>
      </c>
      <c r="E11" s="3">
        <v>335.5</v>
      </c>
      <c r="F11" s="6">
        <v>119887.5</v>
      </c>
      <c r="G11" s="6">
        <v>69462.5</v>
      </c>
      <c r="H11" s="6"/>
      <c r="I11" s="3">
        <v>1050</v>
      </c>
    </row>
    <row r="12" spans="1:9" x14ac:dyDescent="0.25">
      <c r="A12" s="4" t="s">
        <v>159</v>
      </c>
      <c r="B12" s="3"/>
      <c r="C12" s="3">
        <v>4</v>
      </c>
      <c r="D12" s="3">
        <v>4</v>
      </c>
      <c r="E12" s="3">
        <v>4</v>
      </c>
      <c r="F12" s="6">
        <v>3000</v>
      </c>
      <c r="G12" s="6"/>
      <c r="H12" s="6"/>
      <c r="I12" s="3">
        <v>750</v>
      </c>
    </row>
    <row r="13" spans="1:9" x14ac:dyDescent="0.25">
      <c r="A13" s="4" t="s">
        <v>160</v>
      </c>
      <c r="B13" s="3"/>
      <c r="C13" s="3">
        <v>210.5</v>
      </c>
      <c r="D13" s="3">
        <v>410.25</v>
      </c>
      <c r="E13" s="3">
        <v>410.25</v>
      </c>
      <c r="F13" s="6">
        <v>152375</v>
      </c>
      <c r="G13" s="6">
        <v>107887.5</v>
      </c>
      <c r="H13" s="6"/>
      <c r="I13" s="3">
        <v>1050</v>
      </c>
    </row>
    <row r="14" spans="1:9" x14ac:dyDescent="0.25">
      <c r="A14" s="4" t="s">
        <v>161</v>
      </c>
      <c r="B14" s="3"/>
      <c r="C14" s="3">
        <v>123.5</v>
      </c>
      <c r="D14" s="3">
        <v>215</v>
      </c>
      <c r="E14" s="3">
        <v>215</v>
      </c>
      <c r="F14" s="6">
        <v>13325</v>
      </c>
      <c r="G14" s="6">
        <v>39975</v>
      </c>
      <c r="H14" s="6"/>
      <c r="I14" s="3">
        <v>650</v>
      </c>
    </row>
    <row r="15" spans="1:9" x14ac:dyDescent="0.25">
      <c r="A15" s="4" t="s">
        <v>116</v>
      </c>
      <c r="B15" s="3"/>
      <c r="C15" s="3">
        <v>167.5</v>
      </c>
      <c r="D15" s="3">
        <v>308.75</v>
      </c>
      <c r="E15" s="3">
        <v>308.75</v>
      </c>
      <c r="F15" s="6">
        <v>150550</v>
      </c>
      <c r="G15" s="6">
        <v>112425</v>
      </c>
      <c r="H15" s="6">
        <v>8712.5</v>
      </c>
      <c r="I15" s="3">
        <v>850</v>
      </c>
    </row>
    <row r="16" spans="1:9" x14ac:dyDescent="0.25">
      <c r="A16" s="4" t="s">
        <v>40</v>
      </c>
      <c r="B16" s="3"/>
      <c r="C16" s="3">
        <v>49</v>
      </c>
      <c r="D16" s="3">
        <v>277.5</v>
      </c>
      <c r="E16" s="3">
        <v>277.5</v>
      </c>
      <c r="F16" s="6">
        <v>32950</v>
      </c>
      <c r="G16" s="6">
        <v>147775</v>
      </c>
      <c r="H16" s="6"/>
      <c r="I16" s="3">
        <v>1050</v>
      </c>
    </row>
    <row r="17" spans="1:9" x14ac:dyDescent="0.25">
      <c r="A17" s="4" t="s">
        <v>72</v>
      </c>
      <c r="B17" s="3"/>
      <c r="C17" s="3">
        <v>99.25</v>
      </c>
      <c r="D17" s="3">
        <v>107.25</v>
      </c>
      <c r="E17" s="3">
        <v>107.25</v>
      </c>
      <c r="F17" s="6">
        <v>68412.5</v>
      </c>
      <c r="G17" s="6">
        <v>5200</v>
      </c>
      <c r="H17" s="6"/>
      <c r="I17" s="3">
        <v>650</v>
      </c>
    </row>
    <row r="18" spans="1:9" x14ac:dyDescent="0.25">
      <c r="A18" s="2" t="s">
        <v>2</v>
      </c>
      <c r="B18" s="3"/>
      <c r="C18" s="3">
        <v>13806.700000000008</v>
      </c>
      <c r="D18" s="3">
        <v>2605.25</v>
      </c>
      <c r="E18" s="3">
        <v>2605.25</v>
      </c>
      <c r="F18" s="6">
        <v>13696805</v>
      </c>
      <c r="G18" s="6">
        <v>13844637.5</v>
      </c>
      <c r="H18" s="6">
        <v>76800</v>
      </c>
      <c r="I18" s="3">
        <v>1050</v>
      </c>
    </row>
    <row r="19" spans="1:9" x14ac:dyDescent="0.25">
      <c r="F19"/>
    </row>
    <row r="20" spans="1:9" x14ac:dyDescent="0.25">
      <c r="F20"/>
    </row>
    <row r="21" spans="1:9" x14ac:dyDescent="0.25">
      <c r="F21"/>
    </row>
    <row r="22" spans="1:9" x14ac:dyDescent="0.25">
      <c r="F22"/>
    </row>
    <row r="23" spans="1:9" x14ac:dyDescent="0.25">
      <c r="F23"/>
    </row>
    <row r="24" spans="1:9" x14ac:dyDescent="0.25">
      <c r="F24"/>
    </row>
    <row r="25" spans="1:9" x14ac:dyDescent="0.25">
      <c r="F25"/>
    </row>
    <row r="26" spans="1:9" x14ac:dyDescent="0.25">
      <c r="F26"/>
    </row>
    <row r="27" spans="1:9" x14ac:dyDescent="0.25">
      <c r="F27"/>
    </row>
    <row r="28" spans="1:9" x14ac:dyDescent="0.25">
      <c r="F28"/>
    </row>
    <row r="29" spans="1:9" x14ac:dyDescent="0.25">
      <c r="F29"/>
    </row>
    <row r="30" spans="1:9" x14ac:dyDescent="0.25">
      <c r="F30"/>
    </row>
    <row r="31" spans="1:9" x14ac:dyDescent="0.25">
      <c r="F31"/>
    </row>
    <row r="32" spans="1:9"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3:B118"/>
  <sheetViews>
    <sheetView workbookViewId="0">
      <selection activeCell="A28" sqref="A28"/>
    </sheetView>
  </sheetViews>
  <sheetFormatPr defaultRowHeight="15" x14ac:dyDescent="0.25"/>
  <cols>
    <col min="1" max="1" width="30.5703125" customWidth="1"/>
    <col min="2" max="2" width="5" customWidth="1"/>
    <col min="3" max="3" width="6.42578125" customWidth="1"/>
    <col min="4" max="4" width="16.5703125" customWidth="1"/>
    <col min="5" max="5" width="9.42578125" customWidth="1"/>
    <col min="6" max="6" width="11.28515625" customWidth="1"/>
    <col min="7" max="7" width="10.28515625" customWidth="1"/>
    <col min="8" max="8" width="6.140625" customWidth="1"/>
    <col min="9" max="9" width="9.85546875" customWidth="1"/>
    <col min="10" max="10" width="8" customWidth="1"/>
    <col min="11" max="11" width="6.42578125" customWidth="1"/>
    <col min="12" max="12" width="7" customWidth="1"/>
    <col min="13" max="13" width="7.85546875" customWidth="1"/>
    <col min="14" max="14" width="7" customWidth="1"/>
    <col min="15" max="15" width="14" customWidth="1"/>
    <col min="16" max="16" width="12.42578125" bestFit="1" customWidth="1"/>
    <col min="17" max="17" width="11.7109375" bestFit="1" customWidth="1"/>
    <col min="18" max="18" width="12.7109375" bestFit="1" customWidth="1"/>
    <col min="19" max="19" width="7.42578125" customWidth="1"/>
    <col min="20" max="20" width="19.140625" bestFit="1" customWidth="1"/>
    <col min="21" max="21" width="11.28515625" bestFit="1" customWidth="1"/>
    <col min="22" max="22" width="10" bestFit="1" customWidth="1"/>
    <col min="23" max="23" width="7" customWidth="1"/>
    <col min="24" max="24" width="14.140625" bestFit="1" customWidth="1"/>
    <col min="25" max="25" width="11.28515625" bestFit="1" customWidth="1"/>
  </cols>
  <sheetData>
    <row r="3" spans="1:2" x14ac:dyDescent="0.25">
      <c r="A3" s="1" t="s">
        <v>1</v>
      </c>
      <c r="B3" t="s">
        <v>8</v>
      </c>
    </row>
    <row r="4" spans="1:2" x14ac:dyDescent="0.25">
      <c r="A4" s="2" t="s">
        <v>73</v>
      </c>
      <c r="B4" s="3">
        <v>400</v>
      </c>
    </row>
    <row r="5" spans="1:2" x14ac:dyDescent="0.25">
      <c r="A5" s="4" t="s">
        <v>61</v>
      </c>
      <c r="B5" s="3">
        <v>400</v>
      </c>
    </row>
    <row r="6" spans="1:2" x14ac:dyDescent="0.25">
      <c r="A6" s="4" t="s">
        <v>12</v>
      </c>
      <c r="B6" s="3">
        <v>250</v>
      </c>
    </row>
    <row r="7" spans="1:2" x14ac:dyDescent="0.25">
      <c r="A7" s="2" t="s">
        <v>13</v>
      </c>
      <c r="B7" s="3">
        <v>850</v>
      </c>
    </row>
    <row r="8" spans="1:2" x14ac:dyDescent="0.25">
      <c r="A8" s="4" t="s">
        <v>12</v>
      </c>
      <c r="B8" s="3">
        <v>850</v>
      </c>
    </row>
    <row r="9" spans="1:2" x14ac:dyDescent="0.25">
      <c r="A9" s="4" t="s">
        <v>35</v>
      </c>
      <c r="B9" s="3">
        <v>850</v>
      </c>
    </row>
    <row r="10" spans="1:2" x14ac:dyDescent="0.25">
      <c r="A10" s="2" t="s">
        <v>58</v>
      </c>
      <c r="B10" s="3">
        <v>650</v>
      </c>
    </row>
    <row r="11" spans="1:2" x14ac:dyDescent="0.25">
      <c r="A11" s="4" t="s">
        <v>61</v>
      </c>
      <c r="B11" s="3">
        <v>650</v>
      </c>
    </row>
    <row r="12" spans="1:2" x14ac:dyDescent="0.25">
      <c r="A12" s="4" t="s">
        <v>70</v>
      </c>
      <c r="B12" s="3">
        <v>650</v>
      </c>
    </row>
    <row r="13" spans="1:2" x14ac:dyDescent="0.25">
      <c r="A13" s="4" t="s">
        <v>12</v>
      </c>
      <c r="B13" s="3">
        <v>650</v>
      </c>
    </row>
    <row r="14" spans="1:2" x14ac:dyDescent="0.25">
      <c r="A14" s="4" t="s">
        <v>26</v>
      </c>
      <c r="B14" s="3">
        <v>650</v>
      </c>
    </row>
    <row r="15" spans="1:2" x14ac:dyDescent="0.25">
      <c r="A15" s="2" t="s">
        <v>4</v>
      </c>
      <c r="B15" s="3">
        <v>650</v>
      </c>
    </row>
    <row r="16" spans="1:2" x14ac:dyDescent="0.25">
      <c r="A16" s="4" t="s">
        <v>61</v>
      </c>
      <c r="B16" s="3">
        <v>650</v>
      </c>
    </row>
    <row r="17" spans="1:2" x14ac:dyDescent="0.25">
      <c r="A17" s="4" t="s">
        <v>70</v>
      </c>
      <c r="B17" s="3">
        <v>650</v>
      </c>
    </row>
    <row r="18" spans="1:2" x14ac:dyDescent="0.25">
      <c r="A18" s="4" t="s">
        <v>12</v>
      </c>
      <c r="B18" s="3">
        <v>650</v>
      </c>
    </row>
    <row r="19" spans="1:2" x14ac:dyDescent="0.25">
      <c r="A19" s="4" t="s">
        <v>25</v>
      </c>
      <c r="B19" s="3">
        <v>450</v>
      </c>
    </row>
    <row r="20" spans="1:2" x14ac:dyDescent="0.25">
      <c r="A20" s="4" t="s">
        <v>16</v>
      </c>
      <c r="B20" s="3">
        <v>650</v>
      </c>
    </row>
    <row r="21" spans="1:2" x14ac:dyDescent="0.25">
      <c r="A21" s="4" t="s">
        <v>10</v>
      </c>
      <c r="B21" s="3">
        <v>650</v>
      </c>
    </row>
    <row r="22" spans="1:2" x14ac:dyDescent="0.25">
      <c r="A22" s="4" t="s">
        <v>26</v>
      </c>
      <c r="B22" s="3">
        <v>650</v>
      </c>
    </row>
    <row r="23" spans="1:2" x14ac:dyDescent="0.25">
      <c r="A23" s="2" t="s">
        <v>5</v>
      </c>
      <c r="B23" s="3">
        <v>650</v>
      </c>
    </row>
    <row r="24" spans="1:2" x14ac:dyDescent="0.25">
      <c r="A24" s="4" t="s">
        <v>61</v>
      </c>
      <c r="B24" s="3">
        <v>650</v>
      </c>
    </row>
    <row r="25" spans="1:2" x14ac:dyDescent="0.25">
      <c r="A25" s="4" t="s">
        <v>12</v>
      </c>
      <c r="B25" s="3">
        <v>650</v>
      </c>
    </row>
    <row r="26" spans="1:2" x14ac:dyDescent="0.25">
      <c r="A26" s="4" t="s">
        <v>10</v>
      </c>
      <c r="B26" s="3">
        <v>650</v>
      </c>
    </row>
    <row r="27" spans="1:2" x14ac:dyDescent="0.25">
      <c r="A27" s="4" t="s">
        <v>26</v>
      </c>
      <c r="B27" s="3">
        <v>650</v>
      </c>
    </row>
    <row r="28" spans="1:2" x14ac:dyDescent="0.25">
      <c r="A28" s="2" t="s">
        <v>60</v>
      </c>
      <c r="B28" s="3">
        <v>750</v>
      </c>
    </row>
    <row r="29" spans="1:2" x14ac:dyDescent="0.25">
      <c r="A29" s="4" t="s">
        <v>61</v>
      </c>
      <c r="B29" s="3">
        <v>750</v>
      </c>
    </row>
    <row r="30" spans="1:2" x14ac:dyDescent="0.25">
      <c r="A30" s="4" t="s">
        <v>12</v>
      </c>
      <c r="B30" s="3">
        <v>550</v>
      </c>
    </row>
    <row r="31" spans="1:2" x14ac:dyDescent="0.25">
      <c r="A31" s="2" t="s">
        <v>31</v>
      </c>
      <c r="B31" s="3">
        <v>1150</v>
      </c>
    </row>
    <row r="32" spans="1:2" x14ac:dyDescent="0.25">
      <c r="A32" s="4" t="s">
        <v>61</v>
      </c>
      <c r="B32" s="3">
        <v>1150</v>
      </c>
    </row>
    <row r="33" spans="1:2" x14ac:dyDescent="0.25">
      <c r="A33" s="4" t="s">
        <v>86</v>
      </c>
      <c r="B33" s="3">
        <v>1150</v>
      </c>
    </row>
    <row r="34" spans="1:2" x14ac:dyDescent="0.25">
      <c r="A34" s="4" t="s">
        <v>70</v>
      </c>
      <c r="B34" s="3">
        <v>650</v>
      </c>
    </row>
    <row r="35" spans="1:2" x14ac:dyDescent="0.25">
      <c r="A35" s="4" t="s">
        <v>26</v>
      </c>
      <c r="B35" s="3">
        <v>650</v>
      </c>
    </row>
    <row r="36" spans="1:2" x14ac:dyDescent="0.25">
      <c r="A36" s="2" t="s">
        <v>51</v>
      </c>
      <c r="B36" s="3">
        <v>1150</v>
      </c>
    </row>
    <row r="37" spans="1:2" x14ac:dyDescent="0.25">
      <c r="A37" s="4" t="s">
        <v>61</v>
      </c>
      <c r="B37" s="3">
        <v>650</v>
      </c>
    </row>
    <row r="38" spans="1:2" x14ac:dyDescent="0.25">
      <c r="A38" s="4" t="s">
        <v>86</v>
      </c>
      <c r="B38" s="3">
        <v>1150</v>
      </c>
    </row>
    <row r="39" spans="1:2" x14ac:dyDescent="0.25">
      <c r="A39" s="4" t="s">
        <v>70</v>
      </c>
      <c r="B39" s="3">
        <v>700</v>
      </c>
    </row>
    <row r="40" spans="1:2" x14ac:dyDescent="0.25">
      <c r="A40" s="4" t="s">
        <v>12</v>
      </c>
      <c r="B40" s="3">
        <v>650</v>
      </c>
    </row>
    <row r="41" spans="1:2" x14ac:dyDescent="0.25">
      <c r="A41" s="4" t="s">
        <v>75</v>
      </c>
      <c r="B41" s="3">
        <v>700</v>
      </c>
    </row>
    <row r="42" spans="1:2" x14ac:dyDescent="0.25">
      <c r="A42" s="4" t="s">
        <v>25</v>
      </c>
      <c r="B42" s="3">
        <v>450</v>
      </c>
    </row>
    <row r="43" spans="1:2" x14ac:dyDescent="0.25">
      <c r="A43" s="4" t="s">
        <v>16</v>
      </c>
      <c r="B43" s="3">
        <v>650</v>
      </c>
    </row>
    <row r="44" spans="1:2" x14ac:dyDescent="0.25">
      <c r="A44" s="4" t="s">
        <v>96</v>
      </c>
      <c r="B44" s="3">
        <v>700</v>
      </c>
    </row>
    <row r="45" spans="1:2" x14ac:dyDescent="0.25">
      <c r="A45" s="4" t="s">
        <v>95</v>
      </c>
      <c r="B45" s="3">
        <v>700</v>
      </c>
    </row>
    <row r="46" spans="1:2" x14ac:dyDescent="0.25">
      <c r="A46" s="4" t="s">
        <v>10</v>
      </c>
      <c r="B46" s="3">
        <v>650</v>
      </c>
    </row>
    <row r="47" spans="1:2" x14ac:dyDescent="0.25">
      <c r="A47" s="4" t="s">
        <v>26</v>
      </c>
      <c r="B47" s="3">
        <v>650</v>
      </c>
    </row>
    <row r="48" spans="1:2" x14ac:dyDescent="0.25">
      <c r="A48" s="2" t="s">
        <v>90</v>
      </c>
      <c r="B48" s="3">
        <v>700</v>
      </c>
    </row>
    <row r="49" spans="1:2" x14ac:dyDescent="0.25">
      <c r="A49" s="4" t="s">
        <v>61</v>
      </c>
      <c r="B49" s="3">
        <v>700</v>
      </c>
    </row>
    <row r="50" spans="1:2" x14ac:dyDescent="0.25">
      <c r="A50" s="4" t="s">
        <v>70</v>
      </c>
      <c r="B50" s="3">
        <v>650</v>
      </c>
    </row>
    <row r="51" spans="1:2" x14ac:dyDescent="0.25">
      <c r="A51" s="4" t="s">
        <v>25</v>
      </c>
      <c r="B51" s="3">
        <v>700</v>
      </c>
    </row>
    <row r="52" spans="1:2" x14ac:dyDescent="0.25">
      <c r="A52" s="4" t="s">
        <v>96</v>
      </c>
      <c r="B52" s="3">
        <v>630</v>
      </c>
    </row>
    <row r="53" spans="1:2" x14ac:dyDescent="0.25">
      <c r="A53" s="4" t="s">
        <v>95</v>
      </c>
      <c r="B53" s="3">
        <v>630</v>
      </c>
    </row>
    <row r="54" spans="1:2" x14ac:dyDescent="0.25">
      <c r="A54" s="4" t="s">
        <v>10</v>
      </c>
      <c r="B54" s="3">
        <v>650</v>
      </c>
    </row>
    <row r="55" spans="1:2" x14ac:dyDescent="0.25">
      <c r="A55" s="4" t="s">
        <v>26</v>
      </c>
      <c r="B55" s="3">
        <v>700</v>
      </c>
    </row>
    <row r="56" spans="1:2" x14ac:dyDescent="0.25">
      <c r="A56" s="4" t="s">
        <v>99</v>
      </c>
      <c r="B56" s="3">
        <v>700</v>
      </c>
    </row>
    <row r="57" spans="1:2" x14ac:dyDescent="0.25">
      <c r="A57" s="2" t="s">
        <v>11</v>
      </c>
      <c r="B57" s="3">
        <v>750</v>
      </c>
    </row>
    <row r="58" spans="1:2" x14ac:dyDescent="0.25">
      <c r="A58" s="4" t="s">
        <v>12</v>
      </c>
      <c r="B58" s="3">
        <v>450</v>
      </c>
    </row>
    <row r="59" spans="1:2" x14ac:dyDescent="0.25">
      <c r="A59" s="4" t="s">
        <v>16</v>
      </c>
      <c r="B59" s="3">
        <v>650</v>
      </c>
    </row>
    <row r="60" spans="1:2" x14ac:dyDescent="0.25">
      <c r="A60" s="4" t="s">
        <v>10</v>
      </c>
      <c r="B60" s="3">
        <v>750</v>
      </c>
    </row>
    <row r="61" spans="1:2" x14ac:dyDescent="0.25">
      <c r="A61" s="2" t="s">
        <v>14</v>
      </c>
      <c r="B61" s="3">
        <v>1050</v>
      </c>
    </row>
    <row r="62" spans="1:2" x14ac:dyDescent="0.25">
      <c r="A62" s="4" t="s">
        <v>12</v>
      </c>
      <c r="B62" s="3">
        <v>850</v>
      </c>
    </row>
    <row r="63" spans="1:2" x14ac:dyDescent="0.25">
      <c r="A63" s="4" t="s">
        <v>25</v>
      </c>
      <c r="B63" s="3">
        <v>450</v>
      </c>
    </row>
    <row r="64" spans="1:2" x14ac:dyDescent="0.25">
      <c r="A64" s="4" t="s">
        <v>50</v>
      </c>
      <c r="B64" s="3">
        <v>850</v>
      </c>
    </row>
    <row r="65" spans="1:2" x14ac:dyDescent="0.25">
      <c r="A65" s="4" t="s">
        <v>35</v>
      </c>
      <c r="B65" s="3">
        <v>850</v>
      </c>
    </row>
    <row r="66" spans="1:2" x14ac:dyDescent="0.25">
      <c r="A66" s="4" t="s">
        <v>97</v>
      </c>
      <c r="B66" s="3">
        <v>1050</v>
      </c>
    </row>
    <row r="67" spans="1:2" x14ac:dyDescent="0.25">
      <c r="A67" s="4" t="s">
        <v>100</v>
      </c>
      <c r="B67" s="3">
        <v>1050</v>
      </c>
    </row>
    <row r="68" spans="1:2" x14ac:dyDescent="0.25">
      <c r="A68" s="2" t="s">
        <v>78</v>
      </c>
      <c r="B68" s="3">
        <v>450</v>
      </c>
    </row>
    <row r="69" spans="1:2" x14ac:dyDescent="0.25">
      <c r="A69" s="4" t="s">
        <v>12</v>
      </c>
      <c r="B69" s="3">
        <v>450</v>
      </c>
    </row>
    <row r="70" spans="1:2" x14ac:dyDescent="0.25">
      <c r="A70" s="4" t="s">
        <v>25</v>
      </c>
      <c r="B70" s="3">
        <v>450</v>
      </c>
    </row>
    <row r="71" spans="1:2" x14ac:dyDescent="0.25">
      <c r="A71" s="2" t="s">
        <v>32</v>
      </c>
      <c r="B71" s="3">
        <v>450</v>
      </c>
    </row>
    <row r="72" spans="1:2" x14ac:dyDescent="0.25">
      <c r="A72" s="4" t="s">
        <v>26</v>
      </c>
      <c r="B72" s="3">
        <v>450</v>
      </c>
    </row>
    <row r="73" spans="1:2" x14ac:dyDescent="0.25">
      <c r="A73" s="2" t="s">
        <v>59</v>
      </c>
      <c r="B73" s="3">
        <v>5060</v>
      </c>
    </row>
    <row r="74" spans="1:2" x14ac:dyDescent="0.25">
      <c r="A74" s="4" t="s">
        <v>61</v>
      </c>
      <c r="B74" s="3">
        <v>1150</v>
      </c>
    </row>
    <row r="75" spans="1:2" x14ac:dyDescent="0.25">
      <c r="A75" s="4" t="s">
        <v>112</v>
      </c>
      <c r="B75" s="3">
        <v>1150</v>
      </c>
    </row>
    <row r="76" spans="1:2" x14ac:dyDescent="0.25">
      <c r="A76" s="4" t="s">
        <v>86</v>
      </c>
      <c r="B76" s="3">
        <v>1150</v>
      </c>
    </row>
    <row r="77" spans="1:2" x14ac:dyDescent="0.25">
      <c r="A77" s="4" t="s">
        <v>70</v>
      </c>
      <c r="B77" s="3">
        <v>650</v>
      </c>
    </row>
    <row r="78" spans="1:2" x14ac:dyDescent="0.25">
      <c r="A78" s="4" t="s">
        <v>12</v>
      </c>
      <c r="B78" s="3">
        <v>950</v>
      </c>
    </row>
    <row r="79" spans="1:2" x14ac:dyDescent="0.25">
      <c r="A79" s="4" t="s">
        <v>75</v>
      </c>
      <c r="B79" s="3">
        <v>1050</v>
      </c>
    </row>
    <row r="80" spans="1:2" x14ac:dyDescent="0.25">
      <c r="A80" s="4" t="s">
        <v>98</v>
      </c>
      <c r="B80" s="3">
        <v>1875</v>
      </c>
    </row>
    <row r="81" spans="1:2" x14ac:dyDescent="0.25">
      <c r="A81" s="4" t="s">
        <v>25</v>
      </c>
      <c r="B81" s="3">
        <v>1050</v>
      </c>
    </row>
    <row r="82" spans="1:2" x14ac:dyDescent="0.25">
      <c r="A82" s="4" t="s">
        <v>113</v>
      </c>
      <c r="B82" s="3">
        <v>5060</v>
      </c>
    </row>
    <row r="83" spans="1:2" x14ac:dyDescent="0.25">
      <c r="A83" s="4" t="s">
        <v>16</v>
      </c>
      <c r="B83" s="3">
        <v>900</v>
      </c>
    </row>
    <row r="84" spans="1:2" x14ac:dyDescent="0.25">
      <c r="A84" s="4" t="s">
        <v>35</v>
      </c>
      <c r="B84" s="3">
        <v>950</v>
      </c>
    </row>
    <row r="85" spans="1:2" x14ac:dyDescent="0.25">
      <c r="A85" s="4" t="s">
        <v>10</v>
      </c>
      <c r="B85" s="3">
        <v>950</v>
      </c>
    </row>
    <row r="86" spans="1:2" x14ac:dyDescent="0.25">
      <c r="A86" s="4" t="s">
        <v>26</v>
      </c>
      <c r="B86" s="3">
        <v>1050</v>
      </c>
    </row>
    <row r="87" spans="1:2" x14ac:dyDescent="0.25">
      <c r="A87" s="4" t="s">
        <v>99</v>
      </c>
      <c r="B87" s="3">
        <v>1050</v>
      </c>
    </row>
    <row r="88" spans="1:2" x14ac:dyDescent="0.25">
      <c r="A88" s="2" t="s">
        <v>15</v>
      </c>
      <c r="B88" s="3">
        <v>850</v>
      </c>
    </row>
    <row r="89" spans="1:2" x14ac:dyDescent="0.25">
      <c r="A89" s="4" t="s">
        <v>61</v>
      </c>
      <c r="B89" s="3">
        <v>850</v>
      </c>
    </row>
    <row r="90" spans="1:2" x14ac:dyDescent="0.25">
      <c r="A90" s="4" t="s">
        <v>12</v>
      </c>
      <c r="B90" s="3">
        <v>550</v>
      </c>
    </row>
    <row r="91" spans="1:2" x14ac:dyDescent="0.25">
      <c r="A91" s="4" t="s">
        <v>75</v>
      </c>
      <c r="B91" s="3">
        <v>650</v>
      </c>
    </row>
    <row r="92" spans="1:2" x14ac:dyDescent="0.25">
      <c r="A92" s="4" t="s">
        <v>25</v>
      </c>
      <c r="B92" s="3">
        <v>650</v>
      </c>
    </row>
    <row r="93" spans="1:2" x14ac:dyDescent="0.25">
      <c r="A93" s="4" t="s">
        <v>16</v>
      </c>
      <c r="B93" s="3">
        <v>650</v>
      </c>
    </row>
    <row r="94" spans="1:2" x14ac:dyDescent="0.25">
      <c r="A94" s="4" t="s">
        <v>10</v>
      </c>
      <c r="B94" s="3">
        <v>750</v>
      </c>
    </row>
    <row r="95" spans="1:2" x14ac:dyDescent="0.25">
      <c r="A95" s="4" t="s">
        <v>195</v>
      </c>
      <c r="B95" s="3">
        <v>650</v>
      </c>
    </row>
    <row r="96" spans="1:2" x14ac:dyDescent="0.25">
      <c r="A96" s="4" t="s">
        <v>26</v>
      </c>
      <c r="B96" s="3">
        <v>650</v>
      </c>
    </row>
    <row r="97" spans="1:2" x14ac:dyDescent="0.25">
      <c r="A97" s="2" t="s">
        <v>6</v>
      </c>
      <c r="B97" s="3">
        <v>850</v>
      </c>
    </row>
    <row r="98" spans="1:2" x14ac:dyDescent="0.25">
      <c r="A98" s="4" t="s">
        <v>61</v>
      </c>
      <c r="B98" s="3">
        <v>850</v>
      </c>
    </row>
    <row r="99" spans="1:2" x14ac:dyDescent="0.25">
      <c r="A99" s="4" t="s">
        <v>12</v>
      </c>
      <c r="B99" s="3">
        <v>550</v>
      </c>
    </row>
    <row r="100" spans="1:2" x14ac:dyDescent="0.25">
      <c r="A100" s="4" t="s">
        <v>25</v>
      </c>
      <c r="B100" s="3">
        <v>450</v>
      </c>
    </row>
    <row r="101" spans="1:2" x14ac:dyDescent="0.25">
      <c r="A101" s="4" t="s">
        <v>10</v>
      </c>
      <c r="B101" s="3">
        <v>650</v>
      </c>
    </row>
    <row r="102" spans="1:2" x14ac:dyDescent="0.25">
      <c r="A102" s="4" t="s">
        <v>26</v>
      </c>
      <c r="B102" s="3">
        <v>750</v>
      </c>
    </row>
    <row r="103" spans="1:2" x14ac:dyDescent="0.25">
      <c r="A103" s="2" t="s">
        <v>109</v>
      </c>
      <c r="B103" s="3">
        <v>850</v>
      </c>
    </row>
    <row r="104" spans="1:2" x14ac:dyDescent="0.25">
      <c r="A104" s="4" t="s">
        <v>16</v>
      </c>
      <c r="B104" s="3">
        <v>850</v>
      </c>
    </row>
    <row r="105" spans="1:2" x14ac:dyDescent="0.25">
      <c r="A105" s="4" t="s">
        <v>95</v>
      </c>
      <c r="B105" s="3">
        <v>850</v>
      </c>
    </row>
    <row r="106" spans="1:2" x14ac:dyDescent="0.25">
      <c r="A106" s="4" t="s">
        <v>10</v>
      </c>
      <c r="B106" s="3">
        <v>850</v>
      </c>
    </row>
    <row r="107" spans="1:2" x14ac:dyDescent="0.25">
      <c r="A107" s="4" t="s">
        <v>26</v>
      </c>
      <c r="B107" s="3">
        <v>850</v>
      </c>
    </row>
    <row r="108" spans="1:2" x14ac:dyDescent="0.25">
      <c r="A108" s="2" t="s">
        <v>85</v>
      </c>
      <c r="B108" s="3">
        <v>1050</v>
      </c>
    </row>
    <row r="109" spans="1:2" x14ac:dyDescent="0.25">
      <c r="A109" s="4" t="s">
        <v>61</v>
      </c>
      <c r="B109" s="3">
        <v>850</v>
      </c>
    </row>
    <row r="110" spans="1:2" x14ac:dyDescent="0.25">
      <c r="A110" s="4" t="s">
        <v>12</v>
      </c>
      <c r="B110" s="3">
        <v>850</v>
      </c>
    </row>
    <row r="111" spans="1:2" x14ac:dyDescent="0.25">
      <c r="A111" s="4" t="s">
        <v>10</v>
      </c>
      <c r="B111" s="3">
        <v>1050</v>
      </c>
    </row>
    <row r="112" spans="1:2" x14ac:dyDescent="0.25">
      <c r="A112" s="2" t="s">
        <v>7</v>
      </c>
      <c r="B112" s="3">
        <v>550</v>
      </c>
    </row>
    <row r="113" spans="1:2" x14ac:dyDescent="0.25">
      <c r="A113" s="4" t="s">
        <v>10</v>
      </c>
      <c r="B113" s="3">
        <v>550</v>
      </c>
    </row>
    <row r="114" spans="1:2" x14ac:dyDescent="0.25">
      <c r="A114" s="2" t="s">
        <v>76</v>
      </c>
      <c r="B114" s="3">
        <v>850</v>
      </c>
    </row>
    <row r="115" spans="1:2" x14ac:dyDescent="0.25">
      <c r="A115" s="4" t="s">
        <v>61</v>
      </c>
      <c r="B115" s="3">
        <v>850</v>
      </c>
    </row>
    <row r="116" spans="1:2" x14ac:dyDescent="0.25">
      <c r="A116" s="4" t="s">
        <v>12</v>
      </c>
      <c r="B116" s="3">
        <v>850</v>
      </c>
    </row>
    <row r="117" spans="1:2" x14ac:dyDescent="0.25">
      <c r="A117" s="4" t="s">
        <v>10</v>
      </c>
      <c r="B117" s="3">
        <v>850</v>
      </c>
    </row>
    <row r="118" spans="1:2" x14ac:dyDescent="0.25">
      <c r="A118" s="2" t="s">
        <v>2</v>
      </c>
      <c r="B118" s="3">
        <v>5060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F58"/>
  <sheetViews>
    <sheetView workbookViewId="0">
      <selection activeCell="A7" sqref="A7"/>
    </sheetView>
  </sheetViews>
  <sheetFormatPr defaultRowHeight="15" x14ac:dyDescent="0.25"/>
  <cols>
    <col min="1" max="1" width="33.28515625" customWidth="1"/>
    <col min="2" max="2" width="16" style="7" customWidth="1"/>
    <col min="3" max="3" width="13.42578125" customWidth="1"/>
    <col min="4" max="4" width="16" customWidth="1"/>
    <col min="5" max="5" width="19" customWidth="1"/>
    <col min="6" max="6" width="18.140625" style="8" bestFit="1" customWidth="1"/>
    <col min="7" max="7" width="10.28515625" bestFit="1" customWidth="1"/>
    <col min="8" max="8" width="10.7109375" bestFit="1" customWidth="1"/>
    <col min="9" max="9" width="6.7109375" bestFit="1" customWidth="1"/>
    <col min="10" max="10" width="10.7109375" bestFit="1" customWidth="1"/>
    <col min="11" max="11" width="20.140625" customWidth="1"/>
    <col min="12" max="12" width="18.140625" customWidth="1"/>
    <col min="13" max="13" width="20.710937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6" x14ac:dyDescent="0.25">
      <c r="A2" s="1" t="s">
        <v>20</v>
      </c>
      <c r="B2" s="8" t="s" vm="5">
        <v>9</v>
      </c>
    </row>
    <row r="3" spans="1:6" x14ac:dyDescent="0.25">
      <c r="A3" s="1" t="s">
        <v>21</v>
      </c>
      <c r="B3" s="8" t="s" vm="3">
        <v>9</v>
      </c>
    </row>
    <row r="5" spans="1:6" x14ac:dyDescent="0.25">
      <c r="A5" s="1" t="s">
        <v>1</v>
      </c>
      <c r="B5" s="8" t="s">
        <v>17</v>
      </c>
      <c r="C5" t="s">
        <v>24</v>
      </c>
      <c r="D5" t="s">
        <v>27</v>
      </c>
      <c r="E5" s="8" t="s">
        <v>19</v>
      </c>
      <c r="F5"/>
    </row>
    <row r="6" spans="1:6" x14ac:dyDescent="0.25">
      <c r="A6" s="2" t="s">
        <v>10</v>
      </c>
      <c r="B6" s="8">
        <v>2382547.5</v>
      </c>
      <c r="C6" s="3">
        <v>3361.55</v>
      </c>
      <c r="D6" s="3">
        <v>588.65</v>
      </c>
      <c r="E6" s="8">
        <v>579822.5</v>
      </c>
      <c r="F6"/>
    </row>
    <row r="7" spans="1:6" x14ac:dyDescent="0.25">
      <c r="A7" s="4" t="s">
        <v>64</v>
      </c>
      <c r="B7" s="8">
        <v>305937.5</v>
      </c>
      <c r="C7" s="3">
        <v>394.25</v>
      </c>
      <c r="D7" s="3">
        <v>15.25</v>
      </c>
      <c r="E7" s="8">
        <v>10512.5</v>
      </c>
      <c r="F7"/>
    </row>
    <row r="8" spans="1:6" x14ac:dyDescent="0.25">
      <c r="A8" s="5" t="s">
        <v>65</v>
      </c>
      <c r="B8" s="8">
        <v>102050</v>
      </c>
      <c r="C8" s="3">
        <v>131.5</v>
      </c>
      <c r="D8" s="3">
        <v>9.25</v>
      </c>
      <c r="E8" s="8">
        <v>6012.5</v>
      </c>
      <c r="F8"/>
    </row>
    <row r="9" spans="1:6" x14ac:dyDescent="0.25">
      <c r="A9" s="5" t="s">
        <v>66</v>
      </c>
      <c r="B9" s="8">
        <v>14137.5</v>
      </c>
      <c r="C9" s="3">
        <v>21.75</v>
      </c>
      <c r="D9" s="3"/>
      <c r="E9" s="8"/>
      <c r="F9"/>
    </row>
    <row r="10" spans="1:6" x14ac:dyDescent="0.25">
      <c r="A10" s="5" t="s">
        <v>67</v>
      </c>
      <c r="B10" s="8">
        <v>189750</v>
      </c>
      <c r="C10" s="3">
        <v>241</v>
      </c>
      <c r="D10" s="3">
        <v>6</v>
      </c>
      <c r="E10" s="8">
        <v>4500</v>
      </c>
      <c r="F10"/>
    </row>
    <row r="11" spans="1:6" x14ac:dyDescent="0.25">
      <c r="B11"/>
      <c r="F11"/>
    </row>
    <row r="12" spans="1:6" x14ac:dyDescent="0.25">
      <c r="B12"/>
      <c r="F12"/>
    </row>
    <row r="13" spans="1:6" x14ac:dyDescent="0.25">
      <c r="B13"/>
      <c r="F13"/>
    </row>
    <row r="14" spans="1:6" x14ac:dyDescent="0.25">
      <c r="B14"/>
      <c r="F14"/>
    </row>
    <row r="15" spans="1:6" x14ac:dyDescent="0.25">
      <c r="B15"/>
      <c r="F15"/>
    </row>
    <row r="16" spans="1:6" x14ac:dyDescent="0.25">
      <c r="B16"/>
      <c r="F16"/>
    </row>
    <row r="17" spans="2:6" x14ac:dyDescent="0.25">
      <c r="B17"/>
      <c r="F17"/>
    </row>
    <row r="18" spans="2:6" x14ac:dyDescent="0.25">
      <c r="B18"/>
      <c r="F18"/>
    </row>
    <row r="19" spans="2:6" x14ac:dyDescent="0.25">
      <c r="B19"/>
      <c r="F19"/>
    </row>
    <row r="20" spans="2:6" x14ac:dyDescent="0.25">
      <c r="B20"/>
      <c r="F20"/>
    </row>
    <row r="21" spans="2:6" x14ac:dyDescent="0.25">
      <c r="B21"/>
      <c r="F21"/>
    </row>
    <row r="22" spans="2:6" x14ac:dyDescent="0.25">
      <c r="B22"/>
      <c r="F22"/>
    </row>
    <row r="23" spans="2:6" x14ac:dyDescent="0.25">
      <c r="B23"/>
      <c r="F23"/>
    </row>
    <row r="24" spans="2:6" x14ac:dyDescent="0.25">
      <c r="B24"/>
      <c r="F24"/>
    </row>
    <row r="25" spans="2:6" x14ac:dyDescent="0.25">
      <c r="B25"/>
      <c r="F25"/>
    </row>
    <row r="26" spans="2:6" x14ac:dyDescent="0.25">
      <c r="B26"/>
      <c r="F26"/>
    </row>
    <row r="27" spans="2:6" x14ac:dyDescent="0.25">
      <c r="B27"/>
      <c r="F27"/>
    </row>
    <row r="28" spans="2:6" x14ac:dyDescent="0.25">
      <c r="B28"/>
      <c r="F28"/>
    </row>
    <row r="29" spans="2:6" x14ac:dyDescent="0.25">
      <c r="B29"/>
      <c r="F29"/>
    </row>
    <row r="30" spans="2:6" x14ac:dyDescent="0.25">
      <c r="B30"/>
      <c r="F30"/>
    </row>
    <row r="31" spans="2:6" x14ac:dyDescent="0.25">
      <c r="B31"/>
      <c r="F31"/>
    </row>
    <row r="32" spans="2:6" x14ac:dyDescent="0.25">
      <c r="B32"/>
      <c r="F32"/>
    </row>
    <row r="33" spans="2:6" x14ac:dyDescent="0.25">
      <c r="B33"/>
      <c r="F33"/>
    </row>
    <row r="34" spans="2:6" x14ac:dyDescent="0.25">
      <c r="B34"/>
      <c r="F34"/>
    </row>
    <row r="35" spans="2:6" x14ac:dyDescent="0.25">
      <c r="B35"/>
      <c r="F35"/>
    </row>
    <row r="36" spans="2:6" x14ac:dyDescent="0.25">
      <c r="B36"/>
      <c r="F36"/>
    </row>
    <row r="37" spans="2:6" x14ac:dyDescent="0.25">
      <c r="B37"/>
      <c r="F37"/>
    </row>
    <row r="38" spans="2:6" x14ac:dyDescent="0.25">
      <c r="B38"/>
      <c r="F38"/>
    </row>
    <row r="39" spans="2:6" x14ac:dyDescent="0.25">
      <c r="B39"/>
      <c r="F39"/>
    </row>
    <row r="40" spans="2:6" x14ac:dyDescent="0.25">
      <c r="B40"/>
      <c r="F40"/>
    </row>
    <row r="41" spans="2:6" x14ac:dyDescent="0.25">
      <c r="B41"/>
      <c r="F41"/>
    </row>
    <row r="42" spans="2:6" x14ac:dyDescent="0.25">
      <c r="B42"/>
      <c r="F42"/>
    </row>
    <row r="43" spans="2:6" x14ac:dyDescent="0.25">
      <c r="B43"/>
      <c r="F43"/>
    </row>
    <row r="44" spans="2:6" x14ac:dyDescent="0.25">
      <c r="B44"/>
      <c r="F44"/>
    </row>
    <row r="45" spans="2:6" x14ac:dyDescent="0.25">
      <c r="B45"/>
      <c r="F45"/>
    </row>
    <row r="46" spans="2:6" x14ac:dyDescent="0.25">
      <c r="B46"/>
      <c r="F46"/>
    </row>
    <row r="47" spans="2:6" x14ac:dyDescent="0.25">
      <c r="B47"/>
      <c r="F47"/>
    </row>
    <row r="48" spans="2: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CV91"/>
  <sheetViews>
    <sheetView zoomScale="70" zoomScaleNormal="70" workbookViewId="0">
      <selection activeCell="K9" sqref="K9"/>
    </sheetView>
  </sheetViews>
  <sheetFormatPr defaultRowHeight="15" x14ac:dyDescent="0.25"/>
  <cols>
    <col min="1" max="1" width="21" customWidth="1"/>
    <col min="2" max="2" width="2.5703125" customWidth="1"/>
    <col min="3" max="3" width="18.7109375" customWidth="1"/>
    <col min="4" max="5" width="13.5703125" customWidth="1"/>
    <col min="6" max="6" width="10.28515625" customWidth="1"/>
    <col min="7" max="7" width="10.140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39.7109375" customWidth="1"/>
    <col min="15" max="15" width="23.42578125" customWidth="1"/>
    <col min="16" max="16" width="14" customWidth="1"/>
    <col min="17" max="18" width="13.5703125" customWidth="1"/>
    <col min="19" max="19" width="14" customWidth="1"/>
    <col min="20" max="21" width="14.42578125" customWidth="1"/>
    <col min="22" max="22" width="14" customWidth="1"/>
    <col min="23" max="26" width="14.42578125" customWidth="1"/>
    <col min="27" max="27" width="14" customWidth="1"/>
    <col min="28" max="29" width="14.42578125" customWidth="1"/>
    <col min="30" max="30" width="15" customWidth="1"/>
    <col min="31" max="31" width="10.85546875" customWidth="1"/>
    <col min="32" max="32" width="10.7109375" customWidth="1"/>
    <col min="33" max="33" width="13.140625" customWidth="1"/>
    <col min="34" max="34" width="15.5703125" customWidth="1"/>
    <col min="35" max="35" width="10.85546875" customWidth="1"/>
    <col min="36" max="36" width="15.5703125" customWidth="1"/>
    <col min="37" max="37" width="10.7109375" customWidth="1"/>
    <col min="38" max="38" width="15.5703125" customWidth="1"/>
    <col min="39" max="39" width="10.85546875" customWidth="1"/>
    <col min="40" max="40" width="15.5703125" customWidth="1"/>
    <col min="41" max="41" width="10.85546875" customWidth="1"/>
    <col min="42" max="42" width="15.5703125" customWidth="1"/>
    <col min="43" max="43" width="14.5703125" customWidth="1"/>
    <col min="44" max="44" width="21.28515625" customWidth="1"/>
    <col min="45" max="45" width="8.85546875" customWidth="1"/>
    <col min="46" max="46" width="15.5703125" customWidth="1"/>
    <col min="47" max="47" width="18" customWidth="1"/>
    <col min="48" max="48" width="13" customWidth="1"/>
    <col min="49" max="49" width="10.7109375" customWidth="1"/>
    <col min="50" max="50" width="18" customWidth="1"/>
    <col min="51" max="51" width="10.7109375" customWidth="1"/>
    <col min="52" max="52" width="11.7109375" customWidth="1"/>
    <col min="53" max="53" width="8.7109375" customWidth="1"/>
    <col min="54" max="54" width="8.85546875" customWidth="1"/>
    <col min="55" max="55" width="15.5703125" customWidth="1"/>
    <col min="56" max="56" width="18" customWidth="1"/>
    <col min="57" max="57" width="13" customWidth="1"/>
    <col min="58" max="58" width="10.7109375" customWidth="1"/>
    <col min="59" max="59" width="18" customWidth="1"/>
    <col min="60" max="60" width="10.85546875" customWidth="1"/>
    <col min="61" max="61" width="11.7109375" customWidth="1"/>
    <col min="62" max="62" width="8.7109375" customWidth="1"/>
    <col min="63" max="63" width="8.85546875" customWidth="1"/>
    <col min="64" max="64" width="15.5703125" customWidth="1"/>
    <col min="65" max="65" width="18" customWidth="1"/>
    <col min="66" max="66" width="13" customWidth="1"/>
    <col min="67" max="67" width="10.7109375" customWidth="1"/>
    <col min="68" max="68" width="18" customWidth="1"/>
    <col min="69" max="69" width="10.85546875" customWidth="1"/>
    <col min="70" max="70" width="11.7109375" bestFit="1" customWidth="1"/>
    <col min="71" max="71" width="8.7109375" customWidth="1"/>
    <col min="72" max="72" width="8.85546875" customWidth="1"/>
    <col min="73" max="73" width="15.5703125" bestFit="1" customWidth="1"/>
    <col min="74" max="74" width="18" bestFit="1" customWidth="1"/>
    <col min="75" max="75" width="13" bestFit="1" customWidth="1"/>
    <col min="76" max="76" width="10.7109375" customWidth="1"/>
    <col min="77" max="77" width="18" bestFit="1" customWidth="1"/>
    <col min="78" max="78" width="10.85546875" bestFit="1" customWidth="1"/>
    <col min="79" max="79" width="11.7109375" bestFit="1" customWidth="1"/>
    <col min="80" max="80" width="8.7109375" customWidth="1"/>
    <col min="81" max="81" width="8.85546875" customWidth="1"/>
    <col min="82" max="82" width="15.5703125" bestFit="1" customWidth="1"/>
    <col min="83" max="83" width="18" bestFit="1" customWidth="1"/>
    <col min="84" max="84" width="13" bestFit="1" customWidth="1"/>
    <col min="85" max="85" width="10.7109375" bestFit="1" customWidth="1"/>
    <col min="86" max="86" width="18" bestFit="1" customWidth="1"/>
    <col min="87" max="87" width="10.7109375" customWidth="1"/>
    <col min="88" max="88" width="11.7109375" bestFit="1" customWidth="1"/>
    <col min="89" max="89" width="8.7109375" customWidth="1"/>
    <col min="90" max="90" width="8.85546875" customWidth="1"/>
    <col min="91" max="91" width="15.5703125" bestFit="1" customWidth="1"/>
    <col min="92" max="92" width="18" bestFit="1" customWidth="1"/>
    <col min="93" max="93" width="13" bestFit="1" customWidth="1"/>
    <col min="94" max="94" width="10.7109375" bestFit="1" customWidth="1"/>
    <col min="95" max="95" width="18" bestFit="1" customWidth="1"/>
    <col min="96" max="96" width="10.85546875" bestFit="1" customWidth="1"/>
    <col min="97" max="97" width="11.7109375" bestFit="1" customWidth="1"/>
    <col min="98" max="98" width="8.7109375" customWidth="1"/>
    <col min="99" max="99" width="8.85546875" customWidth="1"/>
    <col min="100" max="100" width="15.5703125" bestFit="1" customWidth="1"/>
    <col min="101" max="101" width="18" bestFit="1" customWidth="1"/>
    <col min="102" max="102" width="13" bestFit="1" customWidth="1"/>
    <col min="103" max="103" width="10.7109375" bestFit="1" customWidth="1"/>
    <col min="104" max="104" width="18" bestFit="1" customWidth="1"/>
    <col min="105" max="105" width="10.85546875" bestFit="1" customWidth="1"/>
    <col min="106" max="106" width="11.7109375" bestFit="1" customWidth="1"/>
    <col min="107" max="107" width="8.7109375" customWidth="1"/>
    <col min="109" max="109" width="15.5703125" bestFit="1" customWidth="1"/>
    <col min="110" max="110" width="18" bestFit="1" customWidth="1"/>
    <col min="111" max="111" width="13" bestFit="1" customWidth="1"/>
    <col min="112" max="112" width="10.7109375" bestFit="1" customWidth="1"/>
    <col min="113" max="113" width="18" bestFit="1" customWidth="1"/>
    <col min="114" max="114" width="10.85546875" bestFit="1" customWidth="1"/>
    <col min="115" max="115" width="11.7109375" bestFit="1" customWidth="1"/>
    <col min="116" max="116" width="8.7109375" customWidth="1"/>
    <col min="118" max="118" width="15.5703125" bestFit="1" customWidth="1"/>
    <col min="119" max="119" width="18" bestFit="1" customWidth="1"/>
    <col min="120" max="120" width="13" bestFit="1" customWidth="1"/>
    <col min="121" max="121" width="10.7109375" bestFit="1" customWidth="1"/>
    <col min="122" max="122" width="18" bestFit="1" customWidth="1"/>
    <col min="123" max="123" width="10.85546875" bestFit="1" customWidth="1"/>
    <col min="124" max="124" width="11.7109375" bestFit="1" customWidth="1"/>
    <col min="125" max="125" width="8.7109375" customWidth="1"/>
    <col min="127" max="127" width="15.5703125" bestFit="1" customWidth="1"/>
    <col min="128" max="128" width="18" bestFit="1" customWidth="1"/>
    <col min="129" max="129" width="13" bestFit="1" customWidth="1"/>
    <col min="130" max="130" width="10.7109375" bestFit="1" customWidth="1"/>
    <col min="131" max="131" width="18" bestFit="1" customWidth="1"/>
    <col min="132" max="132" width="10.7109375" bestFit="1" customWidth="1"/>
    <col min="133" max="133" width="11.7109375" bestFit="1" customWidth="1"/>
    <col min="134" max="134" width="8.7109375" customWidth="1"/>
    <col min="136" max="136" width="15.5703125" bestFit="1" customWidth="1"/>
    <col min="137" max="137" width="18" bestFit="1" customWidth="1"/>
    <col min="138" max="138" width="13" bestFit="1" customWidth="1"/>
    <col min="139" max="139" width="10.7109375" bestFit="1" customWidth="1"/>
    <col min="140" max="140" width="18" bestFit="1" customWidth="1"/>
    <col min="141" max="141" width="10.85546875" bestFit="1" customWidth="1"/>
    <col min="142" max="142" width="11.7109375" bestFit="1" customWidth="1"/>
    <col min="143" max="143" width="8.7109375" customWidth="1"/>
    <col min="145" max="145" width="15.5703125" bestFit="1" customWidth="1"/>
    <col min="146" max="146" width="18" bestFit="1" customWidth="1"/>
    <col min="147" max="147" width="13" bestFit="1" customWidth="1"/>
    <col min="148" max="148" width="10.7109375" bestFit="1" customWidth="1"/>
    <col min="149" max="149" width="18" bestFit="1" customWidth="1"/>
    <col min="150" max="150" width="10.85546875" bestFit="1" customWidth="1"/>
    <col min="151" max="151" width="11.7109375" bestFit="1" customWidth="1"/>
    <col min="152" max="152" width="8.7109375" customWidth="1"/>
    <col min="154" max="154" width="15.5703125" bestFit="1" customWidth="1"/>
    <col min="155" max="155" width="18" bestFit="1" customWidth="1"/>
    <col min="156" max="156" width="13" bestFit="1" customWidth="1"/>
    <col min="157" max="157" width="10.7109375" bestFit="1" customWidth="1"/>
    <col min="158" max="158" width="18" bestFit="1" customWidth="1"/>
    <col min="159" max="159" width="13.28515625" bestFit="1" customWidth="1"/>
    <col min="160" max="160" width="17.5703125" bestFit="1" customWidth="1"/>
    <col min="161" max="161" width="14.42578125" bestFit="1" customWidth="1"/>
    <col min="162" max="162" width="14.5703125" bestFit="1" customWidth="1"/>
    <col min="163" max="163" width="21.28515625" bestFit="1" customWidth="1"/>
    <col min="164" max="164" width="23.7109375" bestFit="1" customWidth="1"/>
    <col min="165" max="165" width="18.7109375" bestFit="1" customWidth="1"/>
    <col min="166" max="166" width="16.42578125" bestFit="1" customWidth="1"/>
    <col min="167" max="167" width="23.7109375" bestFit="1" customWidth="1"/>
  </cols>
  <sheetData>
    <row r="1" spans="3:100" ht="5.25" customHeight="1" x14ac:dyDescent="0.25"/>
    <row r="2" spans="3:100" s="38" customFormat="1" x14ac:dyDescent="0.25">
      <c r="C2" s="1" t="s">
        <v>91</v>
      </c>
      <c r="D2" t="s" vm="19">
        <v>15</v>
      </c>
      <c r="E2" s="17"/>
      <c r="F2" s="17"/>
      <c r="G2" s="17"/>
      <c r="H2" s="17"/>
      <c r="I2" s="17"/>
      <c r="J2" s="17"/>
      <c r="K2" s="58"/>
      <c r="L2" s="58"/>
      <c r="M2" s="58"/>
      <c r="N2" s="1" t="s">
        <v>91</v>
      </c>
      <c r="O2" t="s" vm="18">
        <v>90</v>
      </c>
      <c r="P2" s="17"/>
      <c r="Q2" s="17"/>
      <c r="R2" s="17"/>
      <c r="S2" s="17"/>
      <c r="T2" s="17"/>
      <c r="U2" s="17"/>
      <c r="V2" s="58"/>
      <c r="W2" s="58"/>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88</v>
      </c>
      <c r="E4" t="s">
        <v>18</v>
      </c>
      <c r="F4" t="s">
        <v>69</v>
      </c>
      <c r="G4" t="s">
        <v>53</v>
      </c>
      <c r="H4" t="s">
        <v>87</v>
      </c>
      <c r="I4" t="s">
        <v>27</v>
      </c>
      <c r="J4" t="s">
        <v>33</v>
      </c>
      <c r="K4" t="s">
        <v>34</v>
      </c>
      <c r="L4" t="s">
        <v>89</v>
      </c>
      <c r="O4" s="1" t="s">
        <v>3</v>
      </c>
    </row>
    <row r="5" spans="3:100" x14ac:dyDescent="0.25">
      <c r="C5" s="2" t="s">
        <v>107</v>
      </c>
      <c r="D5" s="3">
        <v>-1</v>
      </c>
      <c r="E5" s="3">
        <v>164</v>
      </c>
      <c r="F5" s="3"/>
      <c r="G5" s="3">
        <v>76</v>
      </c>
      <c r="H5" s="3"/>
      <c r="I5" s="3">
        <v>88</v>
      </c>
      <c r="J5" s="3">
        <v>184</v>
      </c>
      <c r="K5" s="18">
        <v>0.41304347826086957</v>
      </c>
      <c r="L5" s="18">
        <v>0.9</v>
      </c>
      <c r="N5" s="1" t="s">
        <v>1</v>
      </c>
      <c r="O5" t="s">
        <v>101</v>
      </c>
      <c r="P5" t="s">
        <v>102</v>
      </c>
      <c r="Q5" t="s">
        <v>103</v>
      </c>
      <c r="R5" t="s">
        <v>104</v>
      </c>
      <c r="S5" t="s">
        <v>105</v>
      </c>
      <c r="T5" t="s">
        <v>106</v>
      </c>
      <c r="U5" t="s">
        <v>127</v>
      </c>
      <c r="V5" t="s">
        <v>128</v>
      </c>
      <c r="W5" t="s">
        <v>129</v>
      </c>
      <c r="X5" t="s">
        <v>130</v>
      </c>
      <c r="Y5" t="s">
        <v>130</v>
      </c>
      <c r="Z5" t="s">
        <v>131</v>
      </c>
      <c r="AA5" t="s">
        <v>132</v>
      </c>
      <c r="AB5" t="s">
        <v>133</v>
      </c>
      <c r="AC5" t="s">
        <v>134</v>
      </c>
      <c r="AD5" t="s">
        <v>2</v>
      </c>
    </row>
    <row r="6" spans="3:100" x14ac:dyDescent="0.25">
      <c r="C6" s="4" t="s">
        <v>12</v>
      </c>
      <c r="D6" s="3"/>
      <c r="E6" s="3">
        <v>88</v>
      </c>
      <c r="F6" s="3"/>
      <c r="G6" s="3"/>
      <c r="H6" s="3"/>
      <c r="I6" s="3">
        <v>88</v>
      </c>
      <c r="J6" s="3">
        <v>184</v>
      </c>
      <c r="K6" s="18"/>
      <c r="L6" s="18"/>
      <c r="N6" s="2" t="s">
        <v>70</v>
      </c>
      <c r="O6" s="3"/>
      <c r="P6" s="3"/>
      <c r="Q6" s="3"/>
      <c r="R6" s="3"/>
      <c r="S6" s="3"/>
      <c r="T6" s="3"/>
      <c r="U6" s="3"/>
      <c r="V6" s="3"/>
      <c r="W6" s="3"/>
      <c r="X6" s="3"/>
      <c r="Y6" s="3"/>
      <c r="Z6" s="3"/>
      <c r="AA6" s="3"/>
      <c r="AB6" s="3"/>
      <c r="AC6" s="3"/>
      <c r="AD6" s="3"/>
    </row>
    <row r="7" spans="3:100" x14ac:dyDescent="0.25">
      <c r="C7" s="4" t="s">
        <v>25</v>
      </c>
      <c r="D7" s="3">
        <v>-1</v>
      </c>
      <c r="E7" s="3">
        <v>76</v>
      </c>
      <c r="F7" s="3"/>
      <c r="G7" s="3">
        <v>76</v>
      </c>
      <c r="H7" s="3"/>
      <c r="I7" s="3"/>
      <c r="J7" s="3">
        <v>184</v>
      </c>
      <c r="K7" s="18">
        <v>0.41304347826086957</v>
      </c>
      <c r="L7" s="18">
        <v>0.9</v>
      </c>
      <c r="N7" s="59" t="s">
        <v>53</v>
      </c>
      <c r="O7" s="3">
        <v>8</v>
      </c>
      <c r="P7" s="3">
        <v>21</v>
      </c>
      <c r="Q7" s="3">
        <v>6</v>
      </c>
      <c r="R7" s="3"/>
      <c r="S7" s="3">
        <v>8</v>
      </c>
      <c r="T7" s="3">
        <v>29</v>
      </c>
      <c r="U7" s="3"/>
      <c r="V7" s="3"/>
      <c r="W7" s="3"/>
      <c r="X7" s="3"/>
      <c r="Y7" s="3"/>
      <c r="Z7" s="3"/>
      <c r="AA7" s="3"/>
      <c r="AB7" s="3"/>
      <c r="AC7" s="3"/>
      <c r="AD7" s="3">
        <v>72</v>
      </c>
    </row>
    <row r="8" spans="3:100" x14ac:dyDescent="0.25">
      <c r="C8" s="2" t="s">
        <v>126</v>
      </c>
      <c r="D8" s="3">
        <v>0</v>
      </c>
      <c r="E8" s="3">
        <v>169</v>
      </c>
      <c r="F8" s="3"/>
      <c r="G8" s="3">
        <v>135</v>
      </c>
      <c r="H8" s="3"/>
      <c r="I8" s="3">
        <v>34</v>
      </c>
      <c r="J8" s="3">
        <v>160</v>
      </c>
      <c r="K8" s="18">
        <v>0.84375</v>
      </c>
      <c r="L8" s="18">
        <v>0.9</v>
      </c>
      <c r="N8" s="59" t="s">
        <v>18</v>
      </c>
      <c r="O8" s="3">
        <v>8</v>
      </c>
      <c r="P8" s="3">
        <v>21</v>
      </c>
      <c r="Q8" s="3">
        <v>6</v>
      </c>
      <c r="R8" s="3"/>
      <c r="S8" s="3">
        <v>8</v>
      </c>
      <c r="T8" s="3">
        <v>29</v>
      </c>
      <c r="U8" s="3"/>
      <c r="V8" s="3"/>
      <c r="W8" s="3"/>
      <c r="X8" s="3"/>
      <c r="Y8" s="3"/>
      <c r="Z8" s="3"/>
      <c r="AA8" s="3"/>
      <c r="AB8" s="3"/>
      <c r="AC8" s="3"/>
      <c r="AD8" s="3">
        <v>72</v>
      </c>
    </row>
    <row r="9" spans="3:100" x14ac:dyDescent="0.25">
      <c r="C9" s="4" t="s">
        <v>61</v>
      </c>
      <c r="D9" s="3"/>
      <c r="E9" s="3">
        <v>2</v>
      </c>
      <c r="F9" s="3"/>
      <c r="G9" s="3"/>
      <c r="H9" s="3"/>
      <c r="I9" s="3">
        <v>2</v>
      </c>
      <c r="J9" s="3">
        <v>160</v>
      </c>
      <c r="K9" s="18"/>
      <c r="L9" s="18"/>
      <c r="N9" s="2" t="s">
        <v>12</v>
      </c>
      <c r="O9" s="3"/>
      <c r="P9" s="3"/>
      <c r="Q9" s="3"/>
      <c r="R9" s="3"/>
      <c r="S9" s="3"/>
      <c r="T9" s="3"/>
      <c r="U9" s="3"/>
      <c r="V9" s="3"/>
      <c r="W9" s="3"/>
      <c r="X9" s="3"/>
      <c r="Y9" s="3"/>
      <c r="Z9" s="3"/>
      <c r="AA9" s="3"/>
      <c r="AB9" s="3"/>
      <c r="AC9" s="3"/>
      <c r="AD9" s="3"/>
    </row>
    <row r="10" spans="3:100" x14ac:dyDescent="0.25">
      <c r="C10" s="4" t="s">
        <v>12</v>
      </c>
      <c r="D10" s="3"/>
      <c r="E10" s="3">
        <v>32</v>
      </c>
      <c r="F10" s="3"/>
      <c r="G10" s="3"/>
      <c r="H10" s="3"/>
      <c r="I10" s="3">
        <v>32</v>
      </c>
      <c r="J10" s="3">
        <v>160</v>
      </c>
      <c r="K10" s="18"/>
      <c r="L10" s="18"/>
      <c r="N10" s="4" t="s">
        <v>138</v>
      </c>
      <c r="O10" s="3"/>
      <c r="P10" s="3"/>
      <c r="Q10" s="3"/>
      <c r="R10" s="3"/>
      <c r="S10" s="3"/>
      <c r="T10" s="3"/>
      <c r="U10" s="3"/>
      <c r="V10" s="3"/>
      <c r="W10" s="3"/>
      <c r="X10" s="3"/>
      <c r="Y10" s="3"/>
      <c r="Z10" s="3"/>
      <c r="AA10" s="3"/>
      <c r="AB10" s="3"/>
      <c r="AC10" s="3"/>
      <c r="AD10" s="3"/>
    </row>
    <row r="11" spans="3:100" x14ac:dyDescent="0.25">
      <c r="C11" s="4" t="s">
        <v>25</v>
      </c>
      <c r="D11" s="3">
        <v>0</v>
      </c>
      <c r="E11" s="3">
        <v>135</v>
      </c>
      <c r="F11" s="3"/>
      <c r="G11" s="3">
        <v>135</v>
      </c>
      <c r="H11" s="3"/>
      <c r="I11" s="3"/>
      <c r="J11" s="3">
        <v>160</v>
      </c>
      <c r="K11" s="18">
        <v>0.84375</v>
      </c>
      <c r="L11" s="18">
        <v>0.9</v>
      </c>
      <c r="N11" s="59" t="s">
        <v>53</v>
      </c>
      <c r="O11" s="3"/>
      <c r="P11" s="3"/>
      <c r="Q11" s="3"/>
      <c r="R11" s="3"/>
      <c r="S11" s="3"/>
      <c r="T11" s="3"/>
      <c r="U11" s="3"/>
      <c r="V11" s="3"/>
      <c r="W11" s="3"/>
      <c r="X11" s="3"/>
      <c r="Y11" s="3"/>
      <c r="Z11" s="3"/>
      <c r="AA11" s="3"/>
      <c r="AB11" s="3"/>
      <c r="AC11" s="3"/>
      <c r="AD11" s="3"/>
    </row>
    <row r="12" spans="3:100" x14ac:dyDescent="0.25">
      <c r="C12" s="2" t="s">
        <v>110</v>
      </c>
      <c r="D12" s="3">
        <v>-1</v>
      </c>
      <c r="E12" s="3">
        <v>124</v>
      </c>
      <c r="F12" s="3"/>
      <c r="G12" s="3">
        <v>104</v>
      </c>
      <c r="H12" s="3"/>
      <c r="I12" s="3">
        <v>20</v>
      </c>
      <c r="J12" s="3">
        <v>152</v>
      </c>
      <c r="K12" s="18">
        <v>0.68421052631578949</v>
      </c>
      <c r="L12" s="18">
        <v>0.9</v>
      </c>
      <c r="M12">
        <f>(173+14.5)</f>
        <v>187.5</v>
      </c>
      <c r="N12" s="59" t="s">
        <v>18</v>
      </c>
      <c r="O12" s="3"/>
      <c r="P12" s="3"/>
      <c r="Q12" s="3"/>
      <c r="R12" s="3"/>
      <c r="S12" s="3"/>
      <c r="T12" s="3"/>
      <c r="U12" s="3"/>
      <c r="V12" s="3"/>
      <c r="W12" s="3">
        <v>1</v>
      </c>
      <c r="X12" s="3"/>
      <c r="Y12" s="3"/>
      <c r="Z12" s="3"/>
      <c r="AA12" s="3"/>
      <c r="AB12" s="3"/>
      <c r="AC12" s="3"/>
      <c r="AD12" s="3">
        <v>1</v>
      </c>
    </row>
    <row r="13" spans="3:100" x14ac:dyDescent="0.25">
      <c r="C13" s="4" t="s">
        <v>12</v>
      </c>
      <c r="D13" s="3"/>
      <c r="E13" s="3">
        <v>20</v>
      </c>
      <c r="F13" s="3"/>
      <c r="G13" s="3"/>
      <c r="H13" s="3"/>
      <c r="I13" s="3">
        <v>20</v>
      </c>
      <c r="J13" s="3">
        <v>152</v>
      </c>
      <c r="K13" s="18"/>
      <c r="L13" s="18"/>
      <c r="M13">
        <f>160*1.05</f>
        <v>168</v>
      </c>
      <c r="N13" s="4" t="s">
        <v>92</v>
      </c>
      <c r="O13" s="3"/>
      <c r="P13" s="3"/>
      <c r="Q13" s="3"/>
      <c r="R13" s="3"/>
      <c r="S13" s="3"/>
      <c r="T13" s="3"/>
      <c r="U13" s="3"/>
      <c r="V13" s="3"/>
      <c r="W13" s="3"/>
      <c r="X13" s="3"/>
      <c r="Y13" s="3"/>
      <c r="Z13" s="3"/>
      <c r="AA13" s="3"/>
      <c r="AB13" s="3"/>
      <c r="AC13" s="3"/>
      <c r="AD13" s="3"/>
    </row>
    <row r="14" spans="3:100" x14ac:dyDescent="0.25">
      <c r="C14" s="4" t="s">
        <v>25</v>
      </c>
      <c r="D14" s="3">
        <v>-1</v>
      </c>
      <c r="E14" s="3">
        <v>104</v>
      </c>
      <c r="F14" s="3"/>
      <c r="G14" s="3">
        <v>104</v>
      </c>
      <c r="H14" s="3"/>
      <c r="I14" s="3"/>
      <c r="J14" s="3">
        <v>152</v>
      </c>
      <c r="K14" s="18">
        <v>0.68421052631578949</v>
      </c>
      <c r="L14" s="18">
        <v>0.9</v>
      </c>
      <c r="M14">
        <f>M12-M13</f>
        <v>19.5</v>
      </c>
      <c r="N14" s="59" t="s">
        <v>53</v>
      </c>
      <c r="O14" s="3"/>
      <c r="P14" s="3"/>
      <c r="Q14" s="3"/>
      <c r="R14" s="3"/>
      <c r="S14" s="3"/>
      <c r="T14" s="3"/>
      <c r="U14" s="3"/>
      <c r="V14" s="3"/>
      <c r="W14" s="3"/>
      <c r="X14" s="3"/>
      <c r="Y14" s="3"/>
      <c r="Z14" s="3"/>
      <c r="AA14" s="3"/>
      <c r="AB14" s="3"/>
      <c r="AC14" s="3"/>
      <c r="AD14" s="3"/>
    </row>
    <row r="15" spans="3:100" x14ac:dyDescent="0.25">
      <c r="C15" s="2" t="s">
        <v>2</v>
      </c>
      <c r="D15" s="3">
        <v>-1</v>
      </c>
      <c r="E15" s="3">
        <v>457</v>
      </c>
      <c r="F15" s="3"/>
      <c r="G15" s="3">
        <v>315</v>
      </c>
      <c r="H15" s="3"/>
      <c r="I15" s="3">
        <v>142</v>
      </c>
      <c r="J15" s="3">
        <v>496</v>
      </c>
      <c r="K15" s="18">
        <v>0.63508064516129037</v>
      </c>
      <c r="L15" s="18">
        <v>0.9</v>
      </c>
      <c r="N15" s="59" t="s">
        <v>18</v>
      </c>
      <c r="O15" s="3"/>
      <c r="P15" s="3"/>
      <c r="Q15" s="3"/>
      <c r="R15" s="3"/>
      <c r="S15" s="3"/>
      <c r="T15" s="3"/>
      <c r="U15" s="3"/>
      <c r="V15" s="3"/>
      <c r="W15" s="3"/>
      <c r="X15" s="3"/>
      <c r="Y15" s="3"/>
      <c r="Z15" s="3">
        <v>3</v>
      </c>
      <c r="AA15" s="3"/>
      <c r="AB15" s="3">
        <v>0.5</v>
      </c>
      <c r="AC15" s="3"/>
      <c r="AD15" s="3">
        <v>3.5</v>
      </c>
    </row>
    <row r="16" spans="3:100" x14ac:dyDescent="0.25">
      <c r="N16" s="4" t="s">
        <v>139</v>
      </c>
      <c r="O16" s="3"/>
      <c r="P16" s="3"/>
      <c r="Q16" s="3"/>
      <c r="R16" s="3"/>
      <c r="S16" s="3"/>
      <c r="T16" s="3"/>
      <c r="U16" s="3"/>
      <c r="V16" s="3"/>
      <c r="W16" s="3"/>
      <c r="X16" s="3"/>
      <c r="Y16" s="3"/>
      <c r="Z16" s="3"/>
      <c r="AA16" s="3"/>
      <c r="AB16" s="3"/>
      <c r="AC16" s="3"/>
      <c r="AD16" s="3"/>
    </row>
    <row r="17" spans="14:30" x14ac:dyDescent="0.25">
      <c r="N17" s="59" t="s">
        <v>53</v>
      </c>
      <c r="O17" s="3"/>
      <c r="P17" s="3"/>
      <c r="Q17" s="3"/>
      <c r="R17" s="3"/>
      <c r="S17" s="3"/>
      <c r="T17" s="3"/>
      <c r="U17" s="3"/>
      <c r="V17" s="3"/>
      <c r="W17" s="3"/>
      <c r="X17" s="3"/>
      <c r="Y17" s="3"/>
      <c r="Z17" s="3"/>
      <c r="AA17" s="3"/>
      <c r="AB17" s="3"/>
      <c r="AC17" s="3"/>
      <c r="AD17" s="3"/>
    </row>
    <row r="18" spans="14:30" x14ac:dyDescent="0.25">
      <c r="N18" s="59" t="s">
        <v>18</v>
      </c>
      <c r="O18" s="3"/>
      <c r="P18" s="3"/>
      <c r="Q18" s="3"/>
      <c r="R18" s="3"/>
      <c r="S18" s="3">
        <v>2</v>
      </c>
      <c r="T18" s="3"/>
      <c r="U18" s="3"/>
      <c r="V18" s="3"/>
      <c r="W18" s="3"/>
      <c r="X18" s="3"/>
      <c r="Y18" s="3"/>
      <c r="Z18" s="3"/>
      <c r="AA18" s="3"/>
      <c r="AB18" s="3"/>
      <c r="AC18" s="3"/>
      <c r="AD18" s="3">
        <v>2</v>
      </c>
    </row>
    <row r="19" spans="14:30" x14ac:dyDescent="0.25">
      <c r="N19" s="4" t="s">
        <v>94</v>
      </c>
      <c r="O19" s="3"/>
      <c r="P19" s="3"/>
      <c r="Q19" s="3"/>
      <c r="R19" s="3"/>
      <c r="S19" s="3"/>
      <c r="T19" s="3"/>
      <c r="U19" s="3"/>
      <c r="V19" s="3"/>
      <c r="W19" s="3"/>
      <c r="X19" s="3"/>
      <c r="Y19" s="3"/>
      <c r="Z19" s="3"/>
      <c r="AA19" s="3"/>
      <c r="AB19" s="3"/>
      <c r="AC19" s="3"/>
      <c r="AD19" s="3"/>
    </row>
    <row r="20" spans="14:30" x14ac:dyDescent="0.25">
      <c r="N20" s="59" t="s">
        <v>53</v>
      </c>
      <c r="O20" s="3"/>
      <c r="P20" s="3"/>
      <c r="Q20" s="3"/>
      <c r="R20" s="3"/>
      <c r="S20" s="3"/>
      <c r="T20" s="3"/>
      <c r="U20" s="3"/>
      <c r="V20" s="3"/>
      <c r="W20" s="3"/>
      <c r="X20" s="3"/>
      <c r="Y20" s="3"/>
      <c r="Z20" s="3"/>
      <c r="AA20" s="3"/>
      <c r="AB20" s="3"/>
      <c r="AC20" s="3"/>
      <c r="AD20" s="3"/>
    </row>
    <row r="21" spans="14:30" x14ac:dyDescent="0.25">
      <c r="N21" s="59" t="s">
        <v>18</v>
      </c>
      <c r="O21" s="3"/>
      <c r="P21" s="3">
        <v>8</v>
      </c>
      <c r="Q21" s="3">
        <v>32</v>
      </c>
      <c r="R21" s="3">
        <v>40</v>
      </c>
      <c r="S21" s="3"/>
      <c r="T21" s="3"/>
      <c r="U21" s="3"/>
      <c r="V21" s="3"/>
      <c r="W21" s="3"/>
      <c r="X21" s="3"/>
      <c r="Y21" s="3"/>
      <c r="Z21" s="3"/>
      <c r="AA21" s="3">
        <v>4</v>
      </c>
      <c r="AB21" s="3"/>
      <c r="AC21" s="3">
        <v>8</v>
      </c>
      <c r="AD21" s="3">
        <v>92</v>
      </c>
    </row>
    <row r="22" spans="14:30" x14ac:dyDescent="0.25">
      <c r="N22" s="4" t="s">
        <v>140</v>
      </c>
      <c r="O22" s="3"/>
      <c r="P22" s="3"/>
      <c r="Q22" s="3"/>
      <c r="R22" s="3"/>
      <c r="S22" s="3"/>
      <c r="T22" s="3"/>
      <c r="U22" s="3"/>
      <c r="V22" s="3"/>
      <c r="W22" s="3"/>
      <c r="X22" s="3"/>
      <c r="Y22" s="3"/>
      <c r="Z22" s="3"/>
      <c r="AA22" s="3"/>
      <c r="AB22" s="3"/>
      <c r="AC22" s="3"/>
      <c r="AD22" s="3"/>
    </row>
    <row r="23" spans="14:30" x14ac:dyDescent="0.25">
      <c r="N23" s="59" t="s">
        <v>53</v>
      </c>
      <c r="O23" s="3"/>
      <c r="P23" s="3"/>
      <c r="Q23" s="3"/>
      <c r="R23" s="3"/>
      <c r="S23" s="3"/>
      <c r="T23" s="3"/>
      <c r="U23" s="3"/>
      <c r="V23" s="3"/>
      <c r="W23" s="3"/>
      <c r="X23" s="3"/>
      <c r="Y23" s="3"/>
      <c r="Z23" s="3"/>
      <c r="AA23" s="3"/>
      <c r="AB23" s="3"/>
      <c r="AC23" s="3"/>
      <c r="AD23" s="3"/>
    </row>
    <row r="24" spans="14:30" x14ac:dyDescent="0.25">
      <c r="N24" s="59" t="s">
        <v>18</v>
      </c>
      <c r="O24" s="3"/>
      <c r="P24" s="3"/>
      <c r="Q24" s="3"/>
      <c r="R24" s="3"/>
      <c r="S24" s="3"/>
      <c r="T24" s="3"/>
      <c r="U24" s="3"/>
      <c r="V24" s="3"/>
      <c r="W24" s="3"/>
      <c r="X24" s="3"/>
      <c r="Y24" s="3"/>
      <c r="Z24" s="3"/>
      <c r="AA24" s="3"/>
      <c r="AB24" s="3">
        <v>8</v>
      </c>
      <c r="AC24" s="3"/>
      <c r="AD24" s="3">
        <v>8</v>
      </c>
    </row>
    <row r="25" spans="14:30" x14ac:dyDescent="0.25">
      <c r="N25" s="4" t="s">
        <v>141</v>
      </c>
      <c r="O25" s="3"/>
      <c r="P25" s="3"/>
      <c r="Q25" s="3"/>
      <c r="R25" s="3"/>
      <c r="S25" s="3"/>
      <c r="T25" s="3"/>
      <c r="U25" s="3"/>
      <c r="V25" s="3"/>
      <c r="W25" s="3"/>
      <c r="X25" s="3"/>
      <c r="Y25" s="3"/>
      <c r="Z25" s="3"/>
      <c r="AA25" s="3"/>
      <c r="AB25" s="3"/>
      <c r="AC25" s="3"/>
      <c r="AD25" s="3"/>
    </row>
    <row r="26" spans="14:30" x14ac:dyDescent="0.25">
      <c r="N26" s="59" t="s">
        <v>53</v>
      </c>
      <c r="O26" s="3"/>
      <c r="P26" s="3"/>
      <c r="Q26" s="3"/>
      <c r="R26" s="3"/>
      <c r="S26" s="3"/>
      <c r="T26" s="3"/>
      <c r="U26" s="3"/>
      <c r="V26" s="3"/>
      <c r="W26" s="3"/>
      <c r="X26" s="3"/>
      <c r="Y26" s="3"/>
      <c r="Z26" s="3"/>
      <c r="AA26" s="3"/>
      <c r="AB26" s="3"/>
      <c r="AC26" s="3"/>
      <c r="AD26" s="3"/>
    </row>
    <row r="27" spans="14:30" x14ac:dyDescent="0.25">
      <c r="N27" s="59" t="s">
        <v>18</v>
      </c>
      <c r="O27" s="3"/>
      <c r="P27" s="3"/>
      <c r="Q27" s="3"/>
      <c r="R27" s="3"/>
      <c r="S27" s="3"/>
      <c r="T27" s="3"/>
      <c r="U27" s="3"/>
      <c r="V27" s="3"/>
      <c r="W27" s="3"/>
      <c r="X27" s="3"/>
      <c r="Y27" s="3"/>
      <c r="Z27" s="3"/>
      <c r="AA27" s="3"/>
      <c r="AB27" s="3">
        <v>0.5</v>
      </c>
      <c r="AC27" s="3">
        <v>1</v>
      </c>
      <c r="AD27" s="3">
        <v>1.5</v>
      </c>
    </row>
    <row r="28" spans="14:30" x14ac:dyDescent="0.25">
      <c r="N28" s="4" t="s">
        <v>93</v>
      </c>
      <c r="O28" s="3"/>
      <c r="P28" s="3"/>
      <c r="Q28" s="3"/>
      <c r="R28" s="3"/>
      <c r="S28" s="3"/>
      <c r="T28" s="3"/>
      <c r="U28" s="3"/>
      <c r="V28" s="3"/>
      <c r="W28" s="3"/>
      <c r="X28" s="3"/>
      <c r="Y28" s="3"/>
      <c r="Z28" s="3"/>
      <c r="AA28" s="3"/>
      <c r="AB28" s="3"/>
      <c r="AC28" s="3"/>
      <c r="AD28" s="3"/>
    </row>
    <row r="29" spans="14:30" x14ac:dyDescent="0.25">
      <c r="N29" s="5" t="s">
        <v>90</v>
      </c>
      <c r="O29" s="3"/>
      <c r="P29" s="3"/>
      <c r="Q29" s="3"/>
      <c r="R29" s="3"/>
      <c r="S29" s="3"/>
      <c r="T29" s="3"/>
      <c r="U29" s="3"/>
      <c r="V29" s="3"/>
      <c r="W29" s="3"/>
      <c r="X29" s="3"/>
      <c r="Y29" s="3"/>
      <c r="Z29" s="3"/>
      <c r="AA29" s="3"/>
      <c r="AB29" s="3"/>
      <c r="AC29" s="3"/>
      <c r="AD29" s="3"/>
    </row>
    <row r="30" spans="14:30" x14ac:dyDescent="0.25">
      <c r="N30" s="59" t="s">
        <v>53</v>
      </c>
      <c r="O30" s="3"/>
      <c r="P30" s="3"/>
      <c r="Q30" s="3"/>
      <c r="R30" s="3"/>
      <c r="S30" s="3"/>
      <c r="T30" s="3"/>
      <c r="U30" s="3"/>
      <c r="V30" s="3"/>
      <c r="W30" s="3"/>
      <c r="X30" s="3"/>
      <c r="Y30" s="3"/>
      <c r="Z30" s="3"/>
      <c r="AA30" s="3"/>
      <c r="AB30" s="3"/>
      <c r="AC30" s="3"/>
      <c r="AD30" s="3"/>
    </row>
    <row r="31" spans="14:30" x14ac:dyDescent="0.25">
      <c r="N31" s="59" t="s">
        <v>18</v>
      </c>
      <c r="O31" s="3"/>
      <c r="P31" s="3"/>
      <c r="Q31" s="3"/>
      <c r="R31" s="3"/>
      <c r="S31" s="3">
        <v>0.5</v>
      </c>
      <c r="T31" s="3"/>
      <c r="U31" s="3"/>
      <c r="V31" s="3"/>
      <c r="W31" s="3"/>
      <c r="X31" s="3"/>
      <c r="Y31" s="3"/>
      <c r="Z31" s="3"/>
      <c r="AA31" s="3"/>
      <c r="AB31" s="3"/>
      <c r="AC31" s="3"/>
      <c r="AD31" s="3">
        <v>0.5</v>
      </c>
    </row>
    <row r="32" spans="14:30" x14ac:dyDescent="0.25">
      <c r="N32" s="4" t="s">
        <v>142</v>
      </c>
      <c r="O32" s="3"/>
      <c r="P32" s="3"/>
      <c r="Q32" s="3"/>
      <c r="R32" s="3"/>
      <c r="S32" s="3"/>
      <c r="T32" s="3"/>
      <c r="U32" s="3"/>
      <c r="V32" s="3"/>
      <c r="W32" s="3"/>
      <c r="X32" s="3"/>
      <c r="Y32" s="3"/>
      <c r="Z32" s="3"/>
      <c r="AA32" s="3"/>
      <c r="AB32" s="3"/>
      <c r="AC32" s="3"/>
      <c r="AD32" s="3"/>
    </row>
    <row r="33" spans="14:30" x14ac:dyDescent="0.25">
      <c r="N33" s="4" t="s">
        <v>143</v>
      </c>
      <c r="O33" s="3"/>
      <c r="P33" s="3"/>
      <c r="Q33" s="3"/>
      <c r="R33" s="3"/>
      <c r="S33" s="3">
        <v>0.5</v>
      </c>
      <c r="T33" s="3"/>
      <c r="U33" s="3"/>
      <c r="V33" s="3"/>
      <c r="W33" s="3"/>
      <c r="X33" s="3"/>
      <c r="Y33" s="3"/>
      <c r="Z33" s="3"/>
      <c r="AA33" s="3"/>
      <c r="AB33" s="3"/>
      <c r="AC33" s="3"/>
      <c r="AD33" s="3">
        <v>0.5</v>
      </c>
    </row>
    <row r="34" spans="14:30" x14ac:dyDescent="0.25">
      <c r="N34" s="2" t="s">
        <v>144</v>
      </c>
      <c r="O34" s="3"/>
      <c r="P34" s="3"/>
      <c r="Q34" s="3"/>
      <c r="R34" s="3"/>
      <c r="S34" s="3"/>
      <c r="T34" s="3"/>
      <c r="U34" s="3"/>
      <c r="V34" s="3"/>
      <c r="W34" s="3"/>
      <c r="X34" s="3"/>
      <c r="Y34" s="3"/>
      <c r="Z34" s="3"/>
      <c r="AA34" s="3"/>
      <c r="AB34" s="3"/>
      <c r="AC34" s="3"/>
      <c r="AD34" s="3"/>
    </row>
    <row r="35" spans="14:30" x14ac:dyDescent="0.25">
      <c r="N35" s="2" t="s">
        <v>145</v>
      </c>
      <c r="O35" s="3"/>
      <c r="P35" s="3">
        <v>8</v>
      </c>
      <c r="Q35" s="3">
        <v>32</v>
      </c>
      <c r="R35" s="3">
        <v>40</v>
      </c>
      <c r="S35" s="3">
        <v>2.5</v>
      </c>
      <c r="T35" s="3"/>
      <c r="U35" s="3"/>
      <c r="V35" s="3"/>
      <c r="W35" s="3">
        <v>1</v>
      </c>
      <c r="X35" s="3"/>
      <c r="Y35" s="3"/>
      <c r="Z35" s="3">
        <v>3</v>
      </c>
      <c r="AA35" s="3">
        <v>4</v>
      </c>
      <c r="AB35" s="3">
        <v>9</v>
      </c>
      <c r="AC35" s="3">
        <v>9</v>
      </c>
      <c r="AD35" s="3">
        <v>108.5</v>
      </c>
    </row>
    <row r="36" spans="14:30" x14ac:dyDescent="0.25">
      <c r="N36" s="2" t="s">
        <v>26</v>
      </c>
      <c r="O36" s="3"/>
      <c r="P36" s="3"/>
      <c r="Q36" s="3"/>
      <c r="R36" s="3"/>
      <c r="S36" s="3"/>
      <c r="T36" s="3"/>
      <c r="U36" s="3"/>
      <c r="V36" s="3"/>
      <c r="W36" s="3"/>
      <c r="X36" s="3"/>
      <c r="Y36" s="3"/>
      <c r="Z36" s="3"/>
      <c r="AA36" s="3"/>
      <c r="AB36" s="3"/>
      <c r="AC36" s="3"/>
      <c r="AD36" s="3"/>
    </row>
    <row r="37" spans="14:30" x14ac:dyDescent="0.25">
      <c r="N37" s="59" t="s">
        <v>53</v>
      </c>
      <c r="O37" s="3"/>
      <c r="P37" s="3"/>
      <c r="Q37" s="3"/>
      <c r="R37" s="3"/>
      <c r="S37" s="3">
        <v>38.5</v>
      </c>
      <c r="T37" s="3">
        <v>2</v>
      </c>
      <c r="U37" s="3">
        <v>57</v>
      </c>
      <c r="V37" s="3">
        <v>40</v>
      </c>
      <c r="W37" s="3">
        <v>39</v>
      </c>
      <c r="X37" s="3">
        <v>32</v>
      </c>
      <c r="Y37" s="3">
        <v>8</v>
      </c>
      <c r="Z37" s="3">
        <v>2</v>
      </c>
      <c r="AA37" s="3">
        <v>8</v>
      </c>
      <c r="AB37" s="3">
        <v>21</v>
      </c>
      <c r="AC37" s="3">
        <v>14.5</v>
      </c>
      <c r="AD37" s="3">
        <v>262</v>
      </c>
    </row>
    <row r="38" spans="14:30" x14ac:dyDescent="0.25">
      <c r="N38" s="59" t="s">
        <v>18</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14:30" x14ac:dyDescent="0.25">
      <c r="N39" s="2" t="s">
        <v>136</v>
      </c>
      <c r="O39" s="3">
        <v>8</v>
      </c>
      <c r="P39" s="3">
        <v>21</v>
      </c>
      <c r="Q39" s="3">
        <v>6</v>
      </c>
      <c r="R39" s="3"/>
      <c r="S39" s="3">
        <v>46.5</v>
      </c>
      <c r="T39" s="3">
        <v>31</v>
      </c>
      <c r="U39" s="3">
        <v>57</v>
      </c>
      <c r="V39" s="3">
        <v>40</v>
      </c>
      <c r="W39" s="3">
        <v>39</v>
      </c>
      <c r="X39" s="3">
        <v>32</v>
      </c>
      <c r="Y39" s="3">
        <v>8</v>
      </c>
      <c r="Z39" s="3">
        <v>2</v>
      </c>
      <c r="AA39" s="3">
        <v>8</v>
      </c>
      <c r="AB39" s="3">
        <v>21</v>
      </c>
      <c r="AC39" s="3">
        <v>14.5</v>
      </c>
      <c r="AD39" s="3">
        <v>334</v>
      </c>
    </row>
    <row r="40" spans="14:30" x14ac:dyDescent="0.25">
      <c r="N40" s="2" t="s">
        <v>135</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C65" s="2"/>
      <c r="D65" s="3"/>
      <c r="E65" s="3"/>
      <c r="F65" s="3"/>
      <c r="G65" s="3"/>
      <c r="H65" s="3"/>
      <c r="I65" s="3"/>
      <c r="J65" s="3"/>
      <c r="K65" s="18"/>
      <c r="L65" s="18"/>
    </row>
    <row r="66" spans="3:12" ht="1.1499999999999999" customHeight="1" x14ac:dyDescent="0.25">
      <c r="C66" s="2"/>
      <c r="D66" s="3"/>
      <c r="E66" s="3"/>
      <c r="F66" s="3"/>
      <c r="G66" s="3"/>
      <c r="H66" s="3"/>
      <c r="I66" s="3"/>
      <c r="J66" s="3"/>
      <c r="K66" s="18"/>
      <c r="L66" s="18"/>
    </row>
    <row r="67" spans="3:12" ht="1.1499999999999999" customHeight="1" x14ac:dyDescent="0.25">
      <c r="C67" s="2"/>
      <c r="D67" s="3"/>
      <c r="E67" s="3"/>
      <c r="F67" s="3"/>
      <c r="G67" s="3"/>
      <c r="H67" s="3"/>
      <c r="I67" s="3"/>
      <c r="J67" s="3"/>
      <c r="K67" s="18"/>
      <c r="L67" s="18"/>
    </row>
    <row r="68" spans="3:12" ht="1.1499999999999999" customHeight="1" x14ac:dyDescent="0.25">
      <c r="C68" s="2"/>
      <c r="D68" s="3"/>
      <c r="E68" s="3"/>
      <c r="F68" s="3"/>
      <c r="G68" s="3"/>
      <c r="H68" s="3"/>
      <c r="I68" s="3"/>
      <c r="J68" s="3"/>
      <c r="K68" s="18"/>
      <c r="L68" s="18"/>
    </row>
    <row r="69" spans="3:12" ht="1.1499999999999999" customHeight="1" x14ac:dyDescent="0.25">
      <c r="C69" s="2"/>
      <c r="D69" s="3"/>
      <c r="E69" s="3"/>
      <c r="F69" s="3"/>
      <c r="G69" s="3"/>
      <c r="H69" s="3"/>
      <c r="I69" s="3"/>
      <c r="J69" s="3"/>
      <c r="K69" s="18"/>
      <c r="L69" s="18"/>
    </row>
    <row r="70" spans="3:12" ht="1.1499999999999999" customHeight="1" x14ac:dyDescent="0.25">
      <c r="C70" s="2"/>
      <c r="D70" s="3"/>
      <c r="E70" s="3"/>
      <c r="F70" s="3"/>
      <c r="G70" s="3"/>
      <c r="H70" s="3"/>
      <c r="I70" s="3"/>
      <c r="J70" s="3"/>
      <c r="K70" s="18"/>
      <c r="L70" s="18"/>
    </row>
    <row r="71" spans="3:12" ht="1.1499999999999999" customHeight="1" x14ac:dyDescent="0.25">
      <c r="C71" s="2"/>
      <c r="D71" s="3"/>
      <c r="E71" s="3"/>
      <c r="F71" s="3"/>
      <c r="G71" s="3"/>
      <c r="H71" s="3"/>
      <c r="I71" s="3"/>
      <c r="J71" s="3"/>
      <c r="K71" s="18"/>
      <c r="L71" s="18"/>
    </row>
    <row r="72" spans="3:12" ht="1.1499999999999999" customHeight="1" x14ac:dyDescent="0.25">
      <c r="C72" s="2"/>
      <c r="D72" s="3"/>
      <c r="E72" s="3"/>
      <c r="F72" s="3"/>
      <c r="G72" s="3"/>
      <c r="H72" s="3"/>
      <c r="I72" s="3"/>
      <c r="J72" s="3"/>
      <c r="K72" s="18"/>
      <c r="L72" s="18"/>
    </row>
    <row r="73" spans="3:12" ht="1.1499999999999999" customHeight="1" x14ac:dyDescent="0.25">
      <c r="C73" s="2"/>
      <c r="D73" s="3"/>
      <c r="E73" s="3"/>
      <c r="F73" s="3"/>
      <c r="G73" s="3"/>
      <c r="H73" s="3"/>
      <c r="I73" s="3"/>
      <c r="J73" s="3"/>
      <c r="K73" s="18"/>
      <c r="L73" s="18"/>
    </row>
    <row r="74" spans="3:12" ht="1.1499999999999999" customHeight="1" x14ac:dyDescent="0.25">
      <c r="C74" s="2"/>
      <c r="D74" s="3"/>
      <c r="E74" s="3"/>
      <c r="F74" s="3"/>
      <c r="G74" s="3"/>
      <c r="H74" s="3"/>
      <c r="I74" s="3"/>
      <c r="J74" s="3"/>
      <c r="K74" s="18"/>
      <c r="L74" s="18"/>
    </row>
    <row r="75" spans="3:12" ht="1.1499999999999999" customHeight="1" x14ac:dyDescent="0.25">
      <c r="C75" s="2"/>
      <c r="D75" s="3"/>
      <c r="E75" s="3"/>
      <c r="F75" s="3"/>
      <c r="G75" s="3"/>
      <c r="H75" s="3"/>
      <c r="I75" s="3"/>
      <c r="J75" s="3"/>
      <c r="K75" s="18"/>
      <c r="L75" s="18"/>
    </row>
    <row r="76" spans="3:12" ht="1.1499999999999999" customHeight="1" x14ac:dyDescent="0.25">
      <c r="C76" s="2"/>
      <c r="D76" s="3"/>
      <c r="E76" s="3"/>
      <c r="F76" s="3"/>
      <c r="G76" s="3"/>
      <c r="H76" s="3"/>
      <c r="I76" s="3"/>
      <c r="J76" s="3"/>
      <c r="K76" s="18"/>
      <c r="L76" s="18"/>
    </row>
    <row r="77" spans="3:12" ht="1.1499999999999999" customHeight="1" x14ac:dyDescent="0.25">
      <c r="C77" s="2"/>
      <c r="D77" s="3"/>
      <c r="E77" s="3"/>
      <c r="F77" s="3"/>
      <c r="G77" s="3"/>
      <c r="H77" s="3"/>
      <c r="I77" s="3"/>
      <c r="J77" s="3"/>
      <c r="K77" s="18"/>
      <c r="L77" s="18"/>
    </row>
    <row r="78" spans="3:12" ht="1.1499999999999999" customHeight="1" x14ac:dyDescent="0.25">
      <c r="C78" s="2"/>
      <c r="D78" s="3"/>
      <c r="E78" s="3"/>
      <c r="F78" s="3"/>
      <c r="G78" s="3"/>
      <c r="H78" s="3"/>
      <c r="I78" s="3"/>
      <c r="J78" s="3"/>
      <c r="K78" s="18"/>
      <c r="L78" s="18"/>
    </row>
    <row r="79" spans="3:12" ht="1.1499999999999999" customHeight="1" x14ac:dyDescent="0.25">
      <c r="C79" s="2"/>
      <c r="D79" s="3"/>
      <c r="E79" s="3"/>
      <c r="F79" s="3"/>
      <c r="G79" s="3"/>
      <c r="H79" s="3"/>
      <c r="I79" s="3"/>
      <c r="J79" s="3"/>
      <c r="K79" s="18"/>
      <c r="L79" s="18"/>
    </row>
    <row r="80" spans="3:12" ht="1.1499999999999999" customHeight="1" x14ac:dyDescent="0.25">
      <c r="C80" s="2"/>
      <c r="D80" s="3"/>
      <c r="E80" s="3"/>
      <c r="F80" s="3"/>
      <c r="G80" s="3"/>
      <c r="H80" s="3"/>
      <c r="I80" s="3"/>
      <c r="J80" s="3"/>
      <c r="K80" s="18"/>
      <c r="L80" s="18"/>
    </row>
    <row r="81" spans="3:14" ht="1.1499999999999999" customHeight="1" x14ac:dyDescent="0.25">
      <c r="C81" s="2"/>
      <c r="D81" s="3"/>
      <c r="E81" s="3"/>
      <c r="F81" s="3"/>
      <c r="G81" s="3"/>
      <c r="H81" s="3"/>
      <c r="I81" s="3"/>
      <c r="J81" s="3"/>
      <c r="K81" s="18"/>
      <c r="L81" s="18"/>
    </row>
    <row r="82" spans="3:14" ht="1.1499999999999999" customHeight="1" x14ac:dyDescent="0.25">
      <c r="C82" s="2"/>
      <c r="D82" s="3"/>
      <c r="E82" s="3"/>
      <c r="F82" s="3"/>
      <c r="G82" s="3"/>
      <c r="H82" s="3"/>
      <c r="I82" s="3"/>
      <c r="J82" s="3"/>
      <c r="K82" s="18"/>
      <c r="L82" s="18"/>
    </row>
    <row r="83" spans="3:14" ht="1.1499999999999999" customHeight="1" x14ac:dyDescent="0.25">
      <c r="C83" s="2"/>
      <c r="D83" s="3"/>
      <c r="E83" s="3"/>
      <c r="F83" s="3"/>
      <c r="G83" s="3"/>
      <c r="H83" s="3"/>
      <c r="I83" s="3"/>
      <c r="J83" s="3"/>
      <c r="K83" s="18"/>
      <c r="L83" s="18"/>
    </row>
    <row r="84" spans="3:14" ht="1.1499999999999999" customHeight="1" x14ac:dyDescent="0.25">
      <c r="C84" s="2"/>
      <c r="D84" s="3"/>
      <c r="E84" s="3"/>
      <c r="F84" s="3"/>
      <c r="G84" s="3"/>
      <c r="H84" s="3"/>
      <c r="I84" s="3"/>
      <c r="J84" s="3"/>
      <c r="K84" s="18"/>
      <c r="L84" s="18"/>
    </row>
    <row r="85" spans="3:14" ht="1.1499999999999999" customHeight="1" x14ac:dyDescent="0.25">
      <c r="C85" s="2"/>
      <c r="D85" s="3"/>
      <c r="E85" s="3"/>
      <c r="F85" s="3"/>
      <c r="G85" s="3"/>
      <c r="H85" s="3"/>
      <c r="I85" s="3"/>
      <c r="J85" s="3"/>
      <c r="K85" s="18"/>
      <c r="L85" s="18"/>
    </row>
    <row r="86" spans="3:14" ht="1.1499999999999999" customHeight="1" x14ac:dyDescent="0.25">
      <c r="C86" s="2"/>
      <c r="D86" s="3"/>
      <c r="E86" s="3"/>
      <c r="F86" s="3"/>
      <c r="G86" s="3"/>
      <c r="H86" s="3"/>
      <c r="I86" s="3"/>
      <c r="J86" s="3"/>
      <c r="K86" s="18"/>
      <c r="L86" s="18"/>
    </row>
    <row r="87" spans="3:14" ht="1.1499999999999999" customHeight="1" x14ac:dyDescent="0.25">
      <c r="C87" s="2"/>
      <c r="D87" s="3"/>
      <c r="E87" s="3"/>
      <c r="F87" s="3"/>
      <c r="G87" s="3"/>
      <c r="H87" s="3"/>
      <c r="I87" s="3"/>
      <c r="J87" s="3"/>
      <c r="K87" s="18"/>
      <c r="L87" s="18"/>
    </row>
    <row r="88" spans="3:14" ht="1.1499999999999999" customHeight="1" x14ac:dyDescent="0.25">
      <c r="C88" s="2"/>
      <c r="D88" s="3"/>
      <c r="E88" s="3"/>
      <c r="F88" s="3"/>
      <c r="G88" s="3"/>
      <c r="H88" s="3"/>
      <c r="I88" s="3"/>
      <c r="J88" s="3"/>
      <c r="K88" s="18"/>
      <c r="L88" s="18"/>
    </row>
    <row r="89" spans="3:14" ht="1.1499999999999999" customHeight="1" x14ac:dyDescent="0.25">
      <c r="C89" s="2"/>
      <c r="D89" s="3"/>
      <c r="E89" s="3"/>
      <c r="F89" s="3"/>
      <c r="G89" s="3"/>
      <c r="H89" s="3"/>
      <c r="I89" s="3"/>
      <c r="J89" s="3"/>
      <c r="K89" s="18"/>
      <c r="L89" s="18"/>
    </row>
    <row r="91" spans="3:14" s="10" customFormat="1" x14ac:dyDescent="0.25">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CV91"/>
  <sheetViews>
    <sheetView topLeftCell="C1" zoomScale="70" zoomScaleNormal="70" workbookViewId="0">
      <selection activeCell="E26" sqref="E26"/>
    </sheetView>
  </sheetViews>
  <sheetFormatPr defaultRowHeight="15" x14ac:dyDescent="0.25"/>
  <cols>
    <col min="1" max="1" width="21" customWidth="1"/>
    <col min="2" max="2" width="2.5703125" customWidth="1"/>
    <col min="3" max="3" width="18.7109375" customWidth="1"/>
    <col min="4" max="4" width="18.5703125" customWidth="1"/>
    <col min="5" max="5" width="13.5703125" customWidth="1"/>
    <col min="6" max="6" width="10.28515625" customWidth="1"/>
    <col min="7" max="7" width="10.140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24.5703125" customWidth="1"/>
    <col min="15" max="15" width="21.7109375" customWidth="1"/>
    <col min="16" max="16" width="13.5703125" customWidth="1"/>
    <col min="17" max="17" width="14" customWidth="1"/>
    <col min="18" max="20" width="14.42578125" customWidth="1"/>
    <col min="21" max="21" width="14" customWidth="1"/>
    <col min="22" max="25" width="14.42578125" customWidth="1"/>
    <col min="26" max="26" width="14" customWidth="1"/>
    <col min="27" max="28" width="14.42578125" customWidth="1"/>
    <col min="29" max="29" width="15" customWidth="1"/>
    <col min="30" max="30" width="15.5703125" customWidth="1"/>
    <col min="31" max="31" width="10.85546875" customWidth="1"/>
    <col min="32" max="32" width="15.5703125" customWidth="1"/>
    <col min="33" max="33" width="10.85546875" customWidth="1"/>
    <col min="34" max="34" width="15.5703125" customWidth="1"/>
    <col min="35" max="35" width="10.85546875" customWidth="1"/>
    <col min="36" max="36" width="15.5703125" customWidth="1"/>
    <col min="37" max="37" width="10.7109375" customWidth="1"/>
    <col min="38" max="38" width="15.5703125" customWidth="1"/>
    <col min="39" max="39" width="10.85546875" customWidth="1"/>
    <col min="40" max="40" width="15.5703125" customWidth="1"/>
    <col min="41" max="41" width="10.85546875" customWidth="1"/>
    <col min="42" max="42" width="15.5703125" customWidth="1"/>
    <col min="43" max="43" width="14.5703125" customWidth="1"/>
    <col min="44" max="44" width="21.28515625" customWidth="1"/>
    <col min="45" max="45" width="8.85546875" customWidth="1"/>
    <col min="46" max="46" width="15.5703125" customWidth="1"/>
    <col min="47" max="47" width="18" customWidth="1"/>
    <col min="48" max="48" width="13" customWidth="1"/>
    <col min="49" max="49" width="10.7109375" customWidth="1"/>
    <col min="50" max="50" width="18" customWidth="1"/>
    <col min="51" max="51" width="10.7109375" customWidth="1"/>
    <col min="52" max="52" width="11.7109375" customWidth="1"/>
    <col min="53" max="53" width="8.7109375" customWidth="1"/>
    <col min="54" max="54" width="8.85546875" customWidth="1"/>
    <col min="55" max="55" width="15.5703125" customWidth="1"/>
    <col min="56" max="56" width="18" customWidth="1"/>
    <col min="57" max="57" width="13" customWidth="1"/>
    <col min="58" max="58" width="10.7109375" customWidth="1"/>
    <col min="59" max="59" width="18" customWidth="1"/>
    <col min="60" max="60" width="10.85546875" customWidth="1"/>
    <col min="61" max="61" width="11.7109375" customWidth="1"/>
    <col min="62" max="62" width="8.7109375" customWidth="1"/>
    <col min="63" max="63" width="8.85546875" customWidth="1"/>
    <col min="64" max="64" width="15.5703125" customWidth="1"/>
    <col min="65" max="65" width="18" customWidth="1"/>
    <col min="66" max="66" width="13" customWidth="1"/>
    <col min="67" max="67" width="10.7109375" customWidth="1"/>
    <col min="68" max="68" width="18" customWidth="1"/>
    <col min="69" max="69" width="10.85546875" customWidth="1"/>
    <col min="70" max="70" width="11.7109375" bestFit="1" customWidth="1"/>
    <col min="71" max="71" width="8.7109375" customWidth="1"/>
    <col min="72" max="72" width="8.85546875" customWidth="1"/>
    <col min="73" max="73" width="15.5703125" bestFit="1" customWidth="1"/>
    <col min="74" max="74" width="18" bestFit="1" customWidth="1"/>
    <col min="75" max="75" width="13" bestFit="1" customWidth="1"/>
    <col min="76" max="76" width="10.7109375" customWidth="1"/>
    <col min="77" max="77" width="18" bestFit="1" customWidth="1"/>
    <col min="78" max="78" width="10.85546875" bestFit="1" customWidth="1"/>
    <col min="79" max="79" width="11.7109375" bestFit="1" customWidth="1"/>
    <col min="80" max="80" width="8.7109375" customWidth="1"/>
    <col min="81" max="81" width="8.85546875" customWidth="1"/>
    <col min="82" max="82" width="15.5703125" bestFit="1" customWidth="1"/>
    <col min="83" max="83" width="18" bestFit="1" customWidth="1"/>
    <col min="84" max="84" width="13" bestFit="1" customWidth="1"/>
    <col min="85" max="85" width="10.7109375" bestFit="1" customWidth="1"/>
    <col min="86" max="86" width="18" bestFit="1" customWidth="1"/>
    <col min="87" max="87" width="10.7109375" customWidth="1"/>
    <col min="88" max="88" width="11.7109375" bestFit="1" customWidth="1"/>
    <col min="89" max="89" width="8.7109375" customWidth="1"/>
    <col min="90" max="90" width="8.85546875" customWidth="1"/>
    <col min="91" max="91" width="15.5703125" bestFit="1" customWidth="1"/>
    <col min="92" max="92" width="18" bestFit="1" customWidth="1"/>
    <col min="93" max="93" width="13" bestFit="1" customWidth="1"/>
    <col min="94" max="94" width="10.7109375" bestFit="1" customWidth="1"/>
    <col min="95" max="95" width="18" bestFit="1" customWidth="1"/>
    <col min="96" max="96" width="10.85546875" bestFit="1" customWidth="1"/>
    <col min="97" max="97" width="11.7109375" bestFit="1" customWidth="1"/>
    <col min="98" max="98" width="8.7109375" customWidth="1"/>
    <col min="99" max="99" width="8.85546875" customWidth="1"/>
    <col min="100" max="100" width="15.5703125" bestFit="1" customWidth="1"/>
    <col min="101" max="101" width="18" bestFit="1" customWidth="1"/>
    <col min="102" max="102" width="13" bestFit="1" customWidth="1"/>
    <col min="103" max="103" width="10.7109375" bestFit="1" customWidth="1"/>
    <col min="104" max="104" width="18" bestFit="1" customWidth="1"/>
    <col min="105" max="105" width="10.85546875" bestFit="1" customWidth="1"/>
    <col min="106" max="106" width="11.7109375" bestFit="1" customWidth="1"/>
    <col min="107" max="107" width="8.7109375" customWidth="1"/>
    <col min="109" max="109" width="15.5703125" bestFit="1" customWidth="1"/>
    <col min="110" max="110" width="18" bestFit="1" customWidth="1"/>
    <col min="111" max="111" width="13" bestFit="1" customWidth="1"/>
    <col min="112" max="112" width="10.7109375" bestFit="1" customWidth="1"/>
    <col min="113" max="113" width="18" bestFit="1" customWidth="1"/>
    <col min="114" max="114" width="10.85546875" bestFit="1" customWidth="1"/>
    <col min="115" max="115" width="11.7109375" bestFit="1" customWidth="1"/>
    <col min="116" max="116" width="8.7109375" customWidth="1"/>
    <col min="118" max="118" width="15.5703125" bestFit="1" customWidth="1"/>
    <col min="119" max="119" width="18" bestFit="1" customWidth="1"/>
    <col min="120" max="120" width="13" bestFit="1" customWidth="1"/>
    <col min="121" max="121" width="10.7109375" bestFit="1" customWidth="1"/>
    <col min="122" max="122" width="18" bestFit="1" customWidth="1"/>
    <col min="123" max="123" width="10.85546875" bestFit="1" customWidth="1"/>
    <col min="124" max="124" width="11.7109375" bestFit="1" customWidth="1"/>
    <col min="125" max="125" width="8.7109375" customWidth="1"/>
    <col min="127" max="127" width="15.5703125" bestFit="1" customWidth="1"/>
    <col min="128" max="128" width="18" bestFit="1" customWidth="1"/>
    <col min="129" max="129" width="13" bestFit="1" customWidth="1"/>
    <col min="130" max="130" width="10.7109375" bestFit="1" customWidth="1"/>
    <col min="131" max="131" width="18" bestFit="1" customWidth="1"/>
    <col min="132" max="132" width="10.7109375" bestFit="1" customWidth="1"/>
    <col min="133" max="133" width="11.7109375" bestFit="1" customWidth="1"/>
    <col min="134" max="134" width="8.7109375" customWidth="1"/>
    <col min="136" max="136" width="15.5703125" bestFit="1" customWidth="1"/>
    <col min="137" max="137" width="18" bestFit="1" customWidth="1"/>
    <col min="138" max="138" width="13" bestFit="1" customWidth="1"/>
    <col min="139" max="139" width="10.7109375" bestFit="1" customWidth="1"/>
    <col min="140" max="140" width="18" bestFit="1" customWidth="1"/>
    <col min="141" max="141" width="10.85546875" bestFit="1" customWidth="1"/>
    <col min="142" max="142" width="11.7109375" bestFit="1" customWidth="1"/>
    <col min="143" max="143" width="8.7109375" customWidth="1"/>
    <col min="145" max="145" width="15.5703125" bestFit="1" customWidth="1"/>
    <col min="146" max="146" width="18" bestFit="1" customWidth="1"/>
    <col min="147" max="147" width="13" bestFit="1" customWidth="1"/>
    <col min="148" max="148" width="10.7109375" bestFit="1" customWidth="1"/>
    <col min="149" max="149" width="18" bestFit="1" customWidth="1"/>
    <col min="150" max="150" width="10.85546875" bestFit="1" customWidth="1"/>
    <col min="151" max="151" width="11.7109375" bestFit="1" customWidth="1"/>
    <col min="152" max="152" width="8.7109375" customWidth="1"/>
    <col min="154" max="154" width="15.5703125" bestFit="1" customWidth="1"/>
    <col min="155" max="155" width="18" bestFit="1" customWidth="1"/>
    <col min="156" max="156" width="13" bestFit="1" customWidth="1"/>
    <col min="157" max="157" width="10.7109375" bestFit="1" customWidth="1"/>
    <col min="158" max="158" width="18" bestFit="1" customWidth="1"/>
    <col min="159" max="159" width="13.28515625" bestFit="1" customWidth="1"/>
    <col min="160" max="160" width="17.5703125" bestFit="1" customWidth="1"/>
    <col min="161" max="161" width="14.42578125" bestFit="1" customWidth="1"/>
    <col min="162" max="162" width="14.5703125" bestFit="1" customWidth="1"/>
    <col min="163" max="163" width="21.28515625" bestFit="1" customWidth="1"/>
    <col min="164" max="164" width="23.7109375" bestFit="1" customWidth="1"/>
    <col min="165" max="165" width="18.7109375" bestFit="1" customWidth="1"/>
    <col min="166" max="166" width="16.42578125" bestFit="1" customWidth="1"/>
    <col min="167" max="167" width="23.7109375" bestFit="1" customWidth="1"/>
  </cols>
  <sheetData>
    <row r="1" spans="3:100" ht="5.25" customHeight="1" x14ac:dyDescent="0.25"/>
    <row r="2" spans="3:100" s="38" customFormat="1" x14ac:dyDescent="0.25">
      <c r="C2" s="1" t="s">
        <v>91</v>
      </c>
      <c r="D2" t="s" vm="17">
        <v>51</v>
      </c>
      <c r="E2" s="17"/>
      <c r="F2" s="17"/>
      <c r="G2" s="17"/>
      <c r="H2" s="17"/>
      <c r="I2" s="17"/>
      <c r="J2" s="17"/>
      <c r="K2" s="58"/>
      <c r="L2" s="58"/>
      <c r="M2" s="58"/>
      <c r="N2" s="1" t="s">
        <v>91</v>
      </c>
      <c r="O2" t="s" vm="17">
        <v>51</v>
      </c>
      <c r="P2" s="17"/>
      <c r="Q2" s="17"/>
      <c r="R2" s="17"/>
      <c r="S2" s="17"/>
      <c r="T2" s="17"/>
      <c r="U2" s="17"/>
      <c r="V2" s="58"/>
      <c r="W2" s="58"/>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88</v>
      </c>
      <c r="E4" t="s">
        <v>18</v>
      </c>
      <c r="F4" t="s">
        <v>69</v>
      </c>
      <c r="G4" t="s">
        <v>53</v>
      </c>
      <c r="H4" t="s">
        <v>87</v>
      </c>
      <c r="I4" t="s">
        <v>27</v>
      </c>
      <c r="J4" t="s">
        <v>33</v>
      </c>
      <c r="K4" t="s">
        <v>34</v>
      </c>
      <c r="L4" t="s">
        <v>89</v>
      </c>
      <c r="O4" s="1" t="s">
        <v>3</v>
      </c>
    </row>
    <row r="5" spans="3:100" x14ac:dyDescent="0.25">
      <c r="C5" s="2" t="s">
        <v>107</v>
      </c>
      <c r="D5" s="3">
        <v>0</v>
      </c>
      <c r="E5" s="3">
        <v>215.5</v>
      </c>
      <c r="F5" s="3"/>
      <c r="G5" s="3">
        <v>140</v>
      </c>
      <c r="H5" s="3">
        <v>10.5</v>
      </c>
      <c r="I5" s="3">
        <v>65</v>
      </c>
      <c r="J5" s="3">
        <v>184</v>
      </c>
      <c r="K5" s="18">
        <v>0.81793478260869568</v>
      </c>
      <c r="L5" s="18">
        <v>0.9</v>
      </c>
      <c r="N5" s="1" t="s">
        <v>1</v>
      </c>
      <c r="O5" t="s">
        <v>103</v>
      </c>
      <c r="P5" t="s">
        <v>104</v>
      </c>
      <c r="Q5" t="s">
        <v>105</v>
      </c>
      <c r="R5" t="s">
        <v>106</v>
      </c>
      <c r="S5" t="s">
        <v>106</v>
      </c>
      <c r="T5" t="s">
        <v>127</v>
      </c>
      <c r="U5" t="s">
        <v>128</v>
      </c>
      <c r="V5" t="s">
        <v>129</v>
      </c>
      <c r="W5" t="s">
        <v>130</v>
      </c>
      <c r="X5" t="s">
        <v>130</v>
      </c>
      <c r="Y5" t="s">
        <v>131</v>
      </c>
      <c r="Z5" t="s">
        <v>132</v>
      </c>
      <c r="AA5" t="s">
        <v>133</v>
      </c>
      <c r="AB5" t="s">
        <v>134</v>
      </c>
      <c r="AC5" t="s">
        <v>2</v>
      </c>
    </row>
    <row r="6" spans="3:100" x14ac:dyDescent="0.25">
      <c r="C6" s="4" t="s">
        <v>61</v>
      </c>
      <c r="D6" s="3">
        <v>-1</v>
      </c>
      <c r="E6" s="3">
        <v>10.5</v>
      </c>
      <c r="F6" s="3"/>
      <c r="G6" s="3"/>
      <c r="H6" s="3">
        <v>10.5</v>
      </c>
      <c r="I6" s="3"/>
      <c r="J6" s="3">
        <v>184</v>
      </c>
      <c r="K6" s="18">
        <v>5.7065217391304345E-2</v>
      </c>
      <c r="L6" s="18">
        <v>0.9</v>
      </c>
      <c r="N6" s="2" t="s">
        <v>61</v>
      </c>
      <c r="O6" s="3"/>
      <c r="P6" s="3"/>
      <c r="Q6" s="3"/>
      <c r="R6" s="3"/>
      <c r="S6" s="3"/>
      <c r="T6" s="3"/>
      <c r="U6" s="3"/>
      <c r="V6" s="3"/>
      <c r="W6" s="3"/>
      <c r="X6" s="3"/>
      <c r="Y6" s="3"/>
      <c r="Z6" s="3"/>
      <c r="AA6" s="3"/>
      <c r="AB6" s="3"/>
      <c r="AC6" s="3"/>
    </row>
    <row r="7" spans="3:100" x14ac:dyDescent="0.25">
      <c r="C7" s="4" t="s">
        <v>12</v>
      </c>
      <c r="D7" s="3"/>
      <c r="E7" s="3">
        <v>57</v>
      </c>
      <c r="F7" s="3"/>
      <c r="G7" s="3"/>
      <c r="H7" s="3"/>
      <c r="I7" s="3">
        <v>57</v>
      </c>
      <c r="J7" s="3">
        <v>184</v>
      </c>
      <c r="K7" s="18"/>
      <c r="L7" s="18"/>
      <c r="N7" s="4" t="s">
        <v>53</v>
      </c>
      <c r="O7" s="3"/>
      <c r="P7" s="3"/>
      <c r="Q7" s="3"/>
      <c r="R7" s="3"/>
      <c r="S7" s="3"/>
      <c r="T7" s="3"/>
      <c r="U7" s="3"/>
      <c r="V7" s="3"/>
      <c r="W7" s="3"/>
      <c r="X7" s="3"/>
      <c r="Y7" s="3"/>
      <c r="Z7" s="3"/>
      <c r="AA7" s="3"/>
      <c r="AB7" s="3"/>
      <c r="AC7" s="3"/>
    </row>
    <row r="8" spans="3:100" x14ac:dyDescent="0.25">
      <c r="C8" s="4" t="s">
        <v>75</v>
      </c>
      <c r="D8" s="3">
        <v>-1</v>
      </c>
      <c r="E8" s="3">
        <v>4</v>
      </c>
      <c r="F8" s="3"/>
      <c r="G8" s="3">
        <v>4</v>
      </c>
      <c r="H8" s="3"/>
      <c r="I8" s="3"/>
      <c r="J8" s="3">
        <v>184</v>
      </c>
      <c r="K8" s="18">
        <v>2.1739130434782608E-2</v>
      </c>
      <c r="L8" s="18">
        <v>0.9</v>
      </c>
      <c r="N8" s="4" t="s">
        <v>87</v>
      </c>
      <c r="O8" s="3"/>
      <c r="P8" s="3"/>
      <c r="Q8" s="3">
        <v>3</v>
      </c>
      <c r="R8" s="3">
        <v>7.5</v>
      </c>
      <c r="S8" s="3">
        <v>1.5</v>
      </c>
      <c r="T8" s="3">
        <v>8</v>
      </c>
      <c r="U8" s="3">
        <v>5</v>
      </c>
      <c r="V8" s="3"/>
      <c r="W8" s="3"/>
      <c r="X8" s="3"/>
      <c r="Y8" s="3">
        <v>4</v>
      </c>
      <c r="Z8" s="3"/>
      <c r="AA8" s="3"/>
      <c r="AB8" s="3"/>
      <c r="AC8" s="3">
        <v>29</v>
      </c>
    </row>
    <row r="9" spans="3:100" x14ac:dyDescent="0.25">
      <c r="C9" s="4" t="s">
        <v>96</v>
      </c>
      <c r="D9" s="3">
        <v>-1</v>
      </c>
      <c r="E9" s="3">
        <v>80</v>
      </c>
      <c r="F9" s="3"/>
      <c r="G9" s="3">
        <v>80</v>
      </c>
      <c r="H9" s="3"/>
      <c r="I9" s="3"/>
      <c r="J9" s="3">
        <v>184</v>
      </c>
      <c r="K9" s="18">
        <v>0.43478260869565216</v>
      </c>
      <c r="L9" s="18">
        <v>0.9</v>
      </c>
      <c r="N9" s="2" t="s">
        <v>75</v>
      </c>
      <c r="O9" s="3"/>
      <c r="P9" s="3"/>
      <c r="Q9" s="3"/>
      <c r="R9" s="3"/>
      <c r="S9" s="3"/>
      <c r="T9" s="3"/>
      <c r="U9" s="3"/>
      <c r="V9" s="3"/>
      <c r="W9" s="3"/>
      <c r="X9" s="3"/>
      <c r="Y9" s="3"/>
      <c r="Z9" s="3"/>
      <c r="AA9" s="3"/>
      <c r="AB9" s="3"/>
      <c r="AC9" s="3"/>
    </row>
    <row r="10" spans="3:100" x14ac:dyDescent="0.25">
      <c r="C10" s="4" t="s">
        <v>95</v>
      </c>
      <c r="D10" s="3">
        <v>-1</v>
      </c>
      <c r="E10" s="3">
        <v>56</v>
      </c>
      <c r="F10" s="3"/>
      <c r="G10" s="3">
        <v>56</v>
      </c>
      <c r="H10" s="3"/>
      <c r="I10" s="3"/>
      <c r="J10" s="3">
        <v>184</v>
      </c>
      <c r="K10" s="18">
        <v>0.30434782608695654</v>
      </c>
      <c r="L10" s="18">
        <v>0.9</v>
      </c>
      <c r="N10" s="4" t="s">
        <v>53</v>
      </c>
      <c r="O10" s="3"/>
      <c r="P10" s="3"/>
      <c r="Q10" s="3">
        <v>3</v>
      </c>
      <c r="R10" s="3">
        <v>1</v>
      </c>
      <c r="S10" s="3"/>
      <c r="T10" s="3">
        <v>6</v>
      </c>
      <c r="U10" s="3">
        <v>3</v>
      </c>
      <c r="V10" s="3"/>
      <c r="W10" s="3"/>
      <c r="X10" s="3"/>
      <c r="Y10" s="3"/>
      <c r="Z10" s="3"/>
      <c r="AA10" s="3"/>
      <c r="AB10" s="3"/>
      <c r="AC10" s="3">
        <v>13</v>
      </c>
    </row>
    <row r="11" spans="3:100" x14ac:dyDescent="0.25">
      <c r="C11" s="4" t="s">
        <v>26</v>
      </c>
      <c r="D11" s="3"/>
      <c r="E11" s="3">
        <v>8</v>
      </c>
      <c r="F11" s="3"/>
      <c r="G11" s="3"/>
      <c r="H11" s="3"/>
      <c r="I11" s="3">
        <v>8</v>
      </c>
      <c r="J11" s="3">
        <v>184</v>
      </c>
      <c r="K11" s="18"/>
      <c r="L11" s="18"/>
      <c r="N11" s="4" t="s">
        <v>87</v>
      </c>
      <c r="O11" s="3"/>
      <c r="P11" s="3"/>
      <c r="Q11" s="3"/>
      <c r="R11" s="3"/>
      <c r="S11" s="3"/>
      <c r="T11" s="3"/>
      <c r="U11" s="3"/>
      <c r="V11" s="3"/>
      <c r="W11" s="3"/>
      <c r="X11" s="3"/>
      <c r="Y11" s="3">
        <v>8</v>
      </c>
      <c r="Z11" s="3">
        <v>3</v>
      </c>
      <c r="AA11" s="3">
        <v>4</v>
      </c>
      <c r="AB11" s="3"/>
      <c r="AC11" s="3">
        <v>15</v>
      </c>
    </row>
    <row r="12" spans="3:100" x14ac:dyDescent="0.25">
      <c r="C12" s="2" t="s">
        <v>126</v>
      </c>
      <c r="D12" s="3">
        <v>1</v>
      </c>
      <c r="E12" s="3">
        <v>191</v>
      </c>
      <c r="F12" s="3"/>
      <c r="G12" s="3">
        <v>173</v>
      </c>
      <c r="H12" s="3">
        <v>14.5</v>
      </c>
      <c r="I12" s="3">
        <v>3.5</v>
      </c>
      <c r="J12" s="3">
        <v>160</v>
      </c>
      <c r="K12" s="18">
        <v>1.171875</v>
      </c>
      <c r="L12" s="18">
        <v>0.9</v>
      </c>
      <c r="N12" s="2" t="s">
        <v>96</v>
      </c>
      <c r="O12" s="3"/>
      <c r="P12" s="3"/>
      <c r="Q12" s="3"/>
      <c r="R12" s="3"/>
      <c r="S12" s="3"/>
      <c r="T12" s="3"/>
      <c r="U12" s="3"/>
      <c r="V12" s="3"/>
      <c r="W12" s="3"/>
      <c r="X12" s="3"/>
      <c r="Y12" s="3"/>
      <c r="Z12" s="3"/>
      <c r="AA12" s="3"/>
      <c r="AB12" s="3"/>
      <c r="AC12" s="3"/>
    </row>
    <row r="13" spans="3:100" x14ac:dyDescent="0.25">
      <c r="C13" s="4" t="s">
        <v>61</v>
      </c>
      <c r="D13" s="3">
        <v>-1</v>
      </c>
      <c r="E13" s="3">
        <v>14.5</v>
      </c>
      <c r="F13" s="3"/>
      <c r="G13" s="3"/>
      <c r="H13" s="3">
        <v>14.5</v>
      </c>
      <c r="I13" s="3"/>
      <c r="J13" s="3">
        <v>160</v>
      </c>
      <c r="K13" s="18">
        <v>9.0624999999999997E-2</v>
      </c>
      <c r="L13" s="18">
        <v>0.9</v>
      </c>
      <c r="N13" s="4" t="s">
        <v>53</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25">
      <c r="C14" s="4" t="s">
        <v>12</v>
      </c>
      <c r="D14" s="3"/>
      <c r="E14" s="3">
        <v>3.5</v>
      </c>
      <c r="F14" s="3"/>
      <c r="G14" s="3"/>
      <c r="H14" s="3"/>
      <c r="I14" s="3">
        <v>3.5</v>
      </c>
      <c r="J14" s="3">
        <v>160</v>
      </c>
      <c r="K14" s="18"/>
      <c r="L14" s="18"/>
      <c r="N14" s="4" t="s">
        <v>87</v>
      </c>
      <c r="O14" s="3"/>
      <c r="P14" s="3"/>
      <c r="Q14" s="3"/>
      <c r="R14" s="3"/>
      <c r="S14" s="3"/>
      <c r="T14" s="3"/>
      <c r="U14" s="3"/>
      <c r="V14" s="3"/>
      <c r="W14" s="3"/>
      <c r="X14" s="3"/>
      <c r="Y14" s="3"/>
      <c r="Z14" s="3"/>
      <c r="AA14" s="3"/>
      <c r="AB14" s="3"/>
      <c r="AC14" s="3"/>
    </row>
    <row r="15" spans="3:100" x14ac:dyDescent="0.25">
      <c r="C15" s="4" t="s">
        <v>75</v>
      </c>
      <c r="D15" s="3">
        <v>-1</v>
      </c>
      <c r="E15" s="3">
        <v>9</v>
      </c>
      <c r="F15" s="3"/>
      <c r="G15" s="3">
        <v>9</v>
      </c>
      <c r="H15" s="3"/>
      <c r="I15" s="3"/>
      <c r="J15" s="3">
        <v>160</v>
      </c>
      <c r="K15" s="18">
        <v>5.6250000000000001E-2</v>
      </c>
      <c r="L15" s="18">
        <v>0.9</v>
      </c>
      <c r="N15" s="2" t="s">
        <v>95</v>
      </c>
      <c r="O15" s="3"/>
      <c r="P15" s="3"/>
      <c r="Q15" s="3"/>
      <c r="R15" s="3"/>
      <c r="S15" s="3"/>
      <c r="T15" s="3"/>
      <c r="U15" s="3"/>
      <c r="V15" s="3"/>
      <c r="W15" s="3"/>
      <c r="X15" s="3"/>
      <c r="Y15" s="3"/>
      <c r="Z15" s="3"/>
      <c r="AA15" s="3"/>
      <c r="AB15" s="3"/>
      <c r="AC15" s="3"/>
    </row>
    <row r="16" spans="3:100" x14ac:dyDescent="0.25">
      <c r="C16" s="4" t="s">
        <v>96</v>
      </c>
      <c r="D16" s="3">
        <v>-1</v>
      </c>
      <c r="E16" s="3">
        <v>76</v>
      </c>
      <c r="F16" s="3"/>
      <c r="G16" s="3">
        <v>76</v>
      </c>
      <c r="H16" s="3"/>
      <c r="I16" s="3"/>
      <c r="J16" s="3">
        <v>160</v>
      </c>
      <c r="K16" s="18">
        <v>0.47499999999999998</v>
      </c>
      <c r="L16" s="18">
        <v>0.9</v>
      </c>
      <c r="N16" s="4" t="s">
        <v>53</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25">
      <c r="C17" s="4" t="s">
        <v>95</v>
      </c>
      <c r="D17" s="3">
        <v>-1</v>
      </c>
      <c r="E17" s="3">
        <v>74</v>
      </c>
      <c r="F17" s="3"/>
      <c r="G17" s="3">
        <v>74</v>
      </c>
      <c r="H17" s="3"/>
      <c r="I17" s="3"/>
      <c r="J17" s="3">
        <v>160</v>
      </c>
      <c r="K17" s="18">
        <v>0.46250000000000002</v>
      </c>
      <c r="L17" s="18">
        <v>0.9</v>
      </c>
      <c r="N17" s="4" t="s">
        <v>87</v>
      </c>
      <c r="O17" s="3"/>
      <c r="P17" s="3"/>
      <c r="Q17" s="3"/>
      <c r="R17" s="3"/>
      <c r="S17" s="3"/>
      <c r="T17" s="3"/>
      <c r="U17" s="3"/>
      <c r="V17" s="3"/>
      <c r="W17" s="3"/>
      <c r="X17" s="3"/>
      <c r="Y17" s="3"/>
      <c r="Z17" s="3"/>
      <c r="AA17" s="3"/>
      <c r="AB17" s="3"/>
      <c r="AC17" s="3"/>
    </row>
    <row r="18" spans="3:29" x14ac:dyDescent="0.25">
      <c r="C18" s="4" t="s">
        <v>26</v>
      </c>
      <c r="D18" s="3">
        <v>-1</v>
      </c>
      <c r="E18" s="3">
        <v>14</v>
      </c>
      <c r="F18" s="3"/>
      <c r="G18" s="3">
        <v>14</v>
      </c>
      <c r="H18" s="3"/>
      <c r="I18" s="3"/>
      <c r="J18" s="3">
        <v>160</v>
      </c>
      <c r="K18" s="18">
        <v>8.7499999999999994E-2</v>
      </c>
      <c r="L18" s="18">
        <v>0.9</v>
      </c>
      <c r="N18" s="2" t="s">
        <v>26</v>
      </c>
      <c r="O18" s="3"/>
      <c r="P18" s="3"/>
      <c r="Q18" s="3"/>
      <c r="R18" s="3"/>
      <c r="S18" s="3"/>
      <c r="T18" s="3"/>
      <c r="U18" s="3"/>
      <c r="V18" s="3"/>
      <c r="W18" s="3"/>
      <c r="X18" s="3"/>
      <c r="Y18" s="3"/>
      <c r="Z18" s="3"/>
      <c r="AA18" s="3"/>
      <c r="AB18" s="3"/>
      <c r="AC18" s="3"/>
    </row>
    <row r="19" spans="3:29" x14ac:dyDescent="0.25">
      <c r="C19" s="2" t="s">
        <v>110</v>
      </c>
      <c r="D19" s="3">
        <v>1</v>
      </c>
      <c r="E19" s="3">
        <v>183</v>
      </c>
      <c r="F19" s="3"/>
      <c r="G19" s="3">
        <v>138</v>
      </c>
      <c r="H19" s="3">
        <v>19</v>
      </c>
      <c r="I19" s="3">
        <v>26</v>
      </c>
      <c r="J19" s="3">
        <v>152</v>
      </c>
      <c r="K19" s="18">
        <v>1.0328947368421053</v>
      </c>
      <c r="L19" s="18">
        <v>0.9</v>
      </c>
      <c r="N19" s="4" t="s">
        <v>53</v>
      </c>
      <c r="O19" s="3"/>
      <c r="P19" s="3"/>
      <c r="Q19" s="3"/>
      <c r="R19" s="3"/>
      <c r="S19" s="3"/>
      <c r="T19" s="3">
        <v>12.5</v>
      </c>
      <c r="U19" s="3">
        <v>1.5</v>
      </c>
      <c r="V19" s="3"/>
      <c r="W19" s="3"/>
      <c r="X19" s="3"/>
      <c r="Y19" s="3">
        <v>3</v>
      </c>
      <c r="Z19" s="3">
        <v>0.5</v>
      </c>
      <c r="AA19" s="3">
        <v>0.5</v>
      </c>
      <c r="AB19" s="3"/>
      <c r="AC19" s="3">
        <v>18</v>
      </c>
    </row>
    <row r="20" spans="3:29" x14ac:dyDescent="0.25">
      <c r="C20" s="4" t="s">
        <v>61</v>
      </c>
      <c r="D20" s="3">
        <v>-1</v>
      </c>
      <c r="E20" s="3">
        <v>4</v>
      </c>
      <c r="F20" s="3"/>
      <c r="G20" s="3"/>
      <c r="H20" s="3">
        <v>4</v>
      </c>
      <c r="I20" s="3"/>
      <c r="J20" s="3">
        <v>152</v>
      </c>
      <c r="K20" s="18">
        <v>2.6315789473684209E-2</v>
      </c>
      <c r="L20" s="18">
        <v>0.9</v>
      </c>
      <c r="N20" s="4" t="s">
        <v>87</v>
      </c>
      <c r="O20" s="3"/>
      <c r="P20" s="3"/>
      <c r="Q20" s="3"/>
      <c r="R20" s="3"/>
      <c r="S20" s="3"/>
      <c r="T20" s="3"/>
      <c r="U20" s="3"/>
      <c r="V20" s="3"/>
      <c r="W20" s="3"/>
      <c r="X20" s="3"/>
      <c r="Y20" s="3"/>
      <c r="Z20" s="3"/>
      <c r="AA20" s="3"/>
      <c r="AB20" s="3"/>
      <c r="AC20" s="3"/>
    </row>
    <row r="21" spans="3:29" x14ac:dyDescent="0.25">
      <c r="C21" s="4" t="s">
        <v>12</v>
      </c>
      <c r="D21" s="3"/>
      <c r="E21" s="3">
        <v>10</v>
      </c>
      <c r="F21" s="3"/>
      <c r="G21" s="3"/>
      <c r="H21" s="3"/>
      <c r="I21" s="3">
        <v>10</v>
      </c>
      <c r="J21" s="3">
        <v>152</v>
      </c>
      <c r="K21" s="18"/>
      <c r="L21" s="18"/>
      <c r="N21" s="2" t="s">
        <v>136</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25">
      <c r="C22" s="4" t="s">
        <v>75</v>
      </c>
      <c r="D22" s="3">
        <v>-1</v>
      </c>
      <c r="E22" s="3">
        <v>15</v>
      </c>
      <c r="F22" s="3"/>
      <c r="G22" s="3"/>
      <c r="H22" s="3">
        <v>15</v>
      </c>
      <c r="I22" s="3"/>
      <c r="J22" s="3">
        <v>152</v>
      </c>
      <c r="K22" s="18">
        <v>9.8684210526315791E-2</v>
      </c>
      <c r="L22" s="18">
        <v>0.9</v>
      </c>
      <c r="N22" s="2" t="s">
        <v>137</v>
      </c>
      <c r="O22" s="3"/>
      <c r="P22" s="3"/>
      <c r="Q22" s="3">
        <v>3</v>
      </c>
      <c r="R22" s="3">
        <v>7.5</v>
      </c>
      <c r="S22" s="3">
        <v>1.5</v>
      </c>
      <c r="T22" s="3">
        <v>8</v>
      </c>
      <c r="U22" s="3">
        <v>5</v>
      </c>
      <c r="V22" s="3"/>
      <c r="W22" s="3"/>
      <c r="X22" s="3"/>
      <c r="Y22" s="3">
        <v>12</v>
      </c>
      <c r="Z22" s="3">
        <v>3</v>
      </c>
      <c r="AA22" s="3">
        <v>4</v>
      </c>
      <c r="AB22" s="3"/>
      <c r="AC22" s="3">
        <v>44</v>
      </c>
    </row>
    <row r="23" spans="3:29" x14ac:dyDescent="0.25">
      <c r="C23" s="4" t="s">
        <v>96</v>
      </c>
      <c r="D23" s="3">
        <v>-1</v>
      </c>
      <c r="E23" s="3">
        <v>70</v>
      </c>
      <c r="F23" s="3"/>
      <c r="G23" s="3">
        <v>70</v>
      </c>
      <c r="H23" s="3"/>
      <c r="I23" s="3"/>
      <c r="J23" s="3">
        <v>152</v>
      </c>
      <c r="K23" s="18">
        <v>0.46052631578947367</v>
      </c>
      <c r="L23" s="18">
        <v>0.9</v>
      </c>
    </row>
    <row r="24" spans="3:29" x14ac:dyDescent="0.25">
      <c r="C24" s="4" t="s">
        <v>95</v>
      </c>
      <c r="D24" s="3">
        <v>-1</v>
      </c>
      <c r="E24" s="3">
        <v>64</v>
      </c>
      <c r="F24" s="3"/>
      <c r="G24" s="3">
        <v>64</v>
      </c>
      <c r="H24" s="3"/>
      <c r="I24" s="3"/>
      <c r="J24" s="3">
        <v>152</v>
      </c>
      <c r="K24" s="18">
        <v>0.42105263157894735</v>
      </c>
      <c r="L24" s="18">
        <v>0.9</v>
      </c>
    </row>
    <row r="25" spans="3:29" x14ac:dyDescent="0.25">
      <c r="C25" s="4" t="s">
        <v>26</v>
      </c>
      <c r="D25" s="3">
        <v>-1</v>
      </c>
      <c r="E25" s="3">
        <v>20</v>
      </c>
      <c r="F25" s="3"/>
      <c r="G25" s="3">
        <v>4</v>
      </c>
      <c r="H25" s="3"/>
      <c r="I25" s="3">
        <v>16</v>
      </c>
      <c r="J25" s="3">
        <v>152</v>
      </c>
      <c r="K25" s="18">
        <v>2.6315789473684209E-2</v>
      </c>
      <c r="L25" s="18">
        <v>0.9</v>
      </c>
    </row>
    <row r="26" spans="3:29" x14ac:dyDescent="0.25">
      <c r="C26" s="2" t="s">
        <v>2</v>
      </c>
      <c r="D26" s="3">
        <v>1</v>
      </c>
      <c r="E26" s="3">
        <v>589.5</v>
      </c>
      <c r="F26" s="3"/>
      <c r="G26" s="3">
        <v>451</v>
      </c>
      <c r="H26" s="3">
        <v>44</v>
      </c>
      <c r="I26" s="3">
        <v>94.5</v>
      </c>
      <c r="J26" s="3">
        <v>496</v>
      </c>
      <c r="K26" s="18">
        <v>0.99798387096774188</v>
      </c>
      <c r="L26" s="18">
        <v>0.9</v>
      </c>
    </row>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C65" s="2"/>
      <c r="D65" s="3"/>
      <c r="E65" s="3"/>
      <c r="F65" s="3"/>
      <c r="G65" s="3"/>
      <c r="H65" s="3"/>
      <c r="I65" s="3"/>
      <c r="J65" s="3"/>
      <c r="K65" s="18"/>
      <c r="L65" s="18"/>
    </row>
    <row r="66" spans="3:12" ht="1.1499999999999999" customHeight="1" x14ac:dyDescent="0.25">
      <c r="C66" s="2"/>
      <c r="D66" s="3"/>
      <c r="E66" s="3"/>
      <c r="F66" s="3"/>
      <c r="G66" s="3"/>
      <c r="H66" s="3"/>
      <c r="I66" s="3"/>
      <c r="J66" s="3"/>
      <c r="K66" s="18"/>
      <c r="L66" s="18"/>
    </row>
    <row r="67" spans="3:12" ht="1.1499999999999999" customHeight="1" x14ac:dyDescent="0.25">
      <c r="C67" s="2"/>
      <c r="D67" s="3"/>
      <c r="E67" s="3"/>
      <c r="F67" s="3"/>
      <c r="G67" s="3"/>
      <c r="H67" s="3"/>
      <c r="I67" s="3"/>
      <c r="J67" s="3"/>
      <c r="K67" s="18"/>
      <c r="L67" s="18"/>
    </row>
    <row r="68" spans="3:12" ht="1.1499999999999999" customHeight="1" x14ac:dyDescent="0.25">
      <c r="C68" s="2"/>
      <c r="D68" s="3"/>
      <c r="E68" s="3"/>
      <c r="F68" s="3"/>
      <c r="G68" s="3"/>
      <c r="H68" s="3"/>
      <c r="I68" s="3"/>
      <c r="J68" s="3"/>
      <c r="K68" s="18"/>
      <c r="L68" s="18"/>
    </row>
    <row r="69" spans="3:12" ht="1.1499999999999999" customHeight="1" x14ac:dyDescent="0.25">
      <c r="C69" s="2"/>
      <c r="D69" s="3"/>
      <c r="E69" s="3"/>
      <c r="F69" s="3"/>
      <c r="G69" s="3"/>
      <c r="H69" s="3"/>
      <c r="I69" s="3"/>
      <c r="J69" s="3"/>
      <c r="K69" s="18"/>
      <c r="L69" s="18"/>
    </row>
    <row r="70" spans="3:12" ht="1.1499999999999999" customHeight="1" x14ac:dyDescent="0.25">
      <c r="C70" s="2"/>
      <c r="D70" s="3"/>
      <c r="E70" s="3"/>
      <c r="F70" s="3"/>
      <c r="G70" s="3"/>
      <c r="H70" s="3"/>
      <c r="I70" s="3"/>
      <c r="J70" s="3"/>
      <c r="K70" s="18"/>
      <c r="L70" s="18"/>
    </row>
    <row r="71" spans="3:12" ht="1.1499999999999999" customHeight="1" x14ac:dyDescent="0.25">
      <c r="C71" s="2"/>
      <c r="D71" s="3"/>
      <c r="E71" s="3"/>
      <c r="F71" s="3"/>
      <c r="G71" s="3"/>
      <c r="H71" s="3"/>
      <c r="I71" s="3"/>
      <c r="J71" s="3"/>
      <c r="K71" s="18"/>
      <c r="L71" s="18"/>
    </row>
    <row r="72" spans="3:12" ht="1.1499999999999999" customHeight="1" x14ac:dyDescent="0.25">
      <c r="C72" s="2"/>
      <c r="D72" s="3"/>
      <c r="E72" s="3"/>
      <c r="F72" s="3"/>
      <c r="G72" s="3"/>
      <c r="H72" s="3"/>
      <c r="I72" s="3"/>
      <c r="J72" s="3"/>
      <c r="K72" s="18"/>
      <c r="L72" s="18"/>
    </row>
    <row r="73" spans="3:12" ht="1.1499999999999999" customHeight="1" x14ac:dyDescent="0.25">
      <c r="C73" s="2"/>
      <c r="D73" s="3"/>
      <c r="E73" s="3"/>
      <c r="F73" s="3"/>
      <c r="G73" s="3"/>
      <c r="H73" s="3"/>
      <c r="I73" s="3"/>
      <c r="J73" s="3"/>
      <c r="K73" s="18"/>
      <c r="L73" s="18"/>
    </row>
    <row r="74" spans="3:12" ht="1.1499999999999999" customHeight="1" x14ac:dyDescent="0.25">
      <c r="C74" s="2"/>
      <c r="D74" s="3"/>
      <c r="E74" s="3"/>
      <c r="F74" s="3"/>
      <c r="G74" s="3"/>
      <c r="H74" s="3"/>
      <c r="I74" s="3"/>
      <c r="J74" s="3"/>
      <c r="K74" s="18"/>
      <c r="L74" s="18"/>
    </row>
    <row r="75" spans="3:12" ht="1.1499999999999999" customHeight="1" x14ac:dyDescent="0.25">
      <c r="C75" s="2"/>
      <c r="D75" s="3"/>
      <c r="E75" s="3"/>
      <c r="F75" s="3"/>
      <c r="G75" s="3"/>
      <c r="H75" s="3"/>
      <c r="I75" s="3"/>
      <c r="J75" s="3"/>
      <c r="K75" s="18"/>
      <c r="L75" s="18"/>
    </row>
    <row r="76" spans="3:12" ht="1.1499999999999999" customHeight="1" x14ac:dyDescent="0.25">
      <c r="C76" s="2"/>
      <c r="D76" s="3"/>
      <c r="E76" s="3"/>
      <c r="F76" s="3"/>
      <c r="G76" s="3"/>
      <c r="H76" s="3"/>
      <c r="I76" s="3"/>
      <c r="J76" s="3"/>
      <c r="K76" s="18"/>
      <c r="L76" s="18"/>
    </row>
    <row r="77" spans="3:12" ht="1.1499999999999999" customHeight="1" x14ac:dyDescent="0.25">
      <c r="C77" s="2"/>
      <c r="D77" s="3"/>
      <c r="E77" s="3"/>
      <c r="F77" s="3"/>
      <c r="G77" s="3"/>
      <c r="H77" s="3"/>
      <c r="I77" s="3"/>
      <c r="J77" s="3"/>
      <c r="K77" s="18"/>
      <c r="L77" s="18"/>
    </row>
    <row r="78" spans="3:12" ht="1.1499999999999999" customHeight="1" x14ac:dyDescent="0.25">
      <c r="C78" s="2"/>
      <c r="D78" s="3"/>
      <c r="E78" s="3"/>
      <c r="F78" s="3"/>
      <c r="G78" s="3"/>
      <c r="H78" s="3"/>
      <c r="I78" s="3"/>
      <c r="J78" s="3"/>
      <c r="K78" s="18"/>
      <c r="L78" s="18"/>
    </row>
    <row r="79" spans="3:12" ht="1.1499999999999999" customHeight="1" x14ac:dyDescent="0.25">
      <c r="C79" s="2"/>
      <c r="D79" s="3"/>
      <c r="E79" s="3"/>
      <c r="F79" s="3"/>
      <c r="G79" s="3"/>
      <c r="H79" s="3"/>
      <c r="I79" s="3"/>
      <c r="J79" s="3"/>
      <c r="K79" s="18"/>
      <c r="L79" s="18"/>
    </row>
    <row r="80" spans="3:12" ht="1.1499999999999999" customHeight="1" x14ac:dyDescent="0.25">
      <c r="C80" s="2"/>
      <c r="D80" s="3"/>
      <c r="E80" s="3"/>
      <c r="F80" s="3"/>
      <c r="G80" s="3"/>
      <c r="H80" s="3"/>
      <c r="I80" s="3"/>
      <c r="J80" s="3"/>
      <c r="K80" s="18"/>
      <c r="L80" s="18"/>
    </row>
    <row r="81" spans="3:14" ht="1.1499999999999999" customHeight="1" x14ac:dyDescent="0.25">
      <c r="C81" s="2"/>
      <c r="D81" s="3"/>
      <c r="E81" s="3"/>
      <c r="F81" s="3"/>
      <c r="G81" s="3"/>
      <c r="H81" s="3"/>
      <c r="I81" s="3"/>
      <c r="J81" s="3"/>
      <c r="K81" s="18"/>
      <c r="L81" s="18"/>
    </row>
    <row r="82" spans="3:14" ht="1.1499999999999999" customHeight="1" x14ac:dyDescent="0.25">
      <c r="C82" s="2"/>
      <c r="D82" s="3"/>
      <c r="E82" s="3"/>
      <c r="F82" s="3"/>
      <c r="G82" s="3"/>
      <c r="H82" s="3"/>
      <c r="I82" s="3"/>
      <c r="J82" s="3"/>
      <c r="K82" s="18"/>
      <c r="L82" s="18"/>
    </row>
    <row r="83" spans="3:14" ht="1.1499999999999999" customHeight="1" x14ac:dyDescent="0.25">
      <c r="C83" s="2"/>
      <c r="D83" s="3"/>
      <c r="E83" s="3"/>
      <c r="F83" s="3"/>
      <c r="G83" s="3"/>
      <c r="H83" s="3"/>
      <c r="I83" s="3"/>
      <c r="J83" s="3"/>
      <c r="K83" s="18"/>
      <c r="L83" s="18"/>
    </row>
    <row r="84" spans="3:14" ht="1.1499999999999999" customHeight="1" x14ac:dyDescent="0.25">
      <c r="C84" s="2"/>
      <c r="D84" s="3"/>
      <c r="E84" s="3"/>
      <c r="F84" s="3"/>
      <c r="G84" s="3"/>
      <c r="H84" s="3"/>
      <c r="I84" s="3"/>
      <c r="J84" s="3"/>
      <c r="K84" s="18"/>
      <c r="L84" s="18"/>
    </row>
    <row r="85" spans="3:14" ht="1.1499999999999999" customHeight="1" x14ac:dyDescent="0.25">
      <c r="C85" s="2"/>
      <c r="D85" s="3"/>
      <c r="E85" s="3"/>
      <c r="F85" s="3"/>
      <c r="G85" s="3"/>
      <c r="H85" s="3"/>
      <c r="I85" s="3"/>
      <c r="J85" s="3"/>
      <c r="K85" s="18"/>
      <c r="L85" s="18"/>
    </row>
    <row r="86" spans="3:14" ht="1.1499999999999999" customHeight="1" x14ac:dyDescent="0.25">
      <c r="C86" s="2"/>
      <c r="D86" s="3"/>
      <c r="E86" s="3"/>
      <c r="F86" s="3"/>
      <c r="G86" s="3"/>
      <c r="H86" s="3"/>
      <c r="I86" s="3"/>
      <c r="J86" s="3"/>
      <c r="K86" s="18"/>
      <c r="L86" s="18"/>
    </row>
    <row r="87" spans="3:14" ht="1.1499999999999999" customHeight="1" x14ac:dyDescent="0.25">
      <c r="C87" s="2"/>
      <c r="D87" s="3"/>
      <c r="E87" s="3"/>
      <c r="F87" s="3"/>
      <c r="G87" s="3"/>
      <c r="H87" s="3"/>
      <c r="I87" s="3"/>
      <c r="J87" s="3"/>
      <c r="K87" s="18"/>
      <c r="L87" s="18"/>
    </row>
    <row r="88" spans="3:14" ht="1.1499999999999999" customHeight="1" x14ac:dyDescent="0.25">
      <c r="C88" s="2"/>
      <c r="D88" s="3"/>
      <c r="E88" s="3"/>
      <c r="F88" s="3"/>
      <c r="G88" s="3"/>
      <c r="H88" s="3"/>
      <c r="I88" s="3"/>
      <c r="J88" s="3"/>
      <c r="K88" s="18"/>
      <c r="L88" s="18"/>
    </row>
    <row r="89" spans="3:14" ht="1.1499999999999999" customHeight="1" x14ac:dyDescent="0.25">
      <c r="C89" s="2"/>
      <c r="D89" s="3"/>
      <c r="E89" s="3"/>
      <c r="F89" s="3"/>
      <c r="G89" s="3"/>
      <c r="H89" s="3"/>
      <c r="I89" s="3"/>
      <c r="J89" s="3"/>
      <c r="K89" s="18"/>
      <c r="L89" s="18"/>
    </row>
    <row r="91" spans="3:14" s="10" customFormat="1" x14ac:dyDescent="0.25">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1:CV91"/>
  <sheetViews>
    <sheetView zoomScale="70" zoomScaleNormal="70" workbookViewId="0">
      <selection activeCell="L22" sqref="L22"/>
    </sheetView>
  </sheetViews>
  <sheetFormatPr defaultRowHeight="15" x14ac:dyDescent="0.25"/>
  <cols>
    <col min="1" max="1" width="21" customWidth="1"/>
    <col min="2" max="2" width="2.5703125" customWidth="1"/>
    <col min="3" max="3" width="36.5703125" customWidth="1"/>
    <col min="4" max="4" width="23.42578125" customWidth="1"/>
    <col min="5" max="5" width="13.5703125" customWidth="1"/>
    <col min="6" max="6" width="10.28515625" customWidth="1"/>
    <col min="7" max="7" width="10.140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32.42578125" customWidth="1"/>
    <col min="15" max="15" width="23.42578125" customWidth="1"/>
    <col min="16" max="16" width="14.42578125" customWidth="1"/>
    <col min="17" max="17" width="14" customWidth="1"/>
    <col min="18" max="19" width="14.42578125" customWidth="1"/>
    <col min="20" max="20" width="15" customWidth="1"/>
    <col min="21" max="21" width="10.85546875" customWidth="1"/>
    <col min="22" max="22" width="10.7109375" customWidth="1"/>
    <col min="23" max="26" width="10.85546875" customWidth="1"/>
    <col min="27" max="27" width="10.7109375" customWidth="1"/>
    <col min="28" max="29" width="10.85546875" customWidth="1"/>
    <col min="30" max="30" width="13.140625" customWidth="1"/>
    <col min="31" max="31" width="10.85546875" customWidth="1"/>
    <col min="32" max="32" width="10.7109375" customWidth="1"/>
    <col min="33" max="33" width="13.140625" customWidth="1"/>
    <col min="34" max="34" width="15.5703125" customWidth="1"/>
    <col min="35" max="35" width="10.85546875" customWidth="1"/>
    <col min="36" max="36" width="15.5703125" customWidth="1"/>
    <col min="37" max="37" width="10.7109375" customWidth="1"/>
    <col min="38" max="38" width="15.5703125" customWidth="1"/>
    <col min="39" max="39" width="10.85546875" customWidth="1"/>
    <col min="40" max="40" width="15.5703125" customWidth="1"/>
    <col min="41" max="41" width="10.85546875" customWidth="1"/>
    <col min="42" max="42" width="15.5703125" customWidth="1"/>
    <col min="43" max="43" width="14.5703125" customWidth="1"/>
    <col min="44" max="44" width="21.28515625" customWidth="1"/>
    <col min="45" max="45" width="8.85546875" customWidth="1"/>
    <col min="46" max="46" width="15.5703125" customWidth="1"/>
    <col min="47" max="47" width="18" customWidth="1"/>
    <col min="48" max="48" width="13" customWidth="1"/>
    <col min="49" max="49" width="10.7109375" customWidth="1"/>
    <col min="50" max="50" width="18" customWidth="1"/>
    <col min="51" max="51" width="10.7109375" customWidth="1"/>
    <col min="52" max="52" width="11.7109375" customWidth="1"/>
    <col min="53" max="53" width="8.7109375" customWidth="1"/>
    <col min="54" max="54" width="8.85546875" customWidth="1"/>
    <col min="55" max="55" width="15.5703125" customWidth="1"/>
    <col min="56" max="56" width="18" customWidth="1"/>
    <col min="57" max="57" width="13" customWidth="1"/>
    <col min="58" max="58" width="10.7109375" customWidth="1"/>
    <col min="59" max="59" width="18" customWidth="1"/>
    <col min="60" max="60" width="10.85546875" customWidth="1"/>
    <col min="61" max="61" width="11.7109375" customWidth="1"/>
    <col min="62" max="62" width="8.7109375" customWidth="1"/>
    <col min="63" max="63" width="8.85546875" customWidth="1"/>
    <col min="64" max="64" width="15.5703125" customWidth="1"/>
    <col min="65" max="65" width="18" customWidth="1"/>
    <col min="66" max="66" width="13" customWidth="1"/>
    <col min="67" max="67" width="10.7109375" customWidth="1"/>
    <col min="68" max="68" width="18" customWidth="1"/>
    <col min="69" max="69" width="10.85546875" customWidth="1"/>
    <col min="70" max="70" width="11.7109375" bestFit="1" customWidth="1"/>
    <col min="71" max="71" width="8.7109375" customWidth="1"/>
    <col min="72" max="72" width="8.85546875" customWidth="1"/>
    <col min="73" max="73" width="15.5703125" bestFit="1" customWidth="1"/>
    <col min="74" max="74" width="18" bestFit="1" customWidth="1"/>
    <col min="75" max="75" width="13" bestFit="1" customWidth="1"/>
    <col min="76" max="76" width="10.7109375" customWidth="1"/>
    <col min="77" max="77" width="18" bestFit="1" customWidth="1"/>
    <col min="78" max="78" width="10.85546875" bestFit="1" customWidth="1"/>
    <col min="79" max="79" width="11.7109375" bestFit="1" customWidth="1"/>
    <col min="80" max="80" width="8.7109375" customWidth="1"/>
    <col min="81" max="81" width="8.85546875" customWidth="1"/>
    <col min="82" max="82" width="15.5703125" bestFit="1" customWidth="1"/>
    <col min="83" max="83" width="18" bestFit="1" customWidth="1"/>
    <col min="84" max="84" width="13" bestFit="1" customWidth="1"/>
    <col min="85" max="85" width="10.7109375" bestFit="1" customWidth="1"/>
    <col min="86" max="86" width="18" bestFit="1" customWidth="1"/>
    <col min="87" max="87" width="10.7109375" customWidth="1"/>
    <col min="88" max="88" width="11.7109375" bestFit="1" customWidth="1"/>
    <col min="89" max="89" width="8.7109375" customWidth="1"/>
    <col min="90" max="90" width="8.85546875" customWidth="1"/>
    <col min="91" max="91" width="15.5703125" bestFit="1" customWidth="1"/>
    <col min="92" max="92" width="18" bestFit="1" customWidth="1"/>
    <col min="93" max="93" width="13" bestFit="1" customWidth="1"/>
    <col min="94" max="94" width="10.7109375" bestFit="1" customWidth="1"/>
    <col min="95" max="95" width="18" bestFit="1" customWidth="1"/>
    <col min="96" max="96" width="10.85546875" bestFit="1" customWidth="1"/>
    <col min="97" max="97" width="11.7109375" bestFit="1" customWidth="1"/>
    <col min="98" max="98" width="8.7109375" customWidth="1"/>
    <col min="99" max="99" width="8.85546875" customWidth="1"/>
    <col min="100" max="100" width="15.5703125" bestFit="1" customWidth="1"/>
    <col min="101" max="101" width="18" bestFit="1" customWidth="1"/>
    <col min="102" max="102" width="13" bestFit="1" customWidth="1"/>
    <col min="103" max="103" width="10.7109375" bestFit="1" customWidth="1"/>
    <col min="104" max="104" width="18" bestFit="1" customWidth="1"/>
    <col min="105" max="105" width="10.85546875" bestFit="1" customWidth="1"/>
    <col min="106" max="106" width="11.7109375" bestFit="1" customWidth="1"/>
    <col min="107" max="107" width="8.7109375" customWidth="1"/>
    <col min="109" max="109" width="15.5703125" bestFit="1" customWidth="1"/>
    <col min="110" max="110" width="18" bestFit="1" customWidth="1"/>
    <col min="111" max="111" width="13" bestFit="1" customWidth="1"/>
    <col min="112" max="112" width="10.7109375" bestFit="1" customWidth="1"/>
    <col min="113" max="113" width="18" bestFit="1" customWidth="1"/>
    <col min="114" max="114" width="10.85546875" bestFit="1" customWidth="1"/>
    <col min="115" max="115" width="11.7109375" bestFit="1" customWidth="1"/>
    <col min="116" max="116" width="8.7109375" customWidth="1"/>
    <col min="118" max="118" width="15.5703125" bestFit="1" customWidth="1"/>
    <col min="119" max="119" width="18" bestFit="1" customWidth="1"/>
    <col min="120" max="120" width="13" bestFit="1" customWidth="1"/>
    <col min="121" max="121" width="10.7109375" bestFit="1" customWidth="1"/>
    <col min="122" max="122" width="18" bestFit="1" customWidth="1"/>
    <col min="123" max="123" width="10.85546875" bestFit="1" customWidth="1"/>
    <col min="124" max="124" width="11.7109375" bestFit="1" customWidth="1"/>
    <col min="125" max="125" width="8.7109375" customWidth="1"/>
    <col min="127" max="127" width="15.5703125" bestFit="1" customWidth="1"/>
    <col min="128" max="128" width="18" bestFit="1" customWidth="1"/>
    <col min="129" max="129" width="13" bestFit="1" customWidth="1"/>
    <col min="130" max="130" width="10.7109375" bestFit="1" customWidth="1"/>
    <col min="131" max="131" width="18" bestFit="1" customWidth="1"/>
    <col min="132" max="132" width="10.7109375" bestFit="1" customWidth="1"/>
    <col min="133" max="133" width="11.7109375" bestFit="1" customWidth="1"/>
    <col min="134" max="134" width="8.7109375" customWidth="1"/>
    <col min="136" max="136" width="15.5703125" bestFit="1" customWidth="1"/>
    <col min="137" max="137" width="18" bestFit="1" customWidth="1"/>
    <col min="138" max="138" width="13" bestFit="1" customWidth="1"/>
    <col min="139" max="139" width="10.7109375" bestFit="1" customWidth="1"/>
    <col min="140" max="140" width="18" bestFit="1" customWidth="1"/>
    <col min="141" max="141" width="10.85546875" bestFit="1" customWidth="1"/>
    <col min="142" max="142" width="11.7109375" bestFit="1" customWidth="1"/>
    <col min="143" max="143" width="8.7109375" customWidth="1"/>
    <col min="145" max="145" width="15.5703125" bestFit="1" customWidth="1"/>
    <col min="146" max="146" width="18" bestFit="1" customWidth="1"/>
    <col min="147" max="147" width="13" bestFit="1" customWidth="1"/>
    <col min="148" max="148" width="10.7109375" bestFit="1" customWidth="1"/>
    <col min="149" max="149" width="18" bestFit="1" customWidth="1"/>
    <col min="150" max="150" width="10.85546875" bestFit="1" customWidth="1"/>
    <col min="151" max="151" width="11.7109375" bestFit="1" customWidth="1"/>
    <col min="152" max="152" width="8.7109375" customWidth="1"/>
    <col min="154" max="154" width="15.5703125" bestFit="1" customWidth="1"/>
    <col min="155" max="155" width="18" bestFit="1" customWidth="1"/>
    <col min="156" max="156" width="13" bestFit="1" customWidth="1"/>
    <col min="157" max="157" width="10.7109375" bestFit="1" customWidth="1"/>
    <col min="158" max="158" width="18" bestFit="1" customWidth="1"/>
    <col min="159" max="159" width="13.28515625" bestFit="1" customWidth="1"/>
    <col min="160" max="160" width="17.5703125" bestFit="1" customWidth="1"/>
    <col min="161" max="161" width="14.42578125" bestFit="1" customWidth="1"/>
    <col min="162" max="162" width="14.5703125" bestFit="1" customWidth="1"/>
    <col min="163" max="163" width="21.28515625" bestFit="1" customWidth="1"/>
    <col min="164" max="164" width="23.7109375" bestFit="1" customWidth="1"/>
    <col min="165" max="165" width="18.7109375" bestFit="1" customWidth="1"/>
    <col min="166" max="166" width="16.42578125" bestFit="1" customWidth="1"/>
    <col min="167" max="167" width="23.7109375" bestFit="1" customWidth="1"/>
  </cols>
  <sheetData>
    <row r="1" spans="3:100" ht="5.25" customHeight="1" x14ac:dyDescent="0.25"/>
    <row r="2" spans="3:100" s="38" customFormat="1" x14ac:dyDescent="0.25">
      <c r="C2" s="1" t="s">
        <v>91</v>
      </c>
      <c r="D2" t="s" vm="18">
        <v>90</v>
      </c>
      <c r="E2" s="17"/>
      <c r="F2" s="17"/>
      <c r="G2" s="17"/>
      <c r="H2" s="17"/>
      <c r="I2" s="17"/>
      <c r="J2" s="17"/>
      <c r="K2" s="58"/>
      <c r="L2" s="58"/>
      <c r="M2" s="58"/>
      <c r="N2" s="1" t="s">
        <v>91</v>
      </c>
      <c r="O2" t="s" vm="18">
        <v>90</v>
      </c>
      <c r="P2" s="17"/>
      <c r="Q2" s="17"/>
      <c r="R2" s="17"/>
      <c r="S2" s="17"/>
      <c r="T2" s="17"/>
      <c r="U2" s="17"/>
      <c r="V2" s="58"/>
      <c r="W2" s="58"/>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88</v>
      </c>
      <c r="E4" t="s">
        <v>18</v>
      </c>
      <c r="F4" t="s">
        <v>69</v>
      </c>
      <c r="G4" t="s">
        <v>53</v>
      </c>
      <c r="H4" t="s">
        <v>87</v>
      </c>
      <c r="I4" t="s">
        <v>27</v>
      </c>
      <c r="J4" t="s">
        <v>33</v>
      </c>
      <c r="K4" t="s">
        <v>34</v>
      </c>
      <c r="L4" t="s">
        <v>89</v>
      </c>
      <c r="O4" s="1" t="s">
        <v>3</v>
      </c>
    </row>
    <row r="5" spans="3:100" x14ac:dyDescent="0.25">
      <c r="C5" s="2" t="s">
        <v>148</v>
      </c>
      <c r="D5" s="3">
        <v>1</v>
      </c>
      <c r="E5" s="3">
        <v>159</v>
      </c>
      <c r="F5" s="3"/>
      <c r="G5" s="3">
        <v>74.5</v>
      </c>
      <c r="H5" s="3"/>
      <c r="I5" s="3">
        <v>84.5</v>
      </c>
      <c r="J5" s="3">
        <v>144</v>
      </c>
      <c r="K5" s="18">
        <v>0.51736111111111116</v>
      </c>
      <c r="L5" s="18">
        <v>0</v>
      </c>
      <c r="N5" s="1" t="s">
        <v>1</v>
      </c>
      <c r="O5" t="s">
        <v>134</v>
      </c>
      <c r="P5" t="s">
        <v>151</v>
      </c>
      <c r="Q5" t="s">
        <v>152</v>
      </c>
      <c r="R5" t="s">
        <v>153</v>
      </c>
      <c r="S5" t="s">
        <v>154</v>
      </c>
      <c r="T5" t="s">
        <v>2</v>
      </c>
    </row>
    <row r="6" spans="3:100" x14ac:dyDescent="0.25">
      <c r="C6" s="4" t="s">
        <v>70</v>
      </c>
      <c r="D6" s="3">
        <v>1</v>
      </c>
      <c r="E6" s="3">
        <v>8</v>
      </c>
      <c r="F6" s="3"/>
      <c r="G6" s="3">
        <v>8</v>
      </c>
      <c r="H6" s="3"/>
      <c r="I6" s="3"/>
      <c r="J6" s="3">
        <v>144</v>
      </c>
      <c r="K6" s="18">
        <v>5.5555555555555552E-2</v>
      </c>
      <c r="L6" s="18">
        <v>0</v>
      </c>
      <c r="N6" s="2" t="s">
        <v>70</v>
      </c>
      <c r="O6" s="3"/>
      <c r="P6" s="3"/>
      <c r="Q6" s="3"/>
      <c r="R6" s="3"/>
      <c r="S6" s="3"/>
      <c r="T6" s="3"/>
    </row>
    <row r="7" spans="3:100" x14ac:dyDescent="0.25">
      <c r="C7" s="4" t="s">
        <v>12</v>
      </c>
      <c r="D7" s="3"/>
      <c r="E7" s="3">
        <v>16</v>
      </c>
      <c r="F7" s="3"/>
      <c r="G7" s="3"/>
      <c r="H7" s="3"/>
      <c r="I7" s="3">
        <v>16</v>
      </c>
      <c r="J7" s="3">
        <v>144</v>
      </c>
      <c r="K7" s="18"/>
      <c r="L7" s="18"/>
      <c r="N7" s="5" t="s">
        <v>53</v>
      </c>
      <c r="O7" s="3"/>
      <c r="P7" s="3"/>
      <c r="Q7" s="3">
        <v>8</v>
      </c>
      <c r="R7" s="3"/>
      <c r="S7" s="3"/>
      <c r="T7" s="3">
        <v>8</v>
      </c>
    </row>
    <row r="8" spans="3:100" x14ac:dyDescent="0.25">
      <c r="C8" s="4" t="s">
        <v>96</v>
      </c>
      <c r="D8" s="3">
        <v>1</v>
      </c>
      <c r="E8" s="3">
        <v>5</v>
      </c>
      <c r="F8" s="3"/>
      <c r="G8" s="3">
        <v>5</v>
      </c>
      <c r="H8" s="3"/>
      <c r="I8" s="3"/>
      <c r="J8" s="3">
        <v>144</v>
      </c>
      <c r="K8" s="18">
        <v>3.4722222222222224E-2</v>
      </c>
      <c r="L8" s="18">
        <v>0</v>
      </c>
      <c r="N8" s="5" t="s">
        <v>18</v>
      </c>
      <c r="O8" s="3"/>
      <c r="P8" s="3"/>
      <c r="Q8" s="3">
        <v>8</v>
      </c>
      <c r="R8" s="3"/>
      <c r="S8" s="3"/>
      <c r="T8" s="3">
        <v>8</v>
      </c>
    </row>
    <row r="9" spans="3:100" x14ac:dyDescent="0.25">
      <c r="C9" s="4" t="s">
        <v>10</v>
      </c>
      <c r="D9" s="3">
        <v>1</v>
      </c>
      <c r="E9" s="3">
        <v>6</v>
      </c>
      <c r="F9" s="3"/>
      <c r="G9" s="3">
        <v>4</v>
      </c>
      <c r="H9" s="3"/>
      <c r="I9" s="3">
        <v>2</v>
      </c>
      <c r="J9" s="3">
        <v>144</v>
      </c>
      <c r="K9" s="18">
        <v>2.7777777777777776E-2</v>
      </c>
      <c r="L9" s="18">
        <v>0</v>
      </c>
      <c r="N9" s="2" t="s">
        <v>12</v>
      </c>
      <c r="O9" s="3"/>
      <c r="P9" s="3"/>
      <c r="Q9" s="3"/>
      <c r="R9" s="3"/>
      <c r="S9" s="3"/>
      <c r="T9" s="3"/>
    </row>
    <row r="10" spans="3:100" x14ac:dyDescent="0.25">
      <c r="C10" s="4" t="s">
        <v>26</v>
      </c>
      <c r="D10" s="3">
        <v>1</v>
      </c>
      <c r="E10" s="3">
        <v>124</v>
      </c>
      <c r="F10" s="3"/>
      <c r="G10" s="3">
        <v>57.5</v>
      </c>
      <c r="H10" s="3"/>
      <c r="I10" s="3">
        <v>66.5</v>
      </c>
      <c r="J10" s="3">
        <v>144</v>
      </c>
      <c r="K10" s="18">
        <v>0.39930555555555558</v>
      </c>
      <c r="L10" s="18">
        <v>0</v>
      </c>
      <c r="N10" s="4" t="s">
        <v>12</v>
      </c>
      <c r="O10" s="3"/>
      <c r="P10" s="3"/>
      <c r="Q10" s="3"/>
      <c r="R10" s="3"/>
      <c r="S10" s="3"/>
      <c r="T10" s="3"/>
    </row>
    <row r="11" spans="3:100" x14ac:dyDescent="0.25">
      <c r="C11" s="5" t="s">
        <v>77</v>
      </c>
      <c r="D11" s="3">
        <v>1</v>
      </c>
      <c r="E11" s="3">
        <v>36</v>
      </c>
      <c r="F11" s="3"/>
      <c r="G11" s="3">
        <v>36</v>
      </c>
      <c r="H11" s="3"/>
      <c r="I11" s="3"/>
      <c r="J11" s="3">
        <v>144</v>
      </c>
      <c r="K11" s="18">
        <v>0.25</v>
      </c>
      <c r="L11" s="18">
        <v>0</v>
      </c>
      <c r="N11" s="5" t="s">
        <v>53</v>
      </c>
      <c r="O11" s="3"/>
      <c r="P11" s="3"/>
      <c r="Q11" s="3"/>
      <c r="R11" s="3"/>
      <c r="S11" s="3"/>
      <c r="T11" s="3"/>
    </row>
    <row r="12" spans="3:100" x14ac:dyDescent="0.25">
      <c r="C12" s="5" t="s">
        <v>146</v>
      </c>
      <c r="D12" s="3"/>
      <c r="E12" s="3">
        <v>66.5</v>
      </c>
      <c r="F12" s="3"/>
      <c r="G12" s="3"/>
      <c r="H12" s="3"/>
      <c r="I12" s="3">
        <v>66.5</v>
      </c>
      <c r="J12" s="3">
        <v>144</v>
      </c>
      <c r="K12" s="18"/>
      <c r="L12" s="18"/>
      <c r="M12">
        <f>(173+14.5)</f>
        <v>187.5</v>
      </c>
      <c r="N12" s="5" t="s">
        <v>18</v>
      </c>
      <c r="O12" s="3"/>
      <c r="P12" s="3"/>
      <c r="Q12" s="3"/>
      <c r="R12" s="3"/>
      <c r="S12" s="3">
        <v>8</v>
      </c>
      <c r="T12" s="3">
        <v>8</v>
      </c>
    </row>
    <row r="13" spans="3:100" x14ac:dyDescent="0.25">
      <c r="C13" s="59" t="s">
        <v>90</v>
      </c>
      <c r="D13" s="3"/>
      <c r="E13" s="3">
        <v>66.5</v>
      </c>
      <c r="F13" s="3"/>
      <c r="G13" s="3"/>
      <c r="H13" s="3"/>
      <c r="I13" s="3">
        <v>66.5</v>
      </c>
      <c r="J13" s="3">
        <v>144</v>
      </c>
      <c r="K13" s="18"/>
      <c r="L13" s="18"/>
      <c r="M13">
        <f>160*1.05</f>
        <v>168</v>
      </c>
      <c r="N13" s="4" t="s">
        <v>92</v>
      </c>
      <c r="O13" s="3"/>
      <c r="P13" s="3"/>
      <c r="Q13" s="3"/>
      <c r="R13" s="3"/>
      <c r="S13" s="3"/>
      <c r="T13" s="3"/>
    </row>
    <row r="14" spans="3:100" x14ac:dyDescent="0.25">
      <c r="C14" s="5" t="s">
        <v>147</v>
      </c>
      <c r="D14" s="3">
        <v>1</v>
      </c>
      <c r="E14" s="3">
        <v>1</v>
      </c>
      <c r="F14" s="3"/>
      <c r="G14" s="3">
        <v>1</v>
      </c>
      <c r="H14" s="3"/>
      <c r="I14" s="3"/>
      <c r="J14" s="3">
        <v>144</v>
      </c>
      <c r="K14" s="18">
        <v>6.9444444444444441E-3</v>
      </c>
      <c r="L14" s="18">
        <v>0</v>
      </c>
      <c r="M14">
        <f>M12-M13</f>
        <v>19.5</v>
      </c>
      <c r="N14" s="5" t="s">
        <v>53</v>
      </c>
      <c r="O14" s="3"/>
      <c r="P14" s="3"/>
      <c r="Q14" s="3"/>
      <c r="R14" s="3"/>
      <c r="S14" s="3"/>
      <c r="T14" s="3"/>
    </row>
    <row r="15" spans="3:100" x14ac:dyDescent="0.25">
      <c r="C15" s="5" t="s">
        <v>116</v>
      </c>
      <c r="D15" s="3">
        <v>1</v>
      </c>
      <c r="E15" s="3">
        <v>20.5</v>
      </c>
      <c r="F15" s="3"/>
      <c r="G15" s="3">
        <v>20.5</v>
      </c>
      <c r="H15" s="3"/>
      <c r="I15" s="3"/>
      <c r="J15" s="3">
        <v>144</v>
      </c>
      <c r="K15" s="18">
        <v>0.1423611111111111</v>
      </c>
      <c r="L15" s="18">
        <v>0</v>
      </c>
      <c r="N15" s="5" t="s">
        <v>18</v>
      </c>
      <c r="O15" s="3"/>
      <c r="P15" s="3"/>
      <c r="Q15" s="3"/>
      <c r="R15" s="3">
        <v>8</v>
      </c>
      <c r="S15" s="3"/>
      <c r="T15" s="3">
        <v>8</v>
      </c>
    </row>
    <row r="16" spans="3:100" x14ac:dyDescent="0.25">
      <c r="C16" s="2" t="s">
        <v>2</v>
      </c>
      <c r="D16" s="3">
        <v>1</v>
      </c>
      <c r="E16" s="3">
        <v>159</v>
      </c>
      <c r="F16" s="3"/>
      <c r="G16" s="3">
        <v>74.5</v>
      </c>
      <c r="H16" s="3"/>
      <c r="I16" s="3">
        <v>84.5</v>
      </c>
      <c r="J16" s="3">
        <v>144</v>
      </c>
      <c r="K16" s="18">
        <v>0.51736111111111116</v>
      </c>
      <c r="L16" s="18">
        <v>0</v>
      </c>
      <c r="N16" s="2" t="s">
        <v>144</v>
      </c>
      <c r="O16" s="3"/>
      <c r="P16" s="3"/>
      <c r="Q16" s="3"/>
      <c r="R16" s="3"/>
      <c r="S16" s="3"/>
      <c r="T16" s="3"/>
    </row>
    <row r="17" spans="14:20" x14ac:dyDescent="0.25">
      <c r="N17" s="2" t="s">
        <v>145</v>
      </c>
      <c r="O17" s="3"/>
      <c r="P17" s="3"/>
      <c r="Q17" s="3"/>
      <c r="R17" s="3">
        <v>8</v>
      </c>
      <c r="S17" s="3">
        <v>8</v>
      </c>
      <c r="T17" s="3">
        <v>16</v>
      </c>
    </row>
    <row r="18" spans="14:20" x14ac:dyDescent="0.25">
      <c r="N18" s="2" t="s">
        <v>96</v>
      </c>
      <c r="O18" s="3"/>
      <c r="P18" s="3"/>
      <c r="Q18" s="3"/>
      <c r="R18" s="3"/>
      <c r="S18" s="3"/>
      <c r="T18" s="3"/>
    </row>
    <row r="19" spans="14:20" x14ac:dyDescent="0.25">
      <c r="N19" s="5" t="s">
        <v>53</v>
      </c>
      <c r="O19" s="3"/>
      <c r="P19" s="3"/>
      <c r="Q19" s="3"/>
      <c r="R19" s="3"/>
      <c r="S19" s="3">
        <v>5</v>
      </c>
      <c r="T19" s="3">
        <v>5</v>
      </c>
    </row>
    <row r="20" spans="14:20" x14ac:dyDescent="0.25">
      <c r="N20" s="5" t="s">
        <v>18</v>
      </c>
      <c r="O20" s="3"/>
      <c r="P20" s="3"/>
      <c r="Q20" s="3"/>
      <c r="R20" s="3"/>
      <c r="S20" s="3">
        <v>5</v>
      </c>
      <c r="T20" s="3">
        <v>5</v>
      </c>
    </row>
    <row r="21" spans="14:20" x14ac:dyDescent="0.25">
      <c r="N21" s="2" t="s">
        <v>10</v>
      </c>
      <c r="O21" s="3"/>
      <c r="P21" s="3"/>
      <c r="Q21" s="3"/>
      <c r="R21" s="3"/>
      <c r="S21" s="3"/>
      <c r="T21" s="3"/>
    </row>
    <row r="22" spans="14:20" x14ac:dyDescent="0.25">
      <c r="N22" s="5" t="s">
        <v>53</v>
      </c>
      <c r="O22" s="3"/>
      <c r="P22" s="3"/>
      <c r="Q22" s="3"/>
      <c r="R22" s="3"/>
      <c r="S22" s="3">
        <v>4</v>
      </c>
      <c r="T22" s="3">
        <v>4</v>
      </c>
    </row>
    <row r="23" spans="14:20" x14ac:dyDescent="0.25">
      <c r="N23" s="5" t="s">
        <v>18</v>
      </c>
      <c r="O23" s="3"/>
      <c r="P23" s="3"/>
      <c r="Q23" s="3"/>
      <c r="R23" s="3">
        <v>1</v>
      </c>
      <c r="S23" s="3">
        <v>5</v>
      </c>
      <c r="T23" s="3">
        <v>6</v>
      </c>
    </row>
    <row r="24" spans="14:20" x14ac:dyDescent="0.25">
      <c r="N24" s="2" t="s">
        <v>26</v>
      </c>
      <c r="O24" s="3"/>
      <c r="P24" s="3"/>
      <c r="Q24" s="3"/>
      <c r="R24" s="3"/>
      <c r="S24" s="3"/>
      <c r="T24" s="3"/>
    </row>
    <row r="25" spans="14:20" x14ac:dyDescent="0.25">
      <c r="N25" s="5" t="s">
        <v>53</v>
      </c>
      <c r="O25" s="3"/>
      <c r="P25" s="3">
        <v>33</v>
      </c>
      <c r="Q25" s="3">
        <v>14.5</v>
      </c>
      <c r="R25" s="3">
        <v>10</v>
      </c>
      <c r="S25" s="3"/>
      <c r="T25" s="3">
        <v>57.5</v>
      </c>
    </row>
    <row r="26" spans="14:20" x14ac:dyDescent="0.25">
      <c r="N26" s="5" t="s">
        <v>18</v>
      </c>
      <c r="O26" s="3">
        <v>8</v>
      </c>
      <c r="P26" s="3">
        <v>40</v>
      </c>
      <c r="Q26" s="3">
        <v>32</v>
      </c>
      <c r="R26" s="3">
        <v>31</v>
      </c>
      <c r="S26" s="3">
        <v>13</v>
      </c>
      <c r="T26" s="3">
        <v>124</v>
      </c>
    </row>
    <row r="27" spans="14:20" x14ac:dyDescent="0.25">
      <c r="N27" s="2" t="s">
        <v>136</v>
      </c>
      <c r="O27" s="3"/>
      <c r="P27" s="3">
        <v>33</v>
      </c>
      <c r="Q27" s="3">
        <v>22.5</v>
      </c>
      <c r="R27" s="3">
        <v>10</v>
      </c>
      <c r="S27" s="3">
        <v>9</v>
      </c>
      <c r="T27" s="3">
        <v>74.5</v>
      </c>
    </row>
    <row r="28" spans="14:20" x14ac:dyDescent="0.25">
      <c r="N28" s="2" t="s">
        <v>135</v>
      </c>
      <c r="O28" s="3">
        <v>8</v>
      </c>
      <c r="P28" s="3">
        <v>40</v>
      </c>
      <c r="Q28" s="3">
        <v>40</v>
      </c>
      <c r="R28" s="3">
        <v>40</v>
      </c>
      <c r="S28" s="3">
        <v>31</v>
      </c>
      <c r="T28" s="3">
        <v>159</v>
      </c>
    </row>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C65" s="2"/>
      <c r="D65" s="3"/>
      <c r="E65" s="3"/>
      <c r="F65" s="3"/>
      <c r="G65" s="3"/>
      <c r="H65" s="3"/>
      <c r="I65" s="3"/>
      <c r="J65" s="3"/>
      <c r="K65" s="18"/>
      <c r="L65" s="18"/>
    </row>
    <row r="66" spans="3:12" ht="1.1499999999999999" customHeight="1" x14ac:dyDescent="0.25">
      <c r="C66" s="2"/>
      <c r="D66" s="3"/>
      <c r="E66" s="3"/>
      <c r="F66" s="3"/>
      <c r="G66" s="3"/>
      <c r="H66" s="3"/>
      <c r="I66" s="3"/>
      <c r="J66" s="3"/>
      <c r="K66" s="18"/>
      <c r="L66" s="18"/>
    </row>
    <row r="67" spans="3:12" ht="1.1499999999999999" customHeight="1" x14ac:dyDescent="0.25">
      <c r="C67" s="2"/>
      <c r="D67" s="3"/>
      <c r="E67" s="3"/>
      <c r="F67" s="3"/>
      <c r="G67" s="3"/>
      <c r="H67" s="3"/>
      <c r="I67" s="3"/>
      <c r="J67" s="3"/>
      <c r="K67" s="18"/>
      <c r="L67" s="18"/>
    </row>
    <row r="68" spans="3:12" ht="1.1499999999999999" customHeight="1" x14ac:dyDescent="0.25">
      <c r="C68" s="2"/>
      <c r="D68" s="3"/>
      <c r="E68" s="3"/>
      <c r="F68" s="3"/>
      <c r="G68" s="3"/>
      <c r="H68" s="3"/>
      <c r="I68" s="3"/>
      <c r="J68" s="3"/>
      <c r="K68" s="18"/>
      <c r="L68" s="18"/>
    </row>
    <row r="69" spans="3:12" ht="1.1499999999999999" customHeight="1" x14ac:dyDescent="0.25">
      <c r="C69" s="2"/>
      <c r="D69" s="3"/>
      <c r="E69" s="3"/>
      <c r="F69" s="3"/>
      <c r="G69" s="3"/>
      <c r="H69" s="3"/>
      <c r="I69" s="3"/>
      <c r="J69" s="3"/>
      <c r="K69" s="18"/>
      <c r="L69" s="18"/>
    </row>
    <row r="70" spans="3:12" ht="1.1499999999999999" customHeight="1" x14ac:dyDescent="0.25">
      <c r="C70" s="2"/>
      <c r="D70" s="3"/>
      <c r="E70" s="3"/>
      <c r="F70" s="3"/>
      <c r="G70" s="3"/>
      <c r="H70" s="3"/>
      <c r="I70" s="3"/>
      <c r="J70" s="3"/>
      <c r="K70" s="18"/>
      <c r="L70" s="18"/>
    </row>
    <row r="71" spans="3:12" ht="1.1499999999999999" customHeight="1" x14ac:dyDescent="0.25">
      <c r="C71" s="2"/>
      <c r="D71" s="3"/>
      <c r="E71" s="3"/>
      <c r="F71" s="3"/>
      <c r="G71" s="3"/>
      <c r="H71" s="3"/>
      <c r="I71" s="3"/>
      <c r="J71" s="3"/>
      <c r="K71" s="18"/>
      <c r="L71" s="18"/>
    </row>
    <row r="72" spans="3:12" ht="1.1499999999999999" customHeight="1" x14ac:dyDescent="0.25">
      <c r="C72" s="2"/>
      <c r="D72" s="3"/>
      <c r="E72" s="3"/>
      <c r="F72" s="3"/>
      <c r="G72" s="3"/>
      <c r="H72" s="3"/>
      <c r="I72" s="3"/>
      <c r="J72" s="3"/>
      <c r="K72" s="18"/>
      <c r="L72" s="18"/>
    </row>
    <row r="73" spans="3:12" ht="1.1499999999999999" customHeight="1" x14ac:dyDescent="0.25">
      <c r="C73" s="2"/>
      <c r="D73" s="3"/>
      <c r="E73" s="3"/>
      <c r="F73" s="3"/>
      <c r="G73" s="3"/>
      <c r="H73" s="3"/>
      <c r="I73" s="3"/>
      <c r="J73" s="3"/>
      <c r="K73" s="18"/>
      <c r="L73" s="18"/>
    </row>
    <row r="74" spans="3:12" ht="1.1499999999999999" customHeight="1" x14ac:dyDescent="0.25">
      <c r="C74" s="2"/>
      <c r="D74" s="3"/>
      <c r="E74" s="3"/>
      <c r="F74" s="3"/>
      <c r="G74" s="3"/>
      <c r="H74" s="3"/>
      <c r="I74" s="3"/>
      <c r="J74" s="3"/>
      <c r="K74" s="18"/>
      <c r="L74" s="18"/>
    </row>
    <row r="75" spans="3:12" ht="1.1499999999999999" customHeight="1" x14ac:dyDescent="0.25">
      <c r="C75" s="2"/>
      <c r="D75" s="3"/>
      <c r="E75" s="3"/>
      <c r="F75" s="3"/>
      <c r="G75" s="3"/>
      <c r="H75" s="3"/>
      <c r="I75" s="3"/>
      <c r="J75" s="3"/>
      <c r="K75" s="18"/>
      <c r="L75" s="18"/>
    </row>
    <row r="76" spans="3:12" ht="1.1499999999999999" customHeight="1" x14ac:dyDescent="0.25">
      <c r="C76" s="2"/>
      <c r="D76" s="3"/>
      <c r="E76" s="3"/>
      <c r="F76" s="3"/>
      <c r="G76" s="3"/>
      <c r="H76" s="3"/>
      <c r="I76" s="3"/>
      <c r="J76" s="3"/>
      <c r="K76" s="18"/>
      <c r="L76" s="18"/>
    </row>
    <row r="77" spans="3:12" ht="1.1499999999999999" customHeight="1" x14ac:dyDescent="0.25">
      <c r="C77" s="2"/>
      <c r="D77" s="3"/>
      <c r="E77" s="3"/>
      <c r="F77" s="3"/>
      <c r="G77" s="3"/>
      <c r="H77" s="3"/>
      <c r="I77" s="3"/>
      <c r="J77" s="3"/>
      <c r="K77" s="18"/>
      <c r="L77" s="18"/>
    </row>
    <row r="78" spans="3:12" ht="1.1499999999999999" customHeight="1" x14ac:dyDescent="0.25">
      <c r="C78" s="2"/>
      <c r="D78" s="3"/>
      <c r="E78" s="3"/>
      <c r="F78" s="3"/>
      <c r="G78" s="3"/>
      <c r="H78" s="3"/>
      <c r="I78" s="3"/>
      <c r="J78" s="3"/>
      <c r="K78" s="18"/>
      <c r="L78" s="18"/>
    </row>
    <row r="79" spans="3:12" ht="1.1499999999999999" customHeight="1" x14ac:dyDescent="0.25">
      <c r="C79" s="2"/>
      <c r="D79" s="3"/>
      <c r="E79" s="3"/>
      <c r="F79" s="3"/>
      <c r="G79" s="3"/>
      <c r="H79" s="3"/>
      <c r="I79" s="3"/>
      <c r="J79" s="3"/>
      <c r="K79" s="18"/>
      <c r="L79" s="18"/>
    </row>
    <row r="80" spans="3:12" ht="1.1499999999999999" customHeight="1" x14ac:dyDescent="0.25">
      <c r="C80" s="2"/>
      <c r="D80" s="3"/>
      <c r="E80" s="3"/>
      <c r="F80" s="3"/>
      <c r="G80" s="3"/>
      <c r="H80" s="3"/>
      <c r="I80" s="3"/>
      <c r="J80" s="3"/>
      <c r="K80" s="18"/>
      <c r="L80" s="18"/>
    </row>
    <row r="81" spans="3:14" ht="1.1499999999999999" customHeight="1" x14ac:dyDescent="0.25">
      <c r="C81" s="2"/>
      <c r="D81" s="3"/>
      <c r="E81" s="3"/>
      <c r="F81" s="3"/>
      <c r="G81" s="3"/>
      <c r="H81" s="3"/>
      <c r="I81" s="3"/>
      <c r="J81" s="3"/>
      <c r="K81" s="18"/>
      <c r="L81" s="18"/>
    </row>
    <row r="82" spans="3:14" ht="1.1499999999999999" customHeight="1" x14ac:dyDescent="0.25">
      <c r="C82" s="2"/>
      <c r="D82" s="3"/>
      <c r="E82" s="3"/>
      <c r="F82" s="3"/>
      <c r="G82" s="3"/>
      <c r="H82" s="3"/>
      <c r="I82" s="3"/>
      <c r="J82" s="3"/>
      <c r="K82" s="18"/>
      <c r="L82" s="18"/>
    </row>
    <row r="83" spans="3:14" ht="1.1499999999999999" customHeight="1" x14ac:dyDescent="0.25">
      <c r="C83" s="2"/>
      <c r="D83" s="3"/>
      <c r="E83" s="3"/>
      <c r="F83" s="3"/>
      <c r="G83" s="3"/>
      <c r="H83" s="3"/>
      <c r="I83" s="3"/>
      <c r="J83" s="3"/>
      <c r="K83" s="18"/>
      <c r="L83" s="18"/>
    </row>
    <row r="84" spans="3:14" ht="1.1499999999999999" customHeight="1" x14ac:dyDescent="0.25">
      <c r="C84" s="2"/>
      <c r="D84" s="3"/>
      <c r="E84" s="3"/>
      <c r="F84" s="3"/>
      <c r="G84" s="3"/>
      <c r="H84" s="3"/>
      <c r="I84" s="3"/>
      <c r="J84" s="3"/>
      <c r="K84" s="18"/>
      <c r="L84" s="18"/>
    </row>
    <row r="85" spans="3:14" ht="1.1499999999999999" customHeight="1" x14ac:dyDescent="0.25">
      <c r="C85" s="2"/>
      <c r="D85" s="3"/>
      <c r="E85" s="3"/>
      <c r="F85" s="3"/>
      <c r="G85" s="3"/>
      <c r="H85" s="3"/>
      <c r="I85" s="3"/>
      <c r="J85" s="3"/>
      <c r="K85" s="18"/>
      <c r="L85" s="18"/>
    </row>
    <row r="86" spans="3:14" ht="1.1499999999999999" customHeight="1" x14ac:dyDescent="0.25">
      <c r="C86" s="2"/>
      <c r="D86" s="3"/>
      <c r="E86" s="3"/>
      <c r="F86" s="3"/>
      <c r="G86" s="3"/>
      <c r="H86" s="3"/>
      <c r="I86" s="3"/>
      <c r="J86" s="3"/>
      <c r="K86" s="18"/>
      <c r="L86" s="18"/>
    </row>
    <row r="87" spans="3:14" ht="1.1499999999999999" customHeight="1" x14ac:dyDescent="0.25">
      <c r="C87" s="2"/>
      <c r="D87" s="3"/>
      <c r="E87" s="3"/>
      <c r="F87" s="3"/>
      <c r="G87" s="3"/>
      <c r="H87" s="3"/>
      <c r="I87" s="3"/>
      <c r="J87" s="3"/>
      <c r="K87" s="18"/>
      <c r="L87" s="18"/>
    </row>
    <row r="88" spans="3:14" ht="1.1499999999999999" customHeight="1" x14ac:dyDescent="0.25">
      <c r="C88" s="2"/>
      <c r="D88" s="3"/>
      <c r="E88" s="3"/>
      <c r="F88" s="3"/>
      <c r="G88" s="3"/>
      <c r="H88" s="3"/>
      <c r="I88" s="3"/>
      <c r="J88" s="3"/>
      <c r="K88" s="18"/>
      <c r="L88" s="18"/>
    </row>
    <row r="89" spans="3:14" ht="1.1499999999999999" customHeight="1" x14ac:dyDescent="0.25">
      <c r="C89" s="2"/>
      <c r="D89" s="3"/>
      <c r="E89" s="3"/>
      <c r="F89" s="3"/>
      <c r="G89" s="3"/>
      <c r="H89" s="3"/>
      <c r="I89" s="3"/>
      <c r="J89" s="3"/>
      <c r="K89" s="18"/>
      <c r="L89" s="18"/>
    </row>
    <row r="91" spans="3:14" s="10" customFormat="1" x14ac:dyDescent="0.25">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90"/>
  <sheetViews>
    <sheetView workbookViewId="0">
      <selection activeCell="A23" activeCellId="1" sqref="A8:A9 A23:A25 A34 A36"/>
    </sheetView>
  </sheetViews>
  <sheetFormatPr defaultRowHeight="15" x14ac:dyDescent="0.25"/>
  <cols>
    <col min="1" max="1" width="54.7109375" customWidth="1"/>
    <col min="2" max="2" width="10.85546875" customWidth="1"/>
    <col min="3" max="3" width="8.28515625" style="6" customWidth="1"/>
    <col min="4" max="4" width="8" style="24" customWidth="1"/>
    <col min="5" max="5" width="8" style="6" customWidth="1"/>
    <col min="6" max="6" width="6.42578125" style="6" customWidth="1"/>
    <col min="7" max="7" width="8.140625" style="6" customWidth="1"/>
    <col min="8" max="8" width="8.7109375" customWidth="1"/>
    <col min="9" max="9" width="10" customWidth="1"/>
    <col min="10" max="10" width="8.7109375" customWidth="1"/>
  </cols>
  <sheetData>
    <row r="3" spans="1:10" x14ac:dyDescent="0.25">
      <c r="A3" s="1" t="s">
        <v>20</v>
      </c>
      <c r="B3" t="s" vm="16">
        <v>107</v>
      </c>
    </row>
    <row r="4" spans="1:10" s="10" customFormat="1" x14ac:dyDescent="0.25">
      <c r="A4"/>
      <c r="B4"/>
      <c r="C4"/>
      <c r="D4"/>
      <c r="E4"/>
      <c r="F4"/>
      <c r="G4"/>
      <c r="H4"/>
      <c r="I4"/>
      <c r="J4"/>
    </row>
    <row r="5" spans="1:10" ht="60" x14ac:dyDescent="0.25">
      <c r="A5" s="1" t="s">
        <v>1</v>
      </c>
      <c r="B5" s="25" t="s">
        <v>24</v>
      </c>
      <c r="C5" s="27" t="s">
        <v>55</v>
      </c>
      <c r="D5" s="28" t="s">
        <v>56</v>
      </c>
      <c r="E5" s="28" t="s">
        <v>30</v>
      </c>
      <c r="F5" s="29" t="s">
        <v>57</v>
      </c>
      <c r="G5" s="28" t="s">
        <v>41</v>
      </c>
      <c r="H5" s="30" t="s">
        <v>39</v>
      </c>
    </row>
    <row r="6" spans="1:10" x14ac:dyDescent="0.25">
      <c r="A6" s="2" t="s">
        <v>26</v>
      </c>
      <c r="B6" s="53">
        <v>42.5</v>
      </c>
      <c r="C6" s="41"/>
      <c r="D6" s="44">
        <v>29650</v>
      </c>
      <c r="E6" s="44">
        <v>37687.5</v>
      </c>
      <c r="F6" s="45"/>
      <c r="G6" s="44"/>
      <c r="H6" s="50"/>
    </row>
    <row r="7" spans="1:10" x14ac:dyDescent="0.25">
      <c r="A7" s="4" t="s">
        <v>77</v>
      </c>
      <c r="B7" s="54">
        <v>32.5</v>
      </c>
      <c r="C7" s="42"/>
      <c r="D7" s="46">
        <v>22750</v>
      </c>
      <c r="E7" s="46">
        <v>1625</v>
      </c>
      <c r="F7" s="47"/>
      <c r="G7" s="46"/>
      <c r="H7" s="51"/>
    </row>
    <row r="8" spans="1:10" x14ac:dyDescent="0.25">
      <c r="A8" s="5" t="s">
        <v>4</v>
      </c>
      <c r="B8" s="54"/>
      <c r="C8" s="42"/>
      <c r="D8" s="46"/>
      <c r="E8" s="46">
        <v>1625</v>
      </c>
      <c r="F8" s="47"/>
      <c r="G8" s="46"/>
      <c r="H8" s="51"/>
    </row>
    <row r="9" spans="1:10" x14ac:dyDescent="0.25">
      <c r="A9" s="5" t="s">
        <v>90</v>
      </c>
      <c r="B9" s="54">
        <v>32.5</v>
      </c>
      <c r="C9" s="42"/>
      <c r="D9" s="46">
        <v>22750</v>
      </c>
      <c r="E9" s="46"/>
      <c r="F9" s="47"/>
      <c r="G9" s="46"/>
      <c r="H9" s="51"/>
    </row>
    <row r="10" spans="1:10" x14ac:dyDescent="0.25">
      <c r="A10" s="59" t="s">
        <v>121</v>
      </c>
      <c r="B10" s="54">
        <v>7</v>
      </c>
      <c r="C10" s="42"/>
      <c r="D10" s="46">
        <v>4900</v>
      </c>
      <c r="E10" s="46"/>
      <c r="F10" s="47"/>
      <c r="G10" s="46"/>
      <c r="H10" s="51"/>
    </row>
    <row r="11" spans="1:10" x14ac:dyDescent="0.25">
      <c r="A11" s="60" t="s">
        <v>125</v>
      </c>
      <c r="B11" s="54">
        <v>7</v>
      </c>
      <c r="C11" s="42"/>
      <c r="D11" s="46">
        <v>4900</v>
      </c>
      <c r="E11" s="46"/>
      <c r="F11" s="47"/>
      <c r="G11" s="46"/>
      <c r="H11" s="51"/>
    </row>
    <row r="12" spans="1:10" x14ac:dyDescent="0.25">
      <c r="A12" s="59" t="s">
        <v>122</v>
      </c>
      <c r="B12" s="54">
        <v>3</v>
      </c>
      <c r="C12" s="42"/>
      <c r="D12" s="46">
        <v>2100</v>
      </c>
      <c r="E12" s="46"/>
      <c r="F12" s="47"/>
      <c r="G12" s="46"/>
      <c r="H12" s="51"/>
    </row>
    <row r="13" spans="1:10" x14ac:dyDescent="0.25">
      <c r="A13" s="60" t="s">
        <v>125</v>
      </c>
      <c r="B13" s="54">
        <v>3</v>
      </c>
      <c r="C13" s="42"/>
      <c r="D13" s="46">
        <v>2100</v>
      </c>
      <c r="E13" s="46"/>
      <c r="F13" s="47"/>
      <c r="G13" s="46"/>
      <c r="H13" s="51"/>
    </row>
    <row r="14" spans="1:10" x14ac:dyDescent="0.25">
      <c r="A14" s="59" t="s">
        <v>123</v>
      </c>
      <c r="B14" s="54">
        <v>12</v>
      </c>
      <c r="C14" s="42"/>
      <c r="D14" s="46">
        <v>8400</v>
      </c>
      <c r="E14" s="46"/>
      <c r="F14" s="47"/>
      <c r="G14" s="46"/>
      <c r="H14" s="51"/>
    </row>
    <row r="15" spans="1:10" x14ac:dyDescent="0.25">
      <c r="A15" s="60" t="s">
        <v>125</v>
      </c>
      <c r="B15" s="54">
        <v>12</v>
      </c>
      <c r="C15" s="42"/>
      <c r="D15" s="46">
        <v>8400</v>
      </c>
      <c r="E15" s="46"/>
      <c r="F15" s="47"/>
      <c r="G15" s="46"/>
      <c r="H15" s="51"/>
    </row>
    <row r="16" spans="1:10" x14ac:dyDescent="0.25">
      <c r="A16" s="59" t="s">
        <v>122</v>
      </c>
      <c r="B16" s="54">
        <v>3</v>
      </c>
      <c r="C16" s="42"/>
      <c r="D16" s="46">
        <v>2100</v>
      </c>
      <c r="E16" s="46"/>
      <c r="F16" s="47"/>
      <c r="G16" s="46"/>
      <c r="H16" s="51"/>
    </row>
    <row r="17" spans="1:8" x14ac:dyDescent="0.25">
      <c r="A17" s="60" t="s">
        <v>125</v>
      </c>
      <c r="B17" s="54">
        <v>3</v>
      </c>
      <c r="C17" s="42"/>
      <c r="D17" s="46">
        <v>2100</v>
      </c>
      <c r="E17" s="46"/>
      <c r="F17" s="47"/>
      <c r="G17" s="46"/>
      <c r="H17" s="51"/>
    </row>
    <row r="18" spans="1:8" x14ac:dyDescent="0.25">
      <c r="A18" s="59" t="s">
        <v>122</v>
      </c>
      <c r="B18" s="54">
        <v>6.5</v>
      </c>
      <c r="C18" s="42"/>
      <c r="D18" s="46">
        <v>4550</v>
      </c>
      <c r="E18" s="46"/>
      <c r="F18" s="47"/>
      <c r="G18" s="46"/>
      <c r="H18" s="51"/>
    </row>
    <row r="19" spans="1:8" x14ac:dyDescent="0.25">
      <c r="A19" s="60" t="s">
        <v>125</v>
      </c>
      <c r="B19" s="54">
        <v>6.5</v>
      </c>
      <c r="C19" s="42"/>
      <c r="D19" s="46">
        <v>4550</v>
      </c>
      <c r="E19" s="46"/>
      <c r="F19" s="47"/>
      <c r="G19" s="46"/>
      <c r="H19" s="51"/>
    </row>
    <row r="20" spans="1:8" x14ac:dyDescent="0.25">
      <c r="A20" s="59" t="s">
        <v>124</v>
      </c>
      <c r="B20" s="54">
        <v>1</v>
      </c>
      <c r="C20" s="42"/>
      <c r="D20" s="46">
        <v>700</v>
      </c>
      <c r="E20" s="46"/>
      <c r="F20" s="47"/>
      <c r="G20" s="46"/>
      <c r="H20" s="51"/>
    </row>
    <row r="21" spans="1:8" x14ac:dyDescent="0.25">
      <c r="A21" s="60" t="s">
        <v>125</v>
      </c>
      <c r="B21" s="54">
        <v>1</v>
      </c>
      <c r="C21" s="42"/>
      <c r="D21" s="46">
        <v>700</v>
      </c>
      <c r="E21" s="46"/>
      <c r="F21" s="47"/>
      <c r="G21" s="46"/>
      <c r="H21" s="51"/>
    </row>
    <row r="22" spans="1:8" x14ac:dyDescent="0.25">
      <c r="A22" s="4" t="s">
        <v>116</v>
      </c>
      <c r="B22" s="54">
        <v>10</v>
      </c>
      <c r="C22" s="42"/>
      <c r="D22" s="46">
        <v>6900</v>
      </c>
      <c r="E22" s="46">
        <v>33962.5</v>
      </c>
      <c r="F22" s="47"/>
      <c r="G22" s="46"/>
      <c r="H22" s="51"/>
    </row>
    <row r="23" spans="1:8" x14ac:dyDescent="0.25">
      <c r="A23" s="5" t="s">
        <v>4</v>
      </c>
      <c r="B23" s="54">
        <v>2</v>
      </c>
      <c r="C23" s="42"/>
      <c r="D23" s="46">
        <v>1300</v>
      </c>
      <c r="E23" s="46">
        <v>28762.5</v>
      </c>
      <c r="F23" s="47"/>
      <c r="G23" s="46"/>
      <c r="H23" s="51"/>
    </row>
    <row r="24" spans="1:8" x14ac:dyDescent="0.25">
      <c r="A24" s="5" t="s">
        <v>51</v>
      </c>
      <c r="B24" s="54"/>
      <c r="C24" s="42"/>
      <c r="D24" s="46"/>
      <c r="E24" s="46">
        <v>5200</v>
      </c>
      <c r="F24" s="47"/>
      <c r="G24" s="46"/>
      <c r="H24" s="51"/>
    </row>
    <row r="25" spans="1:8" x14ac:dyDescent="0.25">
      <c r="A25" s="5" t="s">
        <v>90</v>
      </c>
      <c r="B25" s="54">
        <v>8</v>
      </c>
      <c r="C25" s="42"/>
      <c r="D25" s="46">
        <v>5600</v>
      </c>
      <c r="E25" s="46"/>
      <c r="F25" s="47"/>
      <c r="G25" s="46"/>
      <c r="H25" s="51"/>
    </row>
    <row r="26" spans="1:8" x14ac:dyDescent="0.25">
      <c r="A26" s="59" t="s">
        <v>117</v>
      </c>
      <c r="B26" s="54">
        <v>3</v>
      </c>
      <c r="C26" s="42"/>
      <c r="D26" s="46">
        <v>2100</v>
      </c>
      <c r="E26" s="46"/>
      <c r="F26" s="47"/>
      <c r="G26" s="46"/>
      <c r="H26" s="51"/>
    </row>
    <row r="27" spans="1:8" x14ac:dyDescent="0.25">
      <c r="A27" s="59" t="s">
        <v>118</v>
      </c>
      <c r="B27" s="54">
        <v>2</v>
      </c>
      <c r="C27" s="42"/>
      <c r="D27" s="46">
        <v>1400</v>
      </c>
      <c r="E27" s="46"/>
      <c r="F27" s="47"/>
      <c r="G27" s="46"/>
      <c r="H27" s="51"/>
    </row>
    <row r="28" spans="1:8" x14ac:dyDescent="0.25">
      <c r="A28" s="59" t="s">
        <v>119</v>
      </c>
      <c r="B28" s="54">
        <v>2</v>
      </c>
      <c r="C28" s="42"/>
      <c r="D28" s="46">
        <v>1400</v>
      </c>
      <c r="E28" s="46"/>
      <c r="F28" s="47"/>
      <c r="G28" s="46"/>
      <c r="H28" s="51"/>
    </row>
    <row r="29" spans="1:8" x14ac:dyDescent="0.25">
      <c r="A29" s="59" t="s">
        <v>120</v>
      </c>
      <c r="B29" s="54">
        <v>1</v>
      </c>
      <c r="C29" s="42"/>
      <c r="D29" s="46">
        <v>700</v>
      </c>
      <c r="E29" s="46"/>
      <c r="F29" s="47"/>
      <c r="G29" s="46"/>
      <c r="H29" s="51"/>
    </row>
    <row r="30" spans="1:8" x14ac:dyDescent="0.25">
      <c r="A30" s="4" t="s">
        <v>40</v>
      </c>
      <c r="B30" s="54"/>
      <c r="C30" s="42"/>
      <c r="D30" s="46"/>
      <c r="E30" s="46">
        <v>2100</v>
      </c>
      <c r="F30" s="47"/>
      <c r="G30" s="46"/>
      <c r="H30" s="51"/>
    </row>
    <row r="31" spans="1:8" x14ac:dyDescent="0.25">
      <c r="A31" s="2" t="s">
        <v>99</v>
      </c>
      <c r="B31" s="54">
        <v>27.75</v>
      </c>
      <c r="C31" s="42"/>
      <c r="D31" s="46">
        <v>21000</v>
      </c>
      <c r="E31" s="46">
        <v>5250</v>
      </c>
      <c r="F31" s="47"/>
      <c r="G31" s="46"/>
      <c r="H31" s="51"/>
    </row>
    <row r="32" spans="1:8" x14ac:dyDescent="0.25">
      <c r="A32" s="4" t="s">
        <v>114</v>
      </c>
      <c r="B32" s="54"/>
      <c r="C32" s="42"/>
      <c r="D32" s="46"/>
      <c r="E32" s="46">
        <v>5250</v>
      </c>
      <c r="F32" s="47"/>
      <c r="G32" s="46"/>
      <c r="H32" s="51"/>
    </row>
    <row r="33" spans="1:8" x14ac:dyDescent="0.25">
      <c r="A33" s="4" t="s">
        <v>155</v>
      </c>
      <c r="B33" s="54">
        <v>20</v>
      </c>
      <c r="C33" s="42"/>
      <c r="D33" s="46">
        <v>21000</v>
      </c>
      <c r="E33" s="46"/>
      <c r="F33" s="47"/>
      <c r="G33" s="46"/>
      <c r="H33" s="51"/>
    </row>
    <row r="34" spans="1:8" x14ac:dyDescent="0.25">
      <c r="A34" s="5" t="s">
        <v>59</v>
      </c>
      <c r="B34" s="54">
        <v>20</v>
      </c>
      <c r="C34" s="42"/>
      <c r="D34" s="46">
        <v>21000</v>
      </c>
      <c r="E34" s="46"/>
      <c r="F34" s="47"/>
      <c r="G34" s="46"/>
      <c r="H34" s="51"/>
    </row>
    <row r="35" spans="1:8" x14ac:dyDescent="0.25">
      <c r="A35" s="4" t="s">
        <v>156</v>
      </c>
      <c r="B35" s="54">
        <v>7.75</v>
      </c>
      <c r="C35" s="42"/>
      <c r="D35" s="46">
        <v>0</v>
      </c>
      <c r="E35" s="46"/>
      <c r="F35" s="47"/>
      <c r="G35" s="46"/>
      <c r="H35" s="51"/>
    </row>
    <row r="36" spans="1:8" x14ac:dyDescent="0.25">
      <c r="A36" s="5" t="s">
        <v>4</v>
      </c>
      <c r="B36" s="55">
        <v>7.75</v>
      </c>
      <c r="C36" s="43"/>
      <c r="D36" s="48">
        <v>0</v>
      </c>
      <c r="E36" s="48"/>
      <c r="F36" s="49"/>
      <c r="G36" s="48"/>
      <c r="H36" s="52"/>
    </row>
    <row r="37" spans="1:8" x14ac:dyDescent="0.25">
      <c r="C37"/>
      <c r="D37"/>
      <c r="E37"/>
      <c r="F37"/>
      <c r="G37"/>
    </row>
    <row r="38" spans="1:8" x14ac:dyDescent="0.25">
      <c r="C38"/>
      <c r="D38"/>
      <c r="E38"/>
      <c r="F38"/>
      <c r="G38"/>
    </row>
    <row r="39" spans="1:8" x14ac:dyDescent="0.25">
      <c r="C39"/>
      <c r="D39"/>
      <c r="E39"/>
      <c r="F39"/>
      <c r="G39"/>
    </row>
    <row r="40" spans="1:8" x14ac:dyDescent="0.25">
      <c r="C40"/>
      <c r="D40"/>
      <c r="E40"/>
      <c r="F40"/>
      <c r="G40"/>
    </row>
    <row r="41" spans="1:8" x14ac:dyDescent="0.25">
      <c r="C41"/>
      <c r="D41"/>
      <c r="E41"/>
      <c r="F41"/>
      <c r="G41"/>
    </row>
    <row r="42" spans="1:8" x14ac:dyDescent="0.25">
      <c r="C42"/>
      <c r="D42"/>
      <c r="E42"/>
      <c r="F42"/>
      <c r="G42"/>
    </row>
    <row r="43" spans="1:8" x14ac:dyDescent="0.25">
      <c r="C43"/>
      <c r="D43"/>
      <c r="E43"/>
      <c r="F43"/>
      <c r="G43"/>
    </row>
    <row r="44" spans="1:8" x14ac:dyDescent="0.25">
      <c r="C44"/>
      <c r="D44"/>
      <c r="E44"/>
      <c r="F44"/>
      <c r="G44"/>
    </row>
    <row r="45" spans="1:8" x14ac:dyDescent="0.25">
      <c r="C45"/>
      <c r="D45"/>
      <c r="E45"/>
      <c r="F45"/>
      <c r="G45"/>
    </row>
    <row r="46" spans="1:8" x14ac:dyDescent="0.25">
      <c r="C46"/>
      <c r="D46"/>
      <c r="E46"/>
      <c r="F46"/>
      <c r="G46"/>
    </row>
    <row r="47" spans="1:8" x14ac:dyDescent="0.25">
      <c r="C47"/>
      <c r="D47"/>
      <c r="E47"/>
      <c r="F47"/>
      <c r="G47"/>
    </row>
    <row r="48" spans="1:8" x14ac:dyDescent="0.25">
      <c r="C48"/>
      <c r="D48"/>
      <c r="E48"/>
      <c r="F48"/>
      <c r="G48"/>
    </row>
    <row r="49" spans="3:7" x14ac:dyDescent="0.25">
      <c r="C49"/>
      <c r="D49"/>
      <c r="E49"/>
      <c r="F49"/>
      <c r="G49"/>
    </row>
    <row r="50" spans="3:7" x14ac:dyDescent="0.25">
      <c r="C50"/>
      <c r="D50"/>
      <c r="E50"/>
      <c r="F50"/>
      <c r="G50"/>
    </row>
    <row r="51" spans="3:7" x14ac:dyDescent="0.25">
      <c r="C51"/>
      <c r="D51"/>
      <c r="E51"/>
      <c r="F51"/>
      <c r="G51"/>
    </row>
    <row r="52" spans="3:7" x14ac:dyDescent="0.25">
      <c r="C52"/>
      <c r="D52"/>
      <c r="E52"/>
      <c r="F52"/>
      <c r="G52"/>
    </row>
    <row r="53" spans="3:7" x14ac:dyDescent="0.25">
      <c r="C53"/>
      <c r="D53"/>
      <c r="E53"/>
      <c r="F53"/>
      <c r="G53"/>
    </row>
    <row r="54" spans="3:7" x14ac:dyDescent="0.25">
      <c r="C54"/>
      <c r="D54"/>
      <c r="E54"/>
      <c r="F54"/>
      <c r="G54"/>
    </row>
    <row r="55" spans="3:7" x14ac:dyDescent="0.25">
      <c r="C55"/>
      <c r="D55"/>
      <c r="E55"/>
      <c r="F55"/>
      <c r="G55"/>
    </row>
    <row r="56" spans="3:7" x14ac:dyDescent="0.25">
      <c r="C56"/>
      <c r="D56"/>
      <c r="E56"/>
      <c r="F56"/>
      <c r="G56"/>
    </row>
    <row r="57" spans="3:7" x14ac:dyDescent="0.25">
      <c r="C57"/>
      <c r="D57"/>
      <c r="E57"/>
      <c r="F57"/>
      <c r="G57"/>
    </row>
    <row r="58" spans="3:7" x14ac:dyDescent="0.25">
      <c r="C58"/>
      <c r="D58"/>
      <c r="E58"/>
      <c r="F58"/>
      <c r="G58"/>
    </row>
    <row r="59" spans="3:7" x14ac:dyDescent="0.25">
      <c r="C59"/>
      <c r="D59"/>
      <c r="E59"/>
      <c r="F59"/>
      <c r="G59"/>
    </row>
    <row r="60" spans="3:7" x14ac:dyDescent="0.25">
      <c r="C60"/>
      <c r="D60"/>
      <c r="E60"/>
      <c r="F60"/>
      <c r="G60"/>
    </row>
    <row r="61" spans="3:7" x14ac:dyDescent="0.25">
      <c r="C61"/>
      <c r="D61"/>
      <c r="E61"/>
      <c r="F61"/>
      <c r="G61"/>
    </row>
    <row r="62" spans="3:7" x14ac:dyDescent="0.25">
      <c r="C62"/>
      <c r="D62"/>
      <c r="E62"/>
      <c r="F62"/>
      <c r="G62"/>
    </row>
    <row r="63" spans="3:7" x14ac:dyDescent="0.25">
      <c r="C63"/>
      <c r="D63"/>
      <c r="E63"/>
      <c r="F63"/>
      <c r="G63"/>
    </row>
    <row r="64" spans="3:7" x14ac:dyDescent="0.25">
      <c r="C64"/>
      <c r="D64"/>
      <c r="E64"/>
      <c r="F64"/>
      <c r="G64"/>
    </row>
    <row r="65" spans="3:7" x14ac:dyDescent="0.25">
      <c r="C65"/>
      <c r="D65"/>
      <c r="E65"/>
      <c r="F65"/>
      <c r="G65"/>
    </row>
    <row r="66" spans="3:7" x14ac:dyDescent="0.25">
      <c r="C66"/>
      <c r="D66"/>
      <c r="E66"/>
      <c r="F66"/>
      <c r="G66"/>
    </row>
    <row r="67" spans="3:7" x14ac:dyDescent="0.25">
      <c r="C67"/>
      <c r="D67"/>
      <c r="E67"/>
      <c r="F67"/>
      <c r="G67"/>
    </row>
    <row r="68" spans="3:7" x14ac:dyDescent="0.25">
      <c r="C68"/>
      <c r="D68"/>
      <c r="E68"/>
      <c r="F68"/>
      <c r="G68"/>
    </row>
    <row r="69" spans="3:7" x14ac:dyDescent="0.25">
      <c r="C69"/>
      <c r="D69"/>
      <c r="E69"/>
      <c r="F69"/>
      <c r="G69"/>
    </row>
    <row r="70" spans="3:7" x14ac:dyDescent="0.25">
      <c r="C70"/>
      <c r="D70"/>
      <c r="E70"/>
      <c r="F70"/>
      <c r="G70"/>
    </row>
    <row r="71" spans="3:7" x14ac:dyDescent="0.25">
      <c r="C71"/>
      <c r="D71"/>
      <c r="E71"/>
      <c r="F71"/>
      <c r="G71"/>
    </row>
    <row r="72" spans="3:7" x14ac:dyDescent="0.25">
      <c r="C72"/>
      <c r="D72"/>
      <c r="E72"/>
      <c r="F72"/>
      <c r="G72"/>
    </row>
    <row r="73" spans="3:7" x14ac:dyDescent="0.25">
      <c r="C73"/>
      <c r="D73"/>
      <c r="E73"/>
      <c r="F73"/>
      <c r="G73"/>
    </row>
    <row r="74" spans="3:7" x14ac:dyDescent="0.25">
      <c r="C74"/>
      <c r="D74"/>
      <c r="E74"/>
      <c r="F74"/>
      <c r="G74"/>
    </row>
    <row r="75" spans="3:7" x14ac:dyDescent="0.25">
      <c r="C75"/>
      <c r="D75"/>
      <c r="E75"/>
      <c r="F75"/>
      <c r="G75"/>
    </row>
    <row r="76" spans="3:7" x14ac:dyDescent="0.25">
      <c r="C76"/>
      <c r="D76"/>
      <c r="E76"/>
      <c r="F76"/>
      <c r="G76"/>
    </row>
    <row r="77" spans="3:7" x14ac:dyDescent="0.25">
      <c r="C77"/>
      <c r="D77"/>
      <c r="E77"/>
      <c r="F77"/>
      <c r="G77"/>
    </row>
    <row r="78" spans="3:7" x14ac:dyDescent="0.25">
      <c r="C78"/>
      <c r="D78"/>
      <c r="E78"/>
      <c r="F78"/>
      <c r="G78"/>
    </row>
    <row r="79" spans="3:7" x14ac:dyDescent="0.25">
      <c r="C79"/>
      <c r="D79"/>
      <c r="E79"/>
      <c r="F79"/>
      <c r="G79"/>
    </row>
    <row r="80" spans="3:7" x14ac:dyDescent="0.25">
      <c r="C80"/>
      <c r="D80"/>
      <c r="E80"/>
      <c r="F80"/>
      <c r="G80"/>
    </row>
    <row r="81" spans="3:7" x14ac:dyDescent="0.25">
      <c r="C81"/>
      <c r="D81"/>
      <c r="E81"/>
      <c r="F81"/>
      <c r="G81"/>
    </row>
    <row r="82" spans="3:7" x14ac:dyDescent="0.25">
      <c r="C82"/>
      <c r="D82"/>
      <c r="E82"/>
      <c r="F82"/>
      <c r="G82"/>
    </row>
    <row r="83" spans="3:7" x14ac:dyDescent="0.25">
      <c r="C83"/>
      <c r="D83"/>
      <c r="E83"/>
      <c r="F83"/>
      <c r="G83"/>
    </row>
    <row r="84" spans="3:7" x14ac:dyDescent="0.25">
      <c r="C84"/>
      <c r="D84"/>
      <c r="E84"/>
      <c r="F84"/>
      <c r="G84"/>
    </row>
    <row r="85" spans="3:7" x14ac:dyDescent="0.25">
      <c r="C85"/>
      <c r="D85"/>
      <c r="E85"/>
      <c r="F85"/>
      <c r="G85"/>
    </row>
    <row r="86" spans="3:7" x14ac:dyDescent="0.25">
      <c r="C86"/>
      <c r="D86"/>
      <c r="E86"/>
      <c r="F86"/>
      <c r="G86"/>
    </row>
    <row r="87" spans="3:7" x14ac:dyDescent="0.25">
      <c r="C87"/>
      <c r="D87"/>
      <c r="E87"/>
      <c r="F87"/>
      <c r="G87"/>
    </row>
    <row r="88" spans="3:7" x14ac:dyDescent="0.25">
      <c r="C88"/>
      <c r="D88"/>
      <c r="E88"/>
      <c r="F88"/>
      <c r="G88"/>
    </row>
    <row r="89" spans="3:7" x14ac:dyDescent="0.25">
      <c r="C89"/>
      <c r="D89"/>
      <c r="E89"/>
      <c r="F89"/>
      <c r="G89"/>
    </row>
    <row r="90" spans="3:7" x14ac:dyDescent="0.25">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360" priority="1">
      <formula>AND($D5&gt;$C5,$C5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M90"/>
  <sheetViews>
    <sheetView workbookViewId="0">
      <selection activeCell="C9" activeCellId="3" sqref="K9 I9 F9 C9"/>
    </sheetView>
  </sheetViews>
  <sheetFormatPr defaultRowHeight="15" x14ac:dyDescent="0.25"/>
  <cols>
    <col min="1" max="1" width="36.42578125" customWidth="1"/>
    <col min="2" max="2" width="22.85546875" customWidth="1"/>
    <col min="3" max="3" width="10.28515625" style="6" customWidth="1"/>
    <col min="4" max="4" width="12.42578125" style="24" customWidth="1"/>
    <col min="5" max="5" width="10.28515625" style="6" customWidth="1"/>
    <col min="6" max="6" width="14.7109375" style="6" customWidth="1"/>
    <col min="7" max="7" width="10.28515625" style="6" customWidth="1"/>
    <col min="8" max="8" width="19.28515625" customWidth="1"/>
    <col min="9" max="9" width="10.28515625" customWidth="1"/>
    <col min="10" max="10" width="11.7109375" customWidth="1"/>
    <col min="11" max="11" width="10.28515625" customWidth="1"/>
    <col min="12" max="12" width="12.28515625" customWidth="1"/>
    <col min="13" max="13" width="15.28515625" customWidth="1"/>
    <col min="14" max="14" width="11.5703125" bestFit="1" customWidth="1"/>
    <col min="15" max="15" width="10.28515625" bestFit="1" customWidth="1"/>
    <col min="16" max="16" width="12.28515625" bestFit="1" customWidth="1"/>
    <col min="17" max="17" width="15.28515625" bestFit="1" customWidth="1"/>
  </cols>
  <sheetData>
    <row r="2" spans="1:13" x14ac:dyDescent="0.25">
      <c r="I2">
        <v>343223</v>
      </c>
    </row>
    <row r="3" spans="1:13" x14ac:dyDescent="0.25">
      <c r="A3" s="1" t="s">
        <v>20</v>
      </c>
      <c r="B3" t="s" vm="15">
        <v>9</v>
      </c>
      <c r="I3">
        <v>437775</v>
      </c>
    </row>
    <row r="4" spans="1:13" s="10" customFormat="1" x14ac:dyDescent="0.25">
      <c r="A4"/>
      <c r="B4"/>
      <c r="C4"/>
      <c r="D4"/>
      <c r="E4"/>
      <c r="F4"/>
      <c r="G4"/>
      <c r="H4"/>
      <c r="I4"/>
      <c r="J4"/>
    </row>
    <row r="5" spans="1:13" x14ac:dyDescent="0.25">
      <c r="B5" s="1" t="s">
        <v>3</v>
      </c>
      <c r="C5"/>
      <c r="D5"/>
      <c r="E5"/>
      <c r="F5"/>
      <c r="G5"/>
    </row>
    <row r="6" spans="1:13" x14ac:dyDescent="0.25">
      <c r="B6" t="s">
        <v>4</v>
      </c>
      <c r="C6"/>
      <c r="D6" t="s">
        <v>31</v>
      </c>
      <c r="E6"/>
      <c r="F6" t="s">
        <v>51</v>
      </c>
      <c r="G6"/>
      <c r="H6" t="s">
        <v>90</v>
      </c>
      <c r="J6" t="s">
        <v>59</v>
      </c>
      <c r="L6" t="s">
        <v>190</v>
      </c>
      <c r="M6" t="s">
        <v>191</v>
      </c>
    </row>
    <row r="7" spans="1:13" x14ac:dyDescent="0.25">
      <c r="A7" s="1" t="s">
        <v>1</v>
      </c>
      <c r="B7" s="29" t="s">
        <v>56</v>
      </c>
      <c r="C7" t="s">
        <v>30</v>
      </c>
      <c r="D7" s="29" t="s">
        <v>56</v>
      </c>
      <c r="E7" t="s">
        <v>30</v>
      </c>
      <c r="F7" s="29" t="s">
        <v>56</v>
      </c>
      <c r="G7" t="s">
        <v>30</v>
      </c>
      <c r="H7" s="29" t="s">
        <v>56</v>
      </c>
      <c r="I7" t="s">
        <v>30</v>
      </c>
      <c r="J7" s="29" t="s">
        <v>56</v>
      </c>
      <c r="K7" t="s">
        <v>30</v>
      </c>
    </row>
    <row r="8" spans="1:13" x14ac:dyDescent="0.25">
      <c r="A8" s="2" t="s">
        <v>70</v>
      </c>
      <c r="B8" s="45">
        <v>42185</v>
      </c>
      <c r="C8" s="3">
        <v>3575</v>
      </c>
      <c r="D8" s="45">
        <v>370987.5</v>
      </c>
      <c r="E8" s="3">
        <v>72800</v>
      </c>
      <c r="F8" s="45">
        <v>2100</v>
      </c>
      <c r="G8" s="3"/>
      <c r="H8" s="45">
        <v>217750</v>
      </c>
      <c r="I8" s="3">
        <v>38350</v>
      </c>
      <c r="J8" s="45">
        <v>129675</v>
      </c>
      <c r="K8" s="3">
        <v>52975</v>
      </c>
      <c r="L8" s="45">
        <v>860197.5</v>
      </c>
      <c r="M8" s="3">
        <v>246025</v>
      </c>
    </row>
    <row r="9" spans="1:13" x14ac:dyDescent="0.25">
      <c r="A9" s="4" t="s">
        <v>115</v>
      </c>
      <c r="B9" s="47">
        <v>25772.5</v>
      </c>
      <c r="C9" s="3">
        <v>3575</v>
      </c>
      <c r="D9" s="47">
        <v>224900</v>
      </c>
      <c r="E9" s="3">
        <v>5850</v>
      </c>
      <c r="F9" s="47">
        <v>2100</v>
      </c>
      <c r="G9" s="3"/>
      <c r="H9" s="47">
        <v>213850</v>
      </c>
      <c r="I9" s="3">
        <v>38350</v>
      </c>
      <c r="J9" s="47">
        <v>52650</v>
      </c>
      <c r="K9" s="3">
        <v>19500</v>
      </c>
      <c r="L9" s="47">
        <v>519272.5</v>
      </c>
      <c r="M9" s="3">
        <v>67275</v>
      </c>
    </row>
    <row r="10" spans="1:13" x14ac:dyDescent="0.25">
      <c r="A10" s="4" t="s">
        <v>187</v>
      </c>
      <c r="B10" s="47"/>
      <c r="C10" s="3"/>
      <c r="D10" s="47">
        <v>9100</v>
      </c>
      <c r="E10" s="3">
        <v>2275</v>
      </c>
      <c r="F10" s="47"/>
      <c r="G10" s="3"/>
      <c r="H10" s="47"/>
      <c r="I10" s="3"/>
      <c r="J10" s="47"/>
      <c r="K10" s="3"/>
      <c r="L10" s="47">
        <v>9100</v>
      </c>
      <c r="M10" s="3">
        <v>2275</v>
      </c>
    </row>
    <row r="11" spans="1:13" x14ac:dyDescent="0.25">
      <c r="A11" s="4" t="s">
        <v>188</v>
      </c>
      <c r="B11" s="47"/>
      <c r="C11" s="3"/>
      <c r="D11" s="47">
        <v>2600</v>
      </c>
      <c r="E11" s="3"/>
      <c r="F11" s="47"/>
      <c r="G11" s="3"/>
      <c r="H11" s="47"/>
      <c r="I11" s="3"/>
      <c r="J11" s="47"/>
      <c r="K11" s="3"/>
      <c r="L11" s="47">
        <v>2600</v>
      </c>
      <c r="M11" s="3"/>
    </row>
    <row r="12" spans="1:13" x14ac:dyDescent="0.25">
      <c r="A12" s="4" t="s">
        <v>186</v>
      </c>
      <c r="B12" s="49"/>
      <c r="C12" s="3"/>
      <c r="D12" s="49">
        <v>134387.5</v>
      </c>
      <c r="E12" s="3">
        <v>64675</v>
      </c>
      <c r="F12" s="49"/>
      <c r="G12" s="3"/>
      <c r="H12" s="49"/>
      <c r="I12" s="3"/>
      <c r="J12" s="49"/>
      <c r="K12" s="3"/>
      <c r="L12" s="49">
        <v>134387.5</v>
      </c>
      <c r="M12" s="3">
        <v>64675</v>
      </c>
    </row>
    <row r="13" spans="1:13" x14ac:dyDescent="0.25">
      <c r="C13"/>
      <c r="D13"/>
      <c r="E13"/>
      <c r="F13"/>
      <c r="G13"/>
    </row>
    <row r="14" spans="1:13" x14ac:dyDescent="0.25">
      <c r="C14"/>
      <c r="D14"/>
      <c r="E14"/>
      <c r="F14"/>
      <c r="G14"/>
    </row>
    <row r="15" spans="1:13" x14ac:dyDescent="0.25">
      <c r="C15"/>
      <c r="D15"/>
      <c r="E15"/>
      <c r="F15"/>
      <c r="G15"/>
    </row>
    <row r="16" spans="1:13" x14ac:dyDescent="0.25">
      <c r="C16"/>
      <c r="D16"/>
      <c r="E16"/>
      <c r="F16"/>
      <c r="G16"/>
    </row>
    <row r="17" spans="3:7" x14ac:dyDescent="0.25">
      <c r="C17"/>
      <c r="D17"/>
      <c r="E17"/>
      <c r="F17"/>
      <c r="G17"/>
    </row>
    <row r="18" spans="3:7" x14ac:dyDescent="0.25">
      <c r="C18"/>
      <c r="D18"/>
      <c r="E18"/>
      <c r="F18"/>
      <c r="G18"/>
    </row>
    <row r="19" spans="3:7" x14ac:dyDescent="0.25">
      <c r="C19"/>
      <c r="D19"/>
      <c r="E19"/>
      <c r="F19"/>
      <c r="G19"/>
    </row>
    <row r="20" spans="3:7" x14ac:dyDescent="0.25">
      <c r="C20"/>
      <c r="D20"/>
      <c r="E20"/>
      <c r="F20"/>
      <c r="G20"/>
    </row>
    <row r="21" spans="3:7" x14ac:dyDescent="0.25">
      <c r="C21"/>
      <c r="D21"/>
      <c r="E21"/>
      <c r="F21"/>
      <c r="G21"/>
    </row>
    <row r="22" spans="3:7" x14ac:dyDescent="0.25">
      <c r="C22"/>
      <c r="D22"/>
      <c r="E22"/>
      <c r="F22"/>
      <c r="G22"/>
    </row>
    <row r="23" spans="3:7" x14ac:dyDescent="0.25">
      <c r="C23"/>
      <c r="D23"/>
      <c r="E23"/>
      <c r="F23"/>
      <c r="G23"/>
    </row>
    <row r="24" spans="3:7" x14ac:dyDescent="0.25">
      <c r="C24"/>
      <c r="D24"/>
      <c r="E24"/>
      <c r="F24"/>
      <c r="G24"/>
    </row>
    <row r="25" spans="3:7" x14ac:dyDescent="0.25">
      <c r="C25"/>
      <c r="D25"/>
      <c r="E25"/>
      <c r="F25"/>
      <c r="G25"/>
    </row>
    <row r="26" spans="3:7" x14ac:dyDescent="0.25">
      <c r="C26"/>
      <c r="D26"/>
      <c r="E26"/>
      <c r="F26"/>
      <c r="G26"/>
    </row>
    <row r="27" spans="3:7" x14ac:dyDescent="0.25">
      <c r="C27"/>
      <c r="D27"/>
      <c r="E27"/>
      <c r="F27"/>
      <c r="G27"/>
    </row>
    <row r="28" spans="3:7" x14ac:dyDescent="0.25">
      <c r="C28"/>
      <c r="D28"/>
      <c r="E28"/>
      <c r="F28"/>
      <c r="G28"/>
    </row>
    <row r="29" spans="3:7" x14ac:dyDescent="0.25">
      <c r="C29"/>
      <c r="D29"/>
      <c r="E29"/>
      <c r="F29"/>
      <c r="G29"/>
    </row>
    <row r="30" spans="3:7" x14ac:dyDescent="0.25">
      <c r="C30"/>
      <c r="D30"/>
      <c r="E30"/>
      <c r="F30"/>
      <c r="G30"/>
    </row>
    <row r="31" spans="3:7" x14ac:dyDescent="0.25">
      <c r="C31"/>
      <c r="D31"/>
      <c r="E31"/>
      <c r="F31"/>
      <c r="G31"/>
    </row>
    <row r="32" spans="3:7" x14ac:dyDescent="0.25">
      <c r="C32"/>
      <c r="D32"/>
      <c r="E32"/>
      <c r="F32"/>
      <c r="G32"/>
    </row>
    <row r="33" spans="3:7" x14ac:dyDescent="0.25">
      <c r="C33"/>
      <c r="D33"/>
      <c r="E33"/>
      <c r="F33"/>
      <c r="G33"/>
    </row>
    <row r="34" spans="3:7" x14ac:dyDescent="0.25">
      <c r="C34"/>
      <c r="D34"/>
      <c r="E34"/>
      <c r="F34"/>
      <c r="G34"/>
    </row>
    <row r="35" spans="3:7" x14ac:dyDescent="0.25">
      <c r="C35"/>
      <c r="D35"/>
      <c r="E35"/>
      <c r="F35"/>
      <c r="G35"/>
    </row>
    <row r="36" spans="3:7" x14ac:dyDescent="0.25">
      <c r="C36"/>
      <c r="D36"/>
      <c r="E36"/>
      <c r="F36"/>
      <c r="G36"/>
    </row>
    <row r="37" spans="3:7" x14ac:dyDescent="0.25">
      <c r="C37"/>
      <c r="D37"/>
      <c r="E37"/>
      <c r="F37"/>
      <c r="G37"/>
    </row>
    <row r="38" spans="3:7" x14ac:dyDescent="0.25">
      <c r="C38"/>
      <c r="D38"/>
      <c r="E38"/>
      <c r="F38"/>
      <c r="G38"/>
    </row>
    <row r="39" spans="3:7" x14ac:dyDescent="0.25">
      <c r="C39"/>
      <c r="D39"/>
      <c r="E39"/>
      <c r="F39"/>
      <c r="G39"/>
    </row>
    <row r="40" spans="3:7" x14ac:dyDescent="0.25">
      <c r="C40"/>
      <c r="D40"/>
      <c r="E40"/>
      <c r="F40"/>
      <c r="G40"/>
    </row>
    <row r="41" spans="3:7" x14ac:dyDescent="0.25">
      <c r="C41"/>
      <c r="D41"/>
      <c r="E41"/>
      <c r="F41"/>
      <c r="G41"/>
    </row>
    <row r="42" spans="3:7" x14ac:dyDescent="0.25">
      <c r="C42"/>
      <c r="D42"/>
      <c r="E42"/>
      <c r="F42"/>
      <c r="G42"/>
    </row>
    <row r="43" spans="3:7" x14ac:dyDescent="0.25">
      <c r="C43"/>
      <c r="D43"/>
      <c r="E43"/>
      <c r="F43"/>
      <c r="G43"/>
    </row>
    <row r="44" spans="3:7" x14ac:dyDescent="0.25">
      <c r="C44"/>
      <c r="D44"/>
      <c r="E44"/>
      <c r="F44"/>
      <c r="G44"/>
    </row>
    <row r="45" spans="3:7" x14ac:dyDescent="0.25">
      <c r="C45"/>
      <c r="D45"/>
      <c r="E45"/>
      <c r="F45"/>
      <c r="G45"/>
    </row>
    <row r="46" spans="3:7" x14ac:dyDescent="0.25">
      <c r="C46"/>
      <c r="D46"/>
      <c r="E46"/>
      <c r="F46"/>
      <c r="G46"/>
    </row>
    <row r="47" spans="3:7" x14ac:dyDescent="0.25">
      <c r="C47"/>
      <c r="D47"/>
      <c r="E47"/>
      <c r="F47"/>
      <c r="G47"/>
    </row>
    <row r="48" spans="3:7" x14ac:dyDescent="0.25">
      <c r="C48"/>
      <c r="D48"/>
      <c r="E48"/>
      <c r="F48"/>
      <c r="G48"/>
    </row>
    <row r="49" spans="3:7" x14ac:dyDescent="0.25">
      <c r="C49"/>
      <c r="D49"/>
      <c r="E49"/>
      <c r="F49"/>
      <c r="G49"/>
    </row>
    <row r="50" spans="3:7" x14ac:dyDescent="0.25">
      <c r="C50"/>
      <c r="D50"/>
      <c r="E50"/>
      <c r="F50"/>
      <c r="G50"/>
    </row>
    <row r="51" spans="3:7" x14ac:dyDescent="0.25">
      <c r="C51"/>
      <c r="D51"/>
      <c r="E51"/>
      <c r="F51"/>
      <c r="G51"/>
    </row>
    <row r="52" spans="3:7" x14ac:dyDescent="0.25">
      <c r="C52"/>
      <c r="D52"/>
      <c r="E52"/>
      <c r="F52"/>
      <c r="G52"/>
    </row>
    <row r="53" spans="3:7" x14ac:dyDescent="0.25">
      <c r="C53"/>
      <c r="D53"/>
      <c r="E53"/>
      <c r="F53"/>
      <c r="G53"/>
    </row>
    <row r="54" spans="3:7" x14ac:dyDescent="0.25">
      <c r="C54"/>
      <c r="D54"/>
      <c r="E54"/>
      <c r="F54"/>
      <c r="G54"/>
    </row>
    <row r="55" spans="3:7" x14ac:dyDescent="0.25">
      <c r="C55"/>
      <c r="D55"/>
      <c r="E55"/>
      <c r="F55"/>
      <c r="G55"/>
    </row>
    <row r="56" spans="3:7" x14ac:dyDescent="0.25">
      <c r="C56"/>
      <c r="D56"/>
      <c r="E56"/>
      <c r="F56"/>
      <c r="G56"/>
    </row>
    <row r="57" spans="3:7" x14ac:dyDescent="0.25">
      <c r="C57"/>
      <c r="D57"/>
      <c r="E57"/>
      <c r="F57"/>
      <c r="G57"/>
    </row>
    <row r="58" spans="3:7" x14ac:dyDescent="0.25">
      <c r="C58"/>
      <c r="D58"/>
      <c r="E58"/>
      <c r="F58"/>
      <c r="G58"/>
    </row>
    <row r="59" spans="3:7" x14ac:dyDescent="0.25">
      <c r="C59"/>
      <c r="D59"/>
      <c r="E59"/>
      <c r="F59"/>
      <c r="G59"/>
    </row>
    <row r="60" spans="3:7" x14ac:dyDescent="0.25">
      <c r="C60"/>
      <c r="D60"/>
      <c r="E60"/>
      <c r="F60"/>
      <c r="G60"/>
    </row>
    <row r="61" spans="3:7" x14ac:dyDescent="0.25">
      <c r="C61"/>
      <c r="D61"/>
      <c r="E61"/>
      <c r="F61"/>
      <c r="G61"/>
    </row>
    <row r="62" spans="3:7" x14ac:dyDescent="0.25">
      <c r="C62"/>
      <c r="D62"/>
      <c r="E62"/>
      <c r="F62"/>
      <c r="G62"/>
    </row>
    <row r="63" spans="3:7" x14ac:dyDescent="0.25">
      <c r="C63"/>
      <c r="D63"/>
      <c r="E63"/>
      <c r="F63"/>
      <c r="G63"/>
    </row>
    <row r="64" spans="3:7" x14ac:dyDescent="0.25">
      <c r="C64"/>
      <c r="D64"/>
      <c r="E64"/>
      <c r="F64"/>
      <c r="G64"/>
    </row>
    <row r="65" spans="3:7" x14ac:dyDescent="0.25">
      <c r="C65"/>
      <c r="D65"/>
      <c r="E65"/>
      <c r="F65"/>
      <c r="G65"/>
    </row>
    <row r="66" spans="3:7" x14ac:dyDescent="0.25">
      <c r="C66"/>
      <c r="D66"/>
      <c r="E66"/>
      <c r="F66"/>
      <c r="G66"/>
    </row>
    <row r="67" spans="3:7" x14ac:dyDescent="0.25">
      <c r="C67"/>
      <c r="D67"/>
      <c r="E67"/>
      <c r="F67"/>
      <c r="G67"/>
    </row>
    <row r="68" spans="3:7" x14ac:dyDescent="0.25">
      <c r="C68"/>
      <c r="D68"/>
      <c r="E68"/>
      <c r="F68"/>
      <c r="G68"/>
    </row>
    <row r="69" spans="3:7" x14ac:dyDescent="0.25">
      <c r="C69"/>
      <c r="D69"/>
      <c r="E69"/>
      <c r="F69"/>
      <c r="G69"/>
    </row>
    <row r="70" spans="3:7" x14ac:dyDescent="0.25">
      <c r="C70"/>
      <c r="D70"/>
      <c r="E70"/>
      <c r="F70"/>
      <c r="G70"/>
    </row>
    <row r="71" spans="3:7" x14ac:dyDescent="0.25">
      <c r="C71"/>
      <c r="D71"/>
      <c r="E71"/>
      <c r="F71"/>
      <c r="G71"/>
    </row>
    <row r="72" spans="3:7" x14ac:dyDescent="0.25">
      <c r="C72"/>
      <c r="D72"/>
      <c r="E72"/>
      <c r="F72"/>
      <c r="G72"/>
    </row>
    <row r="73" spans="3:7" x14ac:dyDescent="0.25">
      <c r="C73"/>
      <c r="D73"/>
      <c r="E73"/>
      <c r="F73"/>
      <c r="G73"/>
    </row>
    <row r="74" spans="3:7" x14ac:dyDescent="0.25">
      <c r="C74"/>
      <c r="D74"/>
      <c r="E74"/>
      <c r="F74"/>
      <c r="G74"/>
    </row>
    <row r="75" spans="3:7" x14ac:dyDescent="0.25">
      <c r="C75"/>
      <c r="D75"/>
      <c r="E75"/>
      <c r="F75"/>
      <c r="G75"/>
    </row>
    <row r="76" spans="3:7" x14ac:dyDescent="0.25">
      <c r="C76"/>
      <c r="D76"/>
      <c r="E76"/>
      <c r="F76"/>
      <c r="G76"/>
    </row>
    <row r="77" spans="3:7" x14ac:dyDescent="0.25">
      <c r="C77"/>
      <c r="D77"/>
      <c r="E77"/>
      <c r="F77"/>
      <c r="G77"/>
    </row>
    <row r="78" spans="3:7" x14ac:dyDescent="0.25">
      <c r="C78"/>
      <c r="D78"/>
      <c r="E78"/>
      <c r="F78"/>
      <c r="G78"/>
    </row>
    <row r="79" spans="3:7" x14ac:dyDescent="0.25">
      <c r="C79"/>
      <c r="D79"/>
      <c r="E79"/>
      <c r="F79"/>
      <c r="G79"/>
    </row>
    <row r="80" spans="3:7" x14ac:dyDescent="0.25">
      <c r="C80"/>
      <c r="D80"/>
      <c r="E80"/>
      <c r="F80"/>
      <c r="G80"/>
    </row>
    <row r="81" spans="3:7" x14ac:dyDescent="0.25">
      <c r="C81"/>
      <c r="D81"/>
      <c r="E81"/>
      <c r="F81"/>
      <c r="G81"/>
    </row>
    <row r="82" spans="3:7" x14ac:dyDescent="0.25">
      <c r="C82"/>
      <c r="D82"/>
      <c r="E82"/>
      <c r="F82"/>
      <c r="G82"/>
    </row>
    <row r="83" spans="3:7" x14ac:dyDescent="0.25">
      <c r="C83"/>
      <c r="D83"/>
      <c r="E83"/>
      <c r="F83"/>
      <c r="G83"/>
    </row>
    <row r="84" spans="3:7" x14ac:dyDescent="0.25">
      <c r="C84"/>
      <c r="D84"/>
      <c r="E84"/>
      <c r="F84"/>
      <c r="G84"/>
    </row>
    <row r="85" spans="3:7" x14ac:dyDescent="0.25">
      <c r="C85"/>
      <c r="D85"/>
      <c r="E85"/>
      <c r="F85"/>
      <c r="G85"/>
    </row>
    <row r="86" spans="3:7" x14ac:dyDescent="0.25">
      <c r="C86"/>
      <c r="D86"/>
      <c r="E86"/>
      <c r="F86"/>
      <c r="G86"/>
    </row>
    <row r="87" spans="3:7" x14ac:dyDescent="0.25">
      <c r="C87"/>
      <c r="D87"/>
      <c r="E87"/>
      <c r="F87"/>
      <c r="G87"/>
    </row>
    <row r="88" spans="3:7" x14ac:dyDescent="0.25">
      <c r="C88"/>
      <c r="D88"/>
      <c r="E88"/>
      <c r="F88"/>
      <c r="G88"/>
    </row>
    <row r="89" spans="3:7" x14ac:dyDescent="0.25">
      <c r="C89"/>
      <c r="D89"/>
      <c r="E89"/>
      <c r="F89"/>
      <c r="G89"/>
    </row>
    <row r="90" spans="3:7" x14ac:dyDescent="0.25">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A5 A7:A39">
    <cfRule type="expression" dxfId="348" priority="1">
      <formula>AND($D5&gt;$C5,$C5 &gt; 0)</formula>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43"/>
  <sheetViews>
    <sheetView workbookViewId="0">
      <selection activeCell="A12" sqref="A12"/>
    </sheetView>
  </sheetViews>
  <sheetFormatPr defaultRowHeight="15" x14ac:dyDescent="0.25"/>
  <cols>
    <col min="1" max="1" width="19.5703125" customWidth="1"/>
    <col min="2" max="2" width="10.85546875" customWidth="1"/>
    <col min="3" max="3" width="26.7109375" style="6" customWidth="1"/>
    <col min="4" max="4" width="7.42578125" style="24" customWidth="1"/>
    <col min="5" max="5" width="9" style="6" customWidth="1"/>
    <col min="6" max="6" width="8" style="6" customWidth="1"/>
    <col min="7" max="7" width="7.42578125" style="6" customWidth="1"/>
    <col min="8" max="10" width="8.7109375" customWidth="1"/>
  </cols>
  <sheetData>
    <row r="1" spans="1:10" x14ac:dyDescent="0.25">
      <c r="A1" s="1" t="s">
        <v>52</v>
      </c>
      <c r="B1" t="s" vm="1">
        <v>53</v>
      </c>
    </row>
    <row r="2" spans="1:10" x14ac:dyDescent="0.25">
      <c r="A2" s="1" t="s">
        <v>20</v>
      </c>
      <c r="B2" t="s" vm="7">
        <v>68</v>
      </c>
    </row>
    <row r="4" spans="1:10" s="10" customFormat="1" ht="45" x14ac:dyDescent="0.25">
      <c r="A4" s="9" t="s">
        <v>1</v>
      </c>
      <c r="B4" s="25" t="s">
        <v>24</v>
      </c>
      <c r="C4" s="26" t="s">
        <v>54</v>
      </c>
      <c r="D4" s="27" t="s">
        <v>55</v>
      </c>
      <c r="E4" s="28" t="s">
        <v>56</v>
      </c>
      <c r="F4" s="28" t="s">
        <v>30</v>
      </c>
      <c r="G4" s="29" t="s">
        <v>57</v>
      </c>
      <c r="H4" s="28" t="s">
        <v>41</v>
      </c>
      <c r="I4" s="30" t="s">
        <v>39</v>
      </c>
      <c r="J4"/>
    </row>
    <row r="5" spans="1:10" x14ac:dyDescent="0.25">
      <c r="A5" s="2" t="s">
        <v>53</v>
      </c>
      <c r="B5" s="53">
        <v>431</v>
      </c>
      <c r="C5" s="44"/>
      <c r="D5" s="41"/>
      <c r="E5" s="44">
        <v>299500</v>
      </c>
      <c r="F5" s="44">
        <v>24375</v>
      </c>
      <c r="G5" s="45"/>
      <c r="H5" s="44"/>
      <c r="I5" s="50"/>
    </row>
    <row r="6" spans="1:10" x14ac:dyDescent="0.25">
      <c r="A6" s="4" t="s">
        <v>71</v>
      </c>
      <c r="B6" s="54">
        <v>431</v>
      </c>
      <c r="C6" s="46"/>
      <c r="D6" s="42"/>
      <c r="E6" s="46">
        <v>299500</v>
      </c>
      <c r="F6" s="46">
        <v>24375</v>
      </c>
      <c r="G6" s="47"/>
      <c r="H6" s="46"/>
      <c r="I6" s="51"/>
    </row>
    <row r="7" spans="1:10" x14ac:dyDescent="0.25">
      <c r="A7" s="5" t="s">
        <v>25</v>
      </c>
      <c r="B7" s="54">
        <v>32</v>
      </c>
      <c r="C7" s="46"/>
      <c r="D7" s="42"/>
      <c r="E7" s="46">
        <v>14400</v>
      </c>
      <c r="F7" s="46"/>
      <c r="G7" s="47"/>
      <c r="H7" s="46"/>
      <c r="I7" s="51"/>
    </row>
    <row r="8" spans="1:10" x14ac:dyDescent="0.25">
      <c r="A8" s="5" t="s">
        <v>16</v>
      </c>
      <c r="B8" s="54">
        <v>111</v>
      </c>
      <c r="C8" s="46"/>
      <c r="D8" s="42"/>
      <c r="E8" s="46">
        <v>72150</v>
      </c>
      <c r="F8" s="46"/>
      <c r="G8" s="47"/>
      <c r="H8" s="46"/>
      <c r="I8" s="51"/>
    </row>
    <row r="9" spans="1:10" x14ac:dyDescent="0.25">
      <c r="A9" s="5" t="s">
        <v>95</v>
      </c>
      <c r="B9" s="54">
        <v>123.5</v>
      </c>
      <c r="C9" s="46"/>
      <c r="D9" s="42"/>
      <c r="E9" s="46">
        <v>92050</v>
      </c>
      <c r="F9" s="46"/>
      <c r="G9" s="47"/>
      <c r="H9" s="46"/>
      <c r="I9" s="51"/>
    </row>
    <row r="10" spans="1:10" x14ac:dyDescent="0.25">
      <c r="A10" s="5" t="s">
        <v>10</v>
      </c>
      <c r="B10" s="54">
        <v>107.75</v>
      </c>
      <c r="C10" s="46"/>
      <c r="D10" s="42"/>
      <c r="E10" s="46">
        <v>83687.5</v>
      </c>
      <c r="F10" s="46">
        <v>1462.5</v>
      </c>
      <c r="G10" s="47"/>
      <c r="H10" s="46"/>
      <c r="I10" s="51"/>
    </row>
    <row r="11" spans="1:10" x14ac:dyDescent="0.25">
      <c r="A11" s="5" t="s">
        <v>26</v>
      </c>
      <c r="B11" s="54">
        <v>56.75</v>
      </c>
      <c r="C11" s="46"/>
      <c r="D11" s="42"/>
      <c r="E11" s="46">
        <v>37212.5</v>
      </c>
      <c r="F11" s="46">
        <v>22912.5</v>
      </c>
      <c r="G11" s="47"/>
      <c r="H11" s="46"/>
      <c r="I11" s="51"/>
    </row>
    <row r="12" spans="1:10" x14ac:dyDescent="0.25">
      <c r="A12" s="2" t="s">
        <v>2</v>
      </c>
      <c r="B12" s="55">
        <v>431</v>
      </c>
      <c r="C12" s="48"/>
      <c r="D12" s="43"/>
      <c r="E12" s="48">
        <v>299500</v>
      </c>
      <c r="F12" s="48">
        <v>24375</v>
      </c>
      <c r="G12" s="49"/>
      <c r="H12" s="48"/>
      <c r="I12" s="52"/>
    </row>
    <row r="13" spans="1:10" x14ac:dyDescent="0.25">
      <c r="C13"/>
      <c r="D13"/>
      <c r="E13"/>
      <c r="F13"/>
      <c r="G13"/>
    </row>
    <row r="14" spans="1:10" x14ac:dyDescent="0.25">
      <c r="C14"/>
      <c r="D14"/>
      <c r="E14"/>
      <c r="F14"/>
      <c r="G14"/>
    </row>
    <row r="15" spans="1:10" x14ac:dyDescent="0.25">
      <c r="C15"/>
      <c r="D15"/>
      <c r="E15"/>
      <c r="F15"/>
      <c r="G15"/>
    </row>
    <row r="16" spans="1:10" x14ac:dyDescent="0.25">
      <c r="C16"/>
      <c r="D16"/>
      <c r="E16"/>
      <c r="F16"/>
      <c r="G16"/>
    </row>
    <row r="17" spans="3:7" x14ac:dyDescent="0.25">
      <c r="C17"/>
      <c r="D17"/>
      <c r="E17"/>
      <c r="F17"/>
      <c r="G17"/>
    </row>
    <row r="18" spans="3:7" x14ac:dyDescent="0.25">
      <c r="C18"/>
      <c r="D18"/>
      <c r="E18"/>
      <c r="F18"/>
      <c r="G18"/>
    </row>
    <row r="19" spans="3:7" x14ac:dyDescent="0.25">
      <c r="C19"/>
      <c r="D19"/>
      <c r="E19"/>
      <c r="F19"/>
      <c r="G19"/>
    </row>
    <row r="20" spans="3:7" x14ac:dyDescent="0.25">
      <c r="C20"/>
      <c r="D20"/>
      <c r="E20"/>
      <c r="F20"/>
      <c r="G20"/>
    </row>
    <row r="21" spans="3:7" x14ac:dyDescent="0.25">
      <c r="C21"/>
      <c r="D21"/>
      <c r="E21"/>
      <c r="F21"/>
      <c r="G21"/>
    </row>
    <row r="22" spans="3:7" x14ac:dyDescent="0.25">
      <c r="C22"/>
      <c r="D22"/>
      <c r="E22"/>
      <c r="F22"/>
      <c r="G22"/>
    </row>
    <row r="23" spans="3:7" x14ac:dyDescent="0.25">
      <c r="C23"/>
      <c r="D23"/>
      <c r="E23"/>
      <c r="F23"/>
      <c r="G23"/>
    </row>
    <row r="24" spans="3:7" x14ac:dyDescent="0.25">
      <c r="C24"/>
      <c r="D24"/>
      <c r="E24"/>
      <c r="F24"/>
      <c r="G24"/>
    </row>
    <row r="25" spans="3:7" x14ac:dyDescent="0.25">
      <c r="C25"/>
      <c r="D25"/>
      <c r="E25"/>
      <c r="F25"/>
      <c r="G25"/>
    </row>
    <row r="26" spans="3:7" x14ac:dyDescent="0.25">
      <c r="C26"/>
      <c r="D26"/>
      <c r="E26"/>
      <c r="F26"/>
      <c r="G26"/>
    </row>
    <row r="27" spans="3:7" x14ac:dyDescent="0.25">
      <c r="C27"/>
      <c r="D27"/>
      <c r="E27"/>
      <c r="F27"/>
      <c r="G27"/>
    </row>
    <row r="28" spans="3:7" x14ac:dyDescent="0.25">
      <c r="C28"/>
      <c r="D28"/>
      <c r="E28"/>
      <c r="F28"/>
      <c r="G28"/>
    </row>
    <row r="29" spans="3:7" x14ac:dyDescent="0.25">
      <c r="C29"/>
      <c r="D29"/>
      <c r="E29"/>
      <c r="F29"/>
      <c r="G29"/>
    </row>
    <row r="30" spans="3:7" x14ac:dyDescent="0.25">
      <c r="C30"/>
      <c r="D30"/>
      <c r="E30"/>
      <c r="F30"/>
      <c r="G30"/>
    </row>
    <row r="31" spans="3:7" x14ac:dyDescent="0.25">
      <c r="C31"/>
      <c r="D31"/>
      <c r="E31"/>
      <c r="F31"/>
      <c r="G31"/>
    </row>
    <row r="32" spans="3:7" x14ac:dyDescent="0.25">
      <c r="C32"/>
      <c r="D32"/>
      <c r="E32"/>
      <c r="F32"/>
      <c r="G32"/>
    </row>
    <row r="33" spans="3:7" x14ac:dyDescent="0.25">
      <c r="C33"/>
      <c r="D33"/>
      <c r="E33"/>
      <c r="F33"/>
      <c r="G33"/>
    </row>
    <row r="34" spans="3:7" x14ac:dyDescent="0.25">
      <c r="C34"/>
      <c r="D34"/>
      <c r="E34"/>
      <c r="F34"/>
      <c r="G34"/>
    </row>
    <row r="35" spans="3:7" x14ac:dyDescent="0.25">
      <c r="C35"/>
      <c r="D35"/>
      <c r="E35"/>
      <c r="F35"/>
      <c r="G35"/>
    </row>
    <row r="36" spans="3:7" x14ac:dyDescent="0.25">
      <c r="C36"/>
      <c r="D36"/>
      <c r="E36"/>
      <c r="F36"/>
      <c r="G36"/>
    </row>
    <row r="37" spans="3:7" x14ac:dyDescent="0.25">
      <c r="C37"/>
      <c r="D37"/>
      <c r="E37"/>
      <c r="F37"/>
      <c r="G37"/>
    </row>
    <row r="38" spans="3:7" x14ac:dyDescent="0.25">
      <c r="C38"/>
      <c r="D38"/>
      <c r="E38"/>
      <c r="F38"/>
      <c r="G38"/>
    </row>
    <row r="39" spans="3:7" x14ac:dyDescent="0.25">
      <c r="C39"/>
      <c r="D39"/>
      <c r="E39"/>
      <c r="F39"/>
      <c r="G39"/>
    </row>
    <row r="40" spans="3:7" x14ac:dyDescent="0.25">
      <c r="C40"/>
      <c r="D40"/>
      <c r="E40"/>
      <c r="F40"/>
      <c r="G40"/>
    </row>
    <row r="41" spans="3:7" x14ac:dyDescent="0.25">
      <c r="C41"/>
      <c r="D41"/>
      <c r="E41"/>
      <c r="F41"/>
      <c r="G41"/>
    </row>
    <row r="42" spans="3:7" x14ac:dyDescent="0.25">
      <c r="C42"/>
      <c r="D42"/>
      <c r="E42"/>
      <c r="F42"/>
      <c r="G42"/>
    </row>
    <row r="43" spans="3:7" x14ac:dyDescent="0.25">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342" priority="2">
      <formula>AND($D5&gt;$C5,$C5 &gt; 0)</formula>
    </cfRule>
  </conditionalFormatting>
  <conditionalFormatting pivot="1">
    <cfRule type="expression" dxfId="341" priority="1">
      <formula>AND($D1048574&gt;$C1048574,$C1048574 &gt; 0)</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S23"/>
  <sheetViews>
    <sheetView zoomScaleNormal="100" workbookViewId="0">
      <selection activeCell="B20" sqref="B20"/>
    </sheetView>
  </sheetViews>
  <sheetFormatPr defaultRowHeight="15" x14ac:dyDescent="0.25"/>
  <cols>
    <col min="1" max="1" width="24.7109375" customWidth="1"/>
    <col min="2" max="2" width="17.5703125" customWidth="1"/>
    <col min="3" max="3" width="15.140625" customWidth="1"/>
    <col min="4" max="4" width="6" customWidth="1"/>
    <col min="5" max="5" width="8.140625" customWidth="1"/>
    <col min="6" max="6" width="7.7109375" customWidth="1"/>
    <col min="7" max="7" width="9.42578125" customWidth="1"/>
    <col min="8" max="9" width="7.140625" customWidth="1"/>
    <col min="10" max="10" width="9.42578125" customWidth="1"/>
    <col min="11" max="11" width="18.85546875" customWidth="1"/>
    <col min="12" max="12" width="24.7109375" customWidth="1"/>
    <col min="13" max="13" width="16.28515625" customWidth="1"/>
    <col min="14" max="17" width="7.85546875" customWidth="1"/>
    <col min="18" max="18" width="7" customWidth="1"/>
    <col min="19" max="19" width="8" customWidth="1"/>
    <col min="20" max="20" width="18.140625" customWidth="1"/>
    <col min="21" max="21" width="15.140625" customWidth="1"/>
    <col min="22" max="22" width="18.140625" customWidth="1"/>
    <col min="23" max="23" width="15.140625" customWidth="1"/>
    <col min="24" max="24" width="18.140625" customWidth="1"/>
    <col min="25" max="25" width="20.140625" customWidth="1"/>
    <col min="26" max="26" width="23.140625" customWidth="1"/>
    <col min="27" max="27" width="18.140625" customWidth="1"/>
    <col min="28" max="28" width="16" customWidth="1"/>
    <col min="29" max="29" width="15.140625" customWidth="1"/>
    <col min="30" max="30" width="18.140625" customWidth="1"/>
    <col min="31" max="31" width="21" customWidth="1"/>
    <col min="32" max="32" width="20.140625" customWidth="1"/>
    <col min="33" max="33" width="23.140625" customWidth="1"/>
    <col min="34" max="34" width="16" customWidth="1"/>
    <col min="35" max="35" width="15.140625" customWidth="1"/>
    <col min="36" max="36" width="18.140625" customWidth="1"/>
    <col min="37" max="37" width="18.42578125" bestFit="1" customWidth="1"/>
    <col min="38" max="38" width="21" customWidth="1"/>
    <col min="39" max="39" width="20.140625" bestFit="1" customWidth="1"/>
    <col min="40" max="40" width="23.140625" bestFit="1" customWidth="1"/>
    <col min="41" max="41" width="6.140625" customWidth="1"/>
    <col min="42" max="42" width="11.28515625" bestFit="1" customWidth="1"/>
    <col min="43" max="43" width="21.42578125" bestFit="1" customWidth="1"/>
    <col min="44" max="44" width="15.85546875" bestFit="1" customWidth="1"/>
    <col min="45" max="45" width="21.140625" bestFit="1" customWidth="1"/>
    <col min="46" max="46" width="16.42578125" bestFit="1" customWidth="1"/>
    <col min="47" max="47" width="11" bestFit="1" customWidth="1"/>
    <col min="48" max="48" width="16.28515625" bestFit="1" customWidth="1"/>
  </cols>
  <sheetData>
    <row r="3" spans="1:19" x14ac:dyDescent="0.25">
      <c r="L3" s="1" t="s">
        <v>20</v>
      </c>
      <c r="M3" t="s" vm="2">
        <v>44</v>
      </c>
    </row>
    <row r="4" spans="1:19" x14ac:dyDescent="0.25">
      <c r="A4" s="1" t="s">
        <v>20</v>
      </c>
      <c r="B4" t="s" vm="6">
        <v>63</v>
      </c>
    </row>
    <row r="5" spans="1:19" x14ac:dyDescent="0.25">
      <c r="L5" s="1" t="s">
        <v>18</v>
      </c>
      <c r="M5" s="1" t="s">
        <v>3</v>
      </c>
    </row>
    <row r="6" spans="1:19" s="10" customFormat="1" ht="60.75" thickBot="1" x14ac:dyDescent="0.3">
      <c r="A6" s="9" t="s">
        <v>62</v>
      </c>
      <c r="B6" t="s">
        <v>39</v>
      </c>
      <c r="C6" t="s">
        <v>17</v>
      </c>
      <c r="D6" s="10" t="s">
        <v>24</v>
      </c>
      <c r="E6" s="10" t="s">
        <v>34</v>
      </c>
      <c r="F6"/>
      <c r="G6"/>
      <c r="H6"/>
      <c r="I6"/>
      <c r="J6"/>
      <c r="K6"/>
      <c r="L6" s="9" t="s">
        <v>1</v>
      </c>
      <c r="M6" s="10" t="s">
        <v>42</v>
      </c>
      <c r="N6" s="10" t="s">
        <v>45</v>
      </c>
      <c r="O6" s="10" t="s">
        <v>46</v>
      </c>
      <c r="P6" s="10" t="s">
        <v>47</v>
      </c>
      <c r="Q6" s="10" t="s">
        <v>48</v>
      </c>
      <c r="R6" s="10" t="s">
        <v>49</v>
      </c>
      <c r="S6" s="10" t="s">
        <v>2</v>
      </c>
    </row>
    <row r="7" spans="1:19" x14ac:dyDescent="0.25">
      <c r="A7" s="20" t="s">
        <v>4</v>
      </c>
      <c r="B7" s="11"/>
      <c r="C7" s="36">
        <v>38837.5</v>
      </c>
      <c r="D7" s="33">
        <v>58.75</v>
      </c>
      <c r="E7" s="61">
        <v>0.3671875</v>
      </c>
      <c r="L7" s="2" t="s">
        <v>4</v>
      </c>
      <c r="M7" s="3">
        <v>5.5</v>
      </c>
      <c r="N7" s="3">
        <v>24.25</v>
      </c>
      <c r="O7" s="3">
        <v>30.25</v>
      </c>
      <c r="P7" s="3">
        <v>26.75</v>
      </c>
      <c r="Q7" s="3">
        <v>14.25</v>
      </c>
      <c r="R7" s="3">
        <v>15</v>
      </c>
      <c r="S7" s="3">
        <v>116</v>
      </c>
    </row>
    <row r="8" spans="1:19" ht="15.75" thickBot="1" x14ac:dyDescent="0.3">
      <c r="A8" s="22" t="s">
        <v>5</v>
      </c>
      <c r="B8" s="17"/>
      <c r="C8" s="36">
        <v>63375</v>
      </c>
      <c r="D8" s="34">
        <v>85.5</v>
      </c>
      <c r="E8" s="31">
        <v>0.53437500000000004</v>
      </c>
      <c r="L8" s="2" t="s">
        <v>5</v>
      </c>
      <c r="M8" s="3">
        <v>12</v>
      </c>
      <c r="N8" s="3">
        <v>42.75</v>
      </c>
      <c r="O8" s="3">
        <v>58</v>
      </c>
      <c r="P8" s="3">
        <v>39.5</v>
      </c>
      <c r="Q8" s="3">
        <v>40.75</v>
      </c>
      <c r="R8" s="3">
        <v>29.5</v>
      </c>
      <c r="S8" s="3">
        <v>222.5</v>
      </c>
    </row>
    <row r="9" spans="1:19" x14ac:dyDescent="0.25">
      <c r="A9" s="21" t="s">
        <v>60</v>
      </c>
      <c r="B9" s="17"/>
      <c r="C9" s="36">
        <v>0</v>
      </c>
      <c r="D9" s="34">
        <v>0.5</v>
      </c>
      <c r="E9" s="31">
        <v>3.1250000000000002E-3</v>
      </c>
      <c r="L9" s="2" t="s">
        <v>14</v>
      </c>
      <c r="M9" s="3"/>
      <c r="N9" s="3"/>
      <c r="O9" s="3">
        <v>40</v>
      </c>
      <c r="P9" s="3">
        <v>8</v>
      </c>
      <c r="Q9" s="3">
        <v>24</v>
      </c>
      <c r="R9" s="3">
        <v>40</v>
      </c>
      <c r="S9" s="3">
        <v>112</v>
      </c>
    </row>
    <row r="10" spans="1:19" x14ac:dyDescent="0.25">
      <c r="A10" s="21" t="s">
        <v>51</v>
      </c>
      <c r="B10" s="17"/>
      <c r="C10" s="36">
        <v>116650</v>
      </c>
      <c r="D10" s="34">
        <v>153</v>
      </c>
      <c r="E10" s="31">
        <v>0.95625000000000004</v>
      </c>
      <c r="L10" s="2" t="s">
        <v>59</v>
      </c>
      <c r="M10" s="3"/>
      <c r="N10" s="3">
        <v>28</v>
      </c>
      <c r="O10" s="3">
        <v>51.5</v>
      </c>
      <c r="P10" s="3">
        <v>48</v>
      </c>
      <c r="Q10" s="3">
        <v>35.5</v>
      </c>
      <c r="R10" s="3">
        <v>20</v>
      </c>
      <c r="S10" s="3">
        <v>183</v>
      </c>
    </row>
    <row r="11" spans="1:19" ht="15.75" thickBot="1" x14ac:dyDescent="0.3">
      <c r="A11" s="21" t="s">
        <v>59</v>
      </c>
      <c r="B11" s="17"/>
      <c r="C11" s="36">
        <v>5700</v>
      </c>
      <c r="D11" s="34">
        <v>6</v>
      </c>
      <c r="E11" s="40">
        <v>3.7499999999999999E-2</v>
      </c>
      <c r="L11" s="2" t="s">
        <v>15</v>
      </c>
      <c r="M11" s="3">
        <v>8</v>
      </c>
      <c r="N11" s="3">
        <v>40</v>
      </c>
      <c r="O11" s="3">
        <v>40</v>
      </c>
      <c r="P11" s="3">
        <v>66</v>
      </c>
      <c r="Q11" s="3">
        <v>40</v>
      </c>
      <c r="R11" s="3">
        <v>32</v>
      </c>
      <c r="S11" s="3">
        <v>226</v>
      </c>
    </row>
    <row r="12" spans="1:19" ht="15.75" thickBot="1" x14ac:dyDescent="0.3">
      <c r="A12" s="23" t="s">
        <v>15</v>
      </c>
      <c r="B12" s="17"/>
      <c r="C12" s="36">
        <v>167800</v>
      </c>
      <c r="D12" s="34">
        <v>246</v>
      </c>
      <c r="E12" s="31">
        <v>1.5375000000000001</v>
      </c>
      <c r="L12" s="2" t="s">
        <v>6</v>
      </c>
      <c r="M12" s="3"/>
      <c r="N12" s="3">
        <v>5</v>
      </c>
      <c r="O12" s="3">
        <v>40</v>
      </c>
      <c r="P12" s="3">
        <v>31</v>
      </c>
      <c r="Q12" s="3">
        <v>30</v>
      </c>
      <c r="R12" s="3">
        <v>27</v>
      </c>
      <c r="S12" s="3">
        <v>133</v>
      </c>
    </row>
    <row r="13" spans="1:19" ht="15.75" thickBot="1" x14ac:dyDescent="0.3">
      <c r="A13" s="23" t="s">
        <v>2</v>
      </c>
      <c r="B13" s="13"/>
      <c r="C13" s="36">
        <v>392362.5</v>
      </c>
      <c r="D13" s="35">
        <v>549.75</v>
      </c>
      <c r="E13" s="32">
        <v>0.14316406249999999</v>
      </c>
      <c r="L13" s="2" t="s">
        <v>38</v>
      </c>
      <c r="M13" s="3">
        <v>1.1599999999999999</v>
      </c>
      <c r="N13" s="3">
        <v>50.799999999999969</v>
      </c>
      <c r="O13" s="3">
        <v>31.05</v>
      </c>
      <c r="P13" s="3">
        <v>31.4</v>
      </c>
      <c r="Q13" s="3">
        <v>15.17</v>
      </c>
      <c r="R13" s="3">
        <v>9.25</v>
      </c>
      <c r="S13" s="3">
        <v>138.82999999999996</v>
      </c>
    </row>
    <row r="14" spans="1:19" x14ac:dyDescent="0.25">
      <c r="L14" s="2" t="s">
        <v>2</v>
      </c>
      <c r="M14" s="3">
        <v>26.66</v>
      </c>
      <c r="N14" s="3">
        <v>190.79999999999995</v>
      </c>
      <c r="O14" s="3">
        <v>290.8</v>
      </c>
      <c r="P14" s="3">
        <v>250.65</v>
      </c>
      <c r="Q14" s="3">
        <v>199.67</v>
      </c>
      <c r="R14" s="3">
        <v>172.75</v>
      </c>
      <c r="S14" s="3">
        <v>1131.33</v>
      </c>
    </row>
    <row r="15" spans="1:19" ht="15.75" thickBot="1" x14ac:dyDescent="0.3"/>
    <row r="21" ht="15.75" thickBot="1" x14ac:dyDescent="0.3"/>
    <row r="22" ht="15.75" thickBot="1" x14ac:dyDescent="0.3"/>
    <row r="23" ht="15.75" thickBot="1" x14ac:dyDescent="0.3"/>
  </sheetData>
  <conditionalFormatting pivot="1" sqref="D7:D8 D12">
    <cfRule type="colorScale" priority="7">
      <colorScale>
        <cfvo type="min"/>
        <cfvo type="percentile" val="50"/>
        <cfvo type="max"/>
        <color rgb="FFF8696B"/>
        <color rgb="FFFFEB84"/>
        <color rgb="FF63BE7B"/>
      </colorScale>
    </cfRule>
  </conditionalFormatting>
  <conditionalFormatting pivot="1" sqref="D7:D8 D12">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K73"/>
  <sheetViews>
    <sheetView workbookViewId="0">
      <selection activeCell="K12" sqref="K12"/>
    </sheetView>
  </sheetViews>
  <sheetFormatPr defaultRowHeight="15" x14ac:dyDescent="0.25"/>
  <cols>
    <col min="1" max="1" width="13.140625" customWidth="1"/>
    <col min="2" max="2" width="17.85546875" customWidth="1"/>
    <col min="3" max="3" width="13.42578125" customWidth="1"/>
    <col min="4" max="5" width="5" customWidth="1"/>
    <col min="6" max="6" width="8.140625" style="6" customWidth="1"/>
    <col min="7" max="7" width="7.42578125" customWidth="1"/>
    <col min="8" max="8" width="5.7109375" customWidth="1"/>
    <col min="9" max="9" width="5"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11" x14ac:dyDescent="0.25">
      <c r="A2" s="1" t="s">
        <v>20</v>
      </c>
      <c r="B2" t="s" vm="8">
        <v>79</v>
      </c>
    </row>
    <row r="3" spans="1:11" x14ac:dyDescent="0.25">
      <c r="A3" s="1" t="s">
        <v>21</v>
      </c>
      <c r="B3" t="s" vm="9">
        <v>83</v>
      </c>
    </row>
    <row r="5" spans="1:11" s="10" customFormat="1" ht="75" x14ac:dyDescent="0.25">
      <c r="A5" s="9" t="s">
        <v>1</v>
      </c>
      <c r="B5" t="s">
        <v>55</v>
      </c>
      <c r="C5" t="s">
        <v>24</v>
      </c>
      <c r="D5" s="10" t="s">
        <v>0</v>
      </c>
      <c r="E5" s="10" t="s">
        <v>18</v>
      </c>
      <c r="F5" s="10" t="s">
        <v>17</v>
      </c>
      <c r="G5" s="10" t="s">
        <v>19</v>
      </c>
      <c r="H5" s="19" t="s">
        <v>41</v>
      </c>
      <c r="I5" s="10" t="s">
        <v>23</v>
      </c>
    </row>
    <row r="6" spans="1:11" x14ac:dyDescent="0.25">
      <c r="A6" s="2" t="s">
        <v>10</v>
      </c>
      <c r="B6" s="3"/>
      <c r="C6" s="3">
        <v>23.7</v>
      </c>
      <c r="D6" s="3">
        <v>23.7</v>
      </c>
      <c r="E6" s="3">
        <v>23.7</v>
      </c>
      <c r="F6" s="6">
        <v>20145</v>
      </c>
      <c r="G6" s="6"/>
      <c r="H6" s="6"/>
      <c r="I6" s="3">
        <v>850</v>
      </c>
      <c r="K6">
        <f>C6*650</f>
        <v>15405</v>
      </c>
    </row>
    <row r="7" spans="1:11" x14ac:dyDescent="0.25">
      <c r="A7" s="2" t="s">
        <v>2</v>
      </c>
      <c r="B7" s="3"/>
      <c r="C7" s="3">
        <v>101.7</v>
      </c>
      <c r="D7" s="3">
        <v>23.7</v>
      </c>
      <c r="E7" s="3">
        <v>23.7</v>
      </c>
      <c r="F7" s="6">
        <v>74745</v>
      </c>
      <c r="G7" s="6"/>
      <c r="H7" s="6"/>
      <c r="I7" s="3">
        <v>850</v>
      </c>
      <c r="K7">
        <f>C7*650</f>
        <v>66105</v>
      </c>
    </row>
    <row r="8" spans="1:11" x14ac:dyDescent="0.25">
      <c r="F8"/>
      <c r="K8">
        <f>C8*850</f>
        <v>0</v>
      </c>
    </row>
    <row r="9" spans="1:11" x14ac:dyDescent="0.25">
      <c r="F9"/>
      <c r="J9" t="s">
        <v>80</v>
      </c>
      <c r="K9">
        <f>C9*850</f>
        <v>0</v>
      </c>
    </row>
    <row r="10" spans="1:11" x14ac:dyDescent="0.25">
      <c r="F10"/>
    </row>
    <row r="11" spans="1:11" x14ac:dyDescent="0.25">
      <c r="F11"/>
      <c r="J11" t="s">
        <v>81</v>
      </c>
      <c r="K11">
        <f>SUM(K6:K10)</f>
        <v>81510</v>
      </c>
    </row>
    <row r="12" spans="1:11" x14ac:dyDescent="0.25">
      <c r="F12"/>
    </row>
    <row r="13" spans="1:11" x14ac:dyDescent="0.25">
      <c r="F13"/>
    </row>
    <row r="14" spans="1:11" x14ac:dyDescent="0.25">
      <c r="F14"/>
    </row>
    <row r="15" spans="1:11" x14ac:dyDescent="0.25">
      <c r="F15"/>
      <c r="J15" t="s">
        <v>82</v>
      </c>
    </row>
    <row r="16" spans="1:11"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3.xml><?xml version="1.0" encoding="utf-8"?>
<ds:datastoreItem xmlns:ds="http://schemas.openxmlformats.org/officeDocument/2006/customXml" ds:itemID="{F5E7F5AE-D0A9-43A8-9433-7F96731BE7E7}">
  <ds:schemaRef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GrigBillability</vt:lpstr>
      <vt:lpstr>Matt</vt:lpstr>
      <vt:lpstr>Geoff</vt:lpstr>
      <vt:lpstr>Grig</vt:lpstr>
      <vt:lpstr>Zero1</vt:lpstr>
      <vt:lpstr>Genasys</vt:lpstr>
      <vt:lpstr>ProjectCaps</vt:lpstr>
      <vt:lpstr>PersonCosts</vt:lpstr>
      <vt:lpstr>Internal</vt:lpstr>
      <vt:lpstr>Invoicing</vt:lpstr>
      <vt:lpstr>PersonBonus</vt:lpstr>
      <vt:lpstr>PersonBilling</vt:lpstr>
      <vt:lpstr>MeerkatSales</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2013-05-29T16:33:30Z</cp:lastPrinted>
  <dcterms:created xsi:type="dcterms:W3CDTF">2012-01-12T18:53:25Z</dcterms:created>
  <dcterms:modified xsi:type="dcterms:W3CDTF">2014-06-26T18:45:48Z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