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ropbox\GitHub\TimeSheets\"/>
    </mc:Choice>
  </mc:AlternateContent>
  <bookViews>
    <workbookView xWindow="0" yWindow="0" windowWidth="15036" windowHeight="7032" activeTab="4"/>
  </bookViews>
  <sheets>
    <sheet name="GrigBillability" sheetId="30" r:id="rId1"/>
    <sheet name="Matt" sheetId="29" r:id="rId2"/>
    <sheet name="Geoff" sheetId="28" r:id="rId3"/>
    <sheet name="Grig" sheetId="27" r:id="rId4"/>
    <sheet name="Zero1" sheetId="26" r:id="rId5"/>
    <sheet name="Genasys" sheetId="25" r:id="rId6"/>
    <sheet name="ProjectCaps" sheetId="17" r:id="rId7"/>
    <sheet name="PersonCosts" sheetId="18" r:id="rId8"/>
    <sheet name="Internal" sheetId="23" r:id="rId9"/>
    <sheet name="Invoicing" sheetId="1" r:id="rId10"/>
    <sheet name="PersonBonus" sheetId="24" r:id="rId11"/>
    <sheet name="PersonBilling" sheetId="14" r:id="rId12"/>
    <sheet name="Client" sheetId="11" r:id="rId13"/>
    <sheet name="Person" sheetId="6" r:id="rId14"/>
    <sheet name="InvoiceRecon" sheetId="19" r:id="rId15"/>
    <sheet name="Zero1InvoicingOutstanding" sheetId="22" r:id="rId16"/>
    <sheet name="Rates" sheetId="2" r:id="rId17"/>
    <sheet name="Savannah" sheetId="8" r:id="rId18"/>
  </sheets>
  <externalReferences>
    <externalReference r:id="rId19"/>
  </externalReferences>
  <definedNames>
    <definedName name="Geoff" localSheetId="0">[1]XLS_Unallocated!#REF!</definedName>
    <definedName name="Geoff" localSheetId="1">[1]XLS_Unallocated!#REF!</definedName>
    <definedName name="Geoff">[1]XLS_Unallocated!#REF!</definedName>
    <definedName name="grig" localSheetId="2">[1]XLS_Unallocated!#REF!</definedName>
    <definedName name="grig" localSheetId="0">[1]XLS_Unallocated!#REF!</definedName>
    <definedName name="grig" localSheetId="1">[1]XLS_Unallocated!#REF!</definedName>
    <definedName name="grig">[1]XLS_Unallocated!#REF!</definedName>
    <definedName name="Slicer_BillingPeriod">#N/A</definedName>
    <definedName name="Slicer_BillingPeriod1">#N/A</definedName>
    <definedName name="Slicer_BillingPeriod11">#N/A</definedName>
    <definedName name="Slicer_BillingPeriod111">#N/A</definedName>
    <definedName name="Slicer_BillingPeriod112">#N/A</definedName>
    <definedName name="Slicer_BillingPeriod12">#N/A</definedName>
    <definedName name="XLS_Unallocated" localSheetId="5">[1]XLS_Unallocated!#REF!</definedName>
    <definedName name="XLS_Unallocated" localSheetId="2">[1]XLS_Unallocated!#REF!</definedName>
    <definedName name="XLS_Unallocated" localSheetId="3">[1]XLS_Unallocated!#REF!</definedName>
    <definedName name="XLS_Unallocated" localSheetId="0">[1]XLS_Unallocated!#REF!</definedName>
    <definedName name="XLS_Unallocated" localSheetId="8">[1]XLS_Unallocated!#REF!</definedName>
    <definedName name="XLS_Unallocated" localSheetId="14">[1]XLS_Unallocated!#REF!</definedName>
    <definedName name="XLS_Unallocated" localSheetId="1">[1]XLS_Unallocated!#REF!</definedName>
    <definedName name="XLS_Unallocated" localSheetId="10">[1]XLS_Unallocated!#REF!</definedName>
    <definedName name="XLS_Unallocated" localSheetId="7">[1]XLS_Unallocated!#REF!</definedName>
    <definedName name="XLS_Unallocated" localSheetId="4">[1]XLS_Unallocated!#REF!</definedName>
    <definedName name="XLS_Unallocated" localSheetId="15">[1]XLS_Unallocated!#REF!</definedName>
    <definedName name="XLS_Unallocated">[1]XLS_Unallocated!#REF!</definedName>
    <definedName name="XXXXX">[1]XLS_Unallocated!#REF!</definedName>
    <definedName name="Zero1" localSheetId="2">[1]XLS_Unallocated!#REF!</definedName>
    <definedName name="Zero1" localSheetId="3">[1]XLS_Unallocated!#REF!</definedName>
    <definedName name="Zero1" localSheetId="0">[1]XLS_Unallocated!#REF!</definedName>
    <definedName name="Zero1" localSheetId="1">[1]XLS_Unallocated!#REF!</definedName>
    <definedName name="Zero1">[1]XLS_Unallocated!#REF!</definedName>
    <definedName name="ZZZ">[1]XLS_Unallocated!#REF!</definedName>
  </definedNames>
  <calcPr calcId="152511"/>
  <pivotCaches>
    <pivotCache cacheId="42" r:id="rId20"/>
    <pivotCache cacheId="45" r:id="rId21"/>
    <pivotCache cacheId="48" r:id="rId22"/>
    <pivotCache cacheId="51" r:id="rId23"/>
    <pivotCache cacheId="54" r:id="rId24"/>
    <pivotCache cacheId="57" r:id="rId25"/>
    <pivotCache cacheId="60" r:id="rId26"/>
    <pivotCache cacheId="63" r:id="rId27"/>
    <pivotCache cacheId="66" r:id="rId28"/>
    <pivotCache cacheId="69" r:id="rId29"/>
    <pivotCache cacheId="72" r:id="rId30"/>
    <pivotCache cacheId="75" r:id="rId31"/>
    <pivotCache cacheId="78" r:id="rId32"/>
    <pivotCache cacheId="81" r:id="rId33"/>
    <pivotCache cacheId="85" r:id="rId34"/>
    <pivotCache cacheId="88" r:id="rId35"/>
    <pivotCache cacheId="91" r:id="rId36"/>
    <pivotCache cacheId="94" r:id="rId37"/>
    <pivotCache cacheId="98" r:id="rId38"/>
    <pivotCache cacheId="101" r:id="rId39"/>
    <pivotCache cacheId="105" r:id="rId40"/>
    <pivotCache cacheId="108" r:id="rId41"/>
    <pivotCache cacheId="112" r:id="rId42"/>
    <pivotCache cacheId="115" r:id="rId43"/>
    <pivotCache cacheId="119" r:id="rId44"/>
    <pivotCache cacheId="122" r:id="rId45"/>
    <pivotCache cacheId="131" r:id="rId46"/>
  </pivotCaches>
  <extLst>
    <ext xmlns:x14="http://schemas.microsoft.com/office/spreadsheetml/2009/9/main" uri="{876F7934-8845-4945-9796-88D515C7AA90}">
      <x14:pivotCaches>
        <pivotCache cacheId="41" r:id="rId47"/>
        <pivotCache cacheId="84" r:id="rId48"/>
        <pivotCache cacheId="97" r:id="rId49"/>
        <pivotCache cacheId="104" r:id="rId50"/>
        <pivotCache cacheId="111" r:id="rId51"/>
        <pivotCache cacheId="118" r:id="rId52"/>
      </x14:pivotCaches>
    </ext>
    <ext xmlns:x14="http://schemas.microsoft.com/office/spreadsheetml/2009/9/main" uri="{BBE1A952-AA13-448e-AADC-164F8A28A991}">
      <x14:slicerCaches>
        <x14:slicerCache r:id="rId53"/>
        <x14:slicerCache r:id="rId54"/>
        <x14:slicerCache r:id="rId55"/>
        <x14:slicerCache r:id="rId56"/>
        <x14:slicerCache r:id="rId57"/>
        <x14:slicerCache r:id="rId5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4" i="30" l="1"/>
  <c r="M13" i="30"/>
  <c r="M12" i="30"/>
  <c r="M13" i="29" l="1"/>
  <c r="M12" i="29"/>
  <c r="M14" i="29" s="1"/>
  <c r="M14" i="27" l="1"/>
  <c r="M13" i="27"/>
  <c r="M12" i="27"/>
  <c r="I2" i="11" l="1"/>
  <c r="I1" i="11"/>
  <c r="K6" i="23"/>
  <c r="K7" i="23"/>
  <c r="K8" i="23"/>
  <c r="K9" i="23"/>
  <c r="K11" i="23" l="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5">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Date].[BillingPeriod].[Billing Year].&amp;[2013]}"/>
    <s v="{[Date].[BillingPeriod].[Billing Period].&amp;[2013 - 07]}"/>
    <s v="{[Person].[Person Name].&amp;[Mark Stacey],[Person].[Person Name].&amp;[Theo Engels],[Person].[Person Name].&amp;[Geoffrey Smith],[Person].[Person Name].&amp;[Adele Swanepoel]}"/>
    <s v="{[Date].[YMD].[All]}"/>
    <s v="{[Person].[Person Name].&amp;[Theo Engels]}"/>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Date].[ContractorPeriod].[All]}"/>
    <s v="{[Person].[Person Name].&amp;[Geoffrey Smith]}"/>
    <s v="{[Date].[BillingPeriod].[Billing Period].&amp;[2014 - 01]}"/>
    <s v="{[Person].[Person Name].&amp;[Remo Siciliano]}"/>
    <s v="{[Fact Timesheet Detail].[Person Comments].[Person].&amp;[Geoffrey Smith]}"/>
    <s v="{[Fact Timesheet Detail].[Person Comments].[Person].&amp;[Grigori Nicoloudakis]}"/>
    <s v="{[Fact Timesheet Detail].[Person Comments].[Person].&amp;[Matt Horn]}"/>
    <s v="{[Date].[BillingPeriod].[Billing Period].&amp;[2014 - 04]}"/>
    <s v="{[Date].[ContractorPeriod].[Billing Year].&amp;[2014].&amp;[CP2014 - 04]}"/>
    <s v="{[Fact Timesheet Detail].[Billable].&amp;[0]}"/>
  </metadataStrings>
  <mdxMetadata count="25">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7" f="s">
      <ms ns="16" c="0"/>
    </mdx>
    <mdx n="7" f="s">
      <ms ns="17" c="0"/>
    </mdx>
    <mdx n="7" f="s">
      <ms ns="18" c="0"/>
    </mdx>
    <mdx n="4" f="s">
      <ms ns="2" c="0"/>
    </mdx>
    <mdx n="4" f="s">
      <ms ns="17" c="0"/>
    </mdx>
    <mdx n="7" f="s">
      <ms ns="19" c="0"/>
    </mdx>
    <mdx n="7" f="s">
      <ms ns="20" c="0"/>
    </mdx>
    <mdx n="7" f="s">
      <ms ns="21" c="0"/>
    </mdx>
    <mdx n="7" f="s">
      <ms ns="22" c="0"/>
    </mdx>
    <mdx n="7" f="s">
      <ms ns="23" c="0"/>
    </mdx>
    <mdx n="7" f="s">
      <ms ns="24" c="0"/>
    </mdx>
  </mdxMetadata>
  <valueMetadata count="25">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valueMetadata>
</metadata>
</file>

<file path=xl/sharedStrings.xml><?xml version="1.0" encoding="utf-8"?>
<sst xmlns="http://schemas.openxmlformats.org/spreadsheetml/2006/main" count="926" uniqueCount="259">
  <si>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</si>
  <si>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</si>
  <si>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</si>
  <si>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</si>
  <si>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</si>
  <si>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</si>
  <si>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</si>
  <si>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</si>
  <si>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</si>
  <si>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</si>
  <si>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</si>
  <si>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</si>
  <si>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</si>
  <si>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</si>
  <si>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</si>
  <si>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TWP</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</si>
  <si>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</si>
  <si>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</si>
  <si>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</si>
  <si>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</si>
  <si>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</si>
  <si>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</si>
  <si>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</si>
  <si>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</si>
  <si>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</si>
  <si>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</si>
  <si>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</si>
  <si>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</si>
  <si>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</si>
  <si>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</si>
  <si>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</si>
  <si>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</si>
  <si>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</si>
  <si>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</si>
  <si>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</si>
  <si>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</si>
  <si>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Sales</t>
  </si>
  <si>
    <t>Cubes</t>
  </si>
  <si>
    <t>SSIS</t>
  </si>
  <si>
    <t>Shana Kay</t>
  </si>
  <si>
    <t>Unallocated Hours</t>
  </si>
  <si>
    <t>Zero1 - OneView</t>
  </si>
  <si>
    <t>Unallocated Amount</t>
  </si>
  <si>
    <t>2012/10/28</t>
  </si>
  <si>
    <t>Capitec</t>
  </si>
  <si>
    <t>2012 - 11</t>
  </si>
  <si>
    <t>2012/11/04</t>
  </si>
  <si>
    <t>2012/11/11</t>
  </si>
  <si>
    <t>2012/11/18</t>
  </si>
  <si>
    <t>2012/11/25</t>
  </si>
  <si>
    <t>2012/12/02</t>
  </si>
  <si>
    <t>SafariNow</t>
  </si>
  <si>
    <t>Scope</t>
  </si>
  <si>
    <t>Geoffrey Smith</t>
  </si>
  <si>
    <t>Project Billing Status</t>
  </si>
  <si>
    <t>Billable</t>
  </si>
  <si>
    <t>Project Cap - logged projects</t>
  </si>
  <si>
    <t>Invoice All Time</t>
  </si>
  <si>
    <t>Invoice</t>
  </si>
  <si>
    <t>Unbillable  All Time</t>
  </si>
  <si>
    <t>Andreas Bergstedt</t>
  </si>
  <si>
    <t>Mark Stacey</t>
  </si>
  <si>
    <t>Bhavesh Lala</t>
  </si>
  <si>
    <t>Aphelion</t>
  </si>
  <si>
    <t>`</t>
  </si>
  <si>
    <t>2013 - 02</t>
  </si>
  <si>
    <t>SAVANNAH - QUOTING PHASE 2</t>
  </si>
  <si>
    <t>ANDREW THORNTON-SMITH</t>
  </si>
  <si>
    <t>ANISH SANA</t>
  </si>
  <si>
    <t>MATT HORN</t>
  </si>
  <si>
    <t>2013 - 03</t>
  </si>
  <si>
    <t>Unalloc</t>
  </si>
  <si>
    <t>Genasys</t>
  </si>
  <si>
    <t>Admin</t>
  </si>
  <si>
    <t>Database</t>
  </si>
  <si>
    <t>ETL</t>
  </si>
  <si>
    <t>Meeting</t>
  </si>
  <si>
    <t>Meeting and travel</t>
  </si>
  <si>
    <t>Other</t>
  </si>
  <si>
    <t>Sharepoint</t>
  </si>
  <si>
    <t>Active</t>
  </si>
  <si>
    <t>Zero1 - Samsung installation</t>
  </si>
  <si>
    <t>Adele Swanepoel</t>
  </si>
  <si>
    <t>ContractorPeriod</t>
  </si>
  <si>
    <t>Tracker</t>
  </si>
  <si>
    <t>Lee Greene</t>
  </si>
  <si>
    <t>L Oreal</t>
  </si>
  <si>
    <t>FrontEnd</t>
  </si>
  <si>
    <t>.NET code</t>
  </si>
  <si>
    <t>Documentation</t>
  </si>
  <si>
    <t>Theo Engels</t>
  </si>
  <si>
    <t>Zero1 - 1View Change Requests</t>
  </si>
  <si>
    <t>2013</t>
  </si>
  <si>
    <t>Louis Young</t>
  </si>
  <si>
    <t>Design</t>
  </si>
  <si>
    <t>sales call</t>
  </si>
  <si>
    <t>2013 - 07</t>
  </si>
  <si>
    <t>Genasys - Invoiced</t>
  </si>
  <si>
    <t>RMB - Invoiced</t>
  </si>
  <si>
    <t>TWP - Invoiced</t>
  </si>
  <si>
    <t>(Multiple Items)</t>
  </si>
  <si>
    <t>YMD</t>
  </si>
  <si>
    <t>Installing</t>
  </si>
  <si>
    <t>Troubleshooting</t>
  </si>
  <si>
    <t>Robert Maclean</t>
  </si>
  <si>
    <t>F5 Africa</t>
  </si>
  <si>
    <t>Configuration</t>
  </si>
  <si>
    <t>Deployment</t>
  </si>
  <si>
    <t>Events</t>
  </si>
  <si>
    <t>Presenting</t>
  </si>
  <si>
    <t>Research</t>
  </si>
  <si>
    <t>Testing</t>
  </si>
  <si>
    <t>Travel</t>
  </si>
  <si>
    <t>20130816</t>
  </si>
  <si>
    <t>20130819</t>
  </si>
  <si>
    <t>20130820</t>
  </si>
  <si>
    <t>20130821</t>
  </si>
  <si>
    <t>20130822</t>
  </si>
  <si>
    <t>20130828</t>
  </si>
  <si>
    <t>20130829</t>
  </si>
  <si>
    <t>20130830</t>
  </si>
  <si>
    <t>20130902</t>
  </si>
  <si>
    <t>20130906</t>
  </si>
  <si>
    <t>20130909</t>
  </si>
  <si>
    <t>20130910</t>
  </si>
  <si>
    <t>FirstRand</t>
  </si>
  <si>
    <t>Demo</t>
  </si>
  <si>
    <t>Kercheval Govender</t>
  </si>
  <si>
    <t>Product Hours</t>
  </si>
  <si>
    <t>Status</t>
  </si>
  <si>
    <t>Billability Target</t>
  </si>
  <si>
    <t>Grigori Nicoloudakis</t>
  </si>
  <si>
    <t>Analysis</t>
  </si>
  <si>
    <t>Architecture</t>
  </si>
  <si>
    <t>Being trained</t>
  </si>
  <si>
    <t>Cubing</t>
  </si>
  <si>
    <t>Install/Configuration</t>
  </si>
  <si>
    <t>Internal - Public Holiday</t>
  </si>
  <si>
    <t>Project Management</t>
  </si>
  <si>
    <t>SPS Training</t>
  </si>
  <si>
    <t>Waiting on client</t>
  </si>
  <si>
    <t>Person Comments</t>
  </si>
  <si>
    <t>Internal - Administrative</t>
  </si>
  <si>
    <t>Internal - Workshops</t>
  </si>
  <si>
    <t>Internal - Leave</t>
  </si>
  <si>
    <t>RMB - IBD</t>
  </si>
  <si>
    <t>RMB - BTZ</t>
  </si>
  <si>
    <t>Training</t>
  </si>
  <si>
    <t>SAOTA</t>
  </si>
  <si>
    <t>Microsoft</t>
  </si>
  <si>
    <t>Zero1 Systems Development</t>
  </si>
  <si>
    <t>Silicon Overdrive</t>
  </si>
  <si>
    <t>MiX Telematics</t>
  </si>
  <si>
    <t>2013/12/29</t>
  </si>
  <si>
    <t>2014/01/05</t>
  </si>
  <si>
    <t>2014/01/12</t>
  </si>
  <si>
    <t>2014/01/19</t>
  </si>
  <si>
    <t>2014/01/26</t>
  </si>
  <si>
    <t>2014/02/02</t>
  </si>
  <si>
    <t>2014 - 01</t>
  </si>
  <si>
    <t>Alligator Manufacturing (PTY) LTD</t>
  </si>
  <si>
    <t>Shoprite Checkers (PTY) LTD</t>
  </si>
  <si>
    <t>Aphelion - Data Load Framework</t>
  </si>
  <si>
    <t>Product Dev</t>
  </si>
  <si>
    <t>Reagola</t>
  </si>
  <si>
    <t>Andre Kamman</t>
  </si>
  <si>
    <t>Juan Thomas</t>
  </si>
  <si>
    <t>Remo Siciliano</t>
  </si>
  <si>
    <t>AWCAPE</t>
  </si>
  <si>
    <t>2014 - 03</t>
  </si>
  <si>
    <t>CARE</t>
  </si>
  <si>
    <t>CARE Somalia</t>
  </si>
  <si>
    <t>Pagatech Limited</t>
  </si>
  <si>
    <t>Account Management</t>
  </si>
  <si>
    <t>Genasys - Analysis</t>
  </si>
  <si>
    <t>Genasys - CTU</t>
  </si>
  <si>
    <t>Genasys - Data load overages</t>
  </si>
  <si>
    <t>Genasys - Phase 1</t>
  </si>
  <si>
    <t>GENASYS - PRODUCTIONISATION</t>
  </si>
  <si>
    <t>Zero1 - Misc work</t>
  </si>
  <si>
    <t>Onsite visit</t>
  </si>
  <si>
    <t>Onsite visit, issue reolution</t>
  </si>
  <si>
    <t>Onsite visit, meeting on duplicate issue with Byron</t>
  </si>
  <si>
    <t>OTN updates</t>
  </si>
  <si>
    <t xml:space="preserve"> build 114 deployment issues</t>
  </si>
  <si>
    <t>Build 114 deployment issues</t>
  </si>
  <si>
    <t>build 114 deployment issues</t>
  </si>
  <si>
    <t>dup inv investigation</t>
  </si>
  <si>
    <t>GrigoriNicoloudakis_20140126_Timesheets</t>
  </si>
  <si>
    <t>2014 - 02</t>
  </si>
  <si>
    <t>2014/02/09</t>
  </si>
  <si>
    <t>2014/02/16</t>
  </si>
  <si>
    <t>2014/02/23</t>
  </si>
  <si>
    <t>2014/03/02</t>
  </si>
  <si>
    <t>2014/03/09</t>
  </si>
  <si>
    <t>2014/03/16</t>
  </si>
  <si>
    <t>2014/03/23</t>
  </si>
  <si>
    <t>2014/03/30</t>
  </si>
  <si>
    <t>Total Raw Hours</t>
  </si>
  <si>
    <t>Total Billable</t>
  </si>
  <si>
    <t>Total Product Hours</t>
  </si>
  <si>
    <t>Developing Training</t>
  </si>
  <si>
    <t>Internal - Code Review</t>
  </si>
  <si>
    <t>Internal - Staff</t>
  </si>
  <si>
    <t>Internal - Training</t>
  </si>
  <si>
    <t>Internal - Workshops Billable</t>
  </si>
  <si>
    <t>Internal - Workshops Raw Hours</t>
  </si>
  <si>
    <t>Internal Billable</t>
  </si>
  <si>
    <t>Internal Raw Hours</t>
  </si>
  <si>
    <t>Zero1 - 1View Defects</t>
  </si>
  <si>
    <t>Zero1 - 1View Finance</t>
  </si>
  <si>
    <t>Build 114 deployment and testing</t>
  </si>
  <si>
    <t>Build 114 deployment fixes</t>
  </si>
  <si>
    <t>Build 114 ETL issue fixes</t>
  </si>
  <si>
    <t>Emergency build</t>
  </si>
  <si>
    <t>Emergency Build: L4L change</t>
  </si>
  <si>
    <t>ETL Audit</t>
  </si>
  <si>
    <t>ETL issues, SOH snapshot extract</t>
  </si>
  <si>
    <t>ETL issues, VM upgrade investigation</t>
  </si>
  <si>
    <t>Onsite visit, Emergency build, Planning meeting, Prod ETL issues</t>
  </si>
  <si>
    <t>Onsite visit, Emergency build, Prod ETL issues</t>
  </si>
  <si>
    <t>Prod ETL issues, Emergency build issues</t>
  </si>
  <si>
    <t>Spacing, Decimals, ETL issues, Sales Person Matrix Perf</t>
  </si>
  <si>
    <t>Denis Ngahu</t>
  </si>
  <si>
    <t>20140317</t>
  </si>
  <si>
    <t>20140318</t>
  </si>
  <si>
    <t>20140319</t>
  </si>
  <si>
    <t>20140320</t>
  </si>
  <si>
    <t>20140321</t>
  </si>
  <si>
    <t>20140324</t>
  </si>
  <si>
    <t>20140325</t>
  </si>
  <si>
    <t>20140326</t>
  </si>
  <si>
    <t>20140327</t>
  </si>
  <si>
    <t>20140328</t>
  </si>
  <si>
    <t>20140331</t>
  </si>
  <si>
    <t>20140401</t>
  </si>
  <si>
    <t>20140402</t>
  </si>
  <si>
    <t>20140403</t>
  </si>
  <si>
    <t>20140404</t>
  </si>
  <si>
    <t>20140407</t>
  </si>
  <si>
    <t>20140408</t>
  </si>
  <si>
    <t>20140409</t>
  </si>
  <si>
    <t>20140410</t>
  </si>
  <si>
    <t>20140411</t>
  </si>
  <si>
    <t>2014 - 04</t>
  </si>
  <si>
    <t>CP2014 - 04</t>
  </si>
  <si>
    <t>Karen Homan</t>
  </si>
  <si>
    <t>RKH</t>
  </si>
  <si>
    <t>0</t>
  </si>
  <si>
    <t>GrigoriNicoloudakis_20140309_Timesheets</t>
  </si>
  <si>
    <t>GrigoriNicoloudakis_20140316_Timesheets</t>
  </si>
  <si>
    <t>20140312</t>
  </si>
  <si>
    <t>20140313</t>
  </si>
  <si>
    <t>2014/04/06</t>
  </si>
  <si>
    <t>2014/04/13</t>
  </si>
  <si>
    <t>2014/04/20</t>
  </si>
  <si>
    <t>2014/04/27</t>
  </si>
  <si>
    <t>Zero1 - OMS2 ETL changes</t>
  </si>
  <si>
    <t>Zero1 - OMS2 Report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</si>
</sst>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quot;\ #,##0"/>
    <numFmt numFmtId="165" formatCode="_ [$R-1C09]\ * #,##0.00_ ;_ [$R-1C09]\ * \-#,##0.00_ ;_ [$R-1C09]\ * &quot;-&quot;??_ ;_ @_ "/>
    <numFmt numFmtId="166" formatCode="_ [$R-1C09]\ * #,##0_ ;_ [$R-1C09]\ * \-#,##0_ ;_ [$R-1C09]\ * &quot;-&quot;??_ ;_ @_ "/>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0" fontId="0" fillId="0" borderId="7" xfId="0" applyNumberFormat="1" applyBorder="1"/>
    <xf numFmtId="0" fontId="0" fillId="0" borderId="0" xfId="0" applyNumberFormat="1" applyBorder="1"/>
    <xf numFmtId="0" fontId="0" fillId="0" borderId="8" xfId="0" applyNumberFormat="1" applyBorder="1"/>
    <xf numFmtId="10" fontId="0" fillId="0" borderId="0" xfId="0" applyNumberFormat="1"/>
    <xf numFmtId="164" fontId="0" fillId="0" borderId="0" xfId="0" applyNumberFormat="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3" fontId="0" fillId="0" borderId="0" xfId="0" applyNumberFormat="1"/>
    <xf numFmtId="0" fontId="0" fillId="0" borderId="13" xfId="0" applyBorder="1" applyAlignment="1">
      <alignment wrapText="1"/>
    </xf>
    <xf numFmtId="164" fontId="0" fillId="0" borderId="14" xfId="0" applyNumberFormat="1" applyBorder="1"/>
    <xf numFmtId="164" fontId="0" fillId="0" borderId="15" xfId="0" applyNumberFormat="1" applyBorder="1" applyAlignment="1">
      <alignment wrapText="1"/>
    </xf>
    <xf numFmtId="164" fontId="0" fillId="0" borderId="14" xfId="0" applyNumberFormat="1" applyBorder="1" applyAlignment="1">
      <alignment wrapText="1"/>
    </xf>
    <xf numFmtId="164" fontId="0" fillId="0" borderId="16" xfId="0" applyNumberFormat="1" applyBorder="1" applyAlignment="1">
      <alignment wrapText="1"/>
    </xf>
    <xf numFmtId="0" fontId="0" fillId="0" borderId="16" xfId="0" applyBorder="1" applyAlignment="1">
      <alignment wrapText="1"/>
    </xf>
    <xf numFmtId="10" fontId="0" fillId="0" borderId="8" xfId="0" applyNumberFormat="1" applyBorder="1"/>
    <xf numFmtId="10" fontId="0" fillId="0" borderId="6" xfId="0" applyNumberFormat="1" applyBorder="1"/>
    <xf numFmtId="1" fontId="0" fillId="0" borderId="1" xfId="0" applyNumberFormat="1" applyBorder="1"/>
    <xf numFmtId="1" fontId="0" fillId="0" borderId="7" xfId="0" applyNumberFormat="1" applyBorder="1"/>
    <xf numFmtId="1" fontId="0" fillId="0" borderId="4" xfId="0" applyNumberFormat="1" applyBorder="1"/>
    <xf numFmtId="166" fontId="0" fillId="0" borderId="0" xfId="0" applyNumberFormat="1"/>
    <xf numFmtId="0" fontId="3" fillId="0" borderId="0" xfId="0" pivotButton="1" applyFont="1" applyAlignment="1">
      <alignment wrapText="1"/>
    </xf>
    <xf numFmtId="0" fontId="3" fillId="0" borderId="0" xfId="0" applyFont="1" applyAlignment="1">
      <alignment wrapText="1"/>
    </xf>
    <xf numFmtId="0" fontId="4" fillId="0" borderId="17" xfId="0" applyFont="1" applyBorder="1" applyAlignment="1">
      <alignment wrapText="1"/>
    </xf>
    <xf numFmtId="1" fontId="0" fillId="0" borderId="3" xfId="0" applyNumberFormat="1" applyBorder="1"/>
    <xf numFmtId="1" fontId="0" fillId="0" borderId="8"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0"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0" borderId="22" xfId="0" applyNumberFormat="1" applyBorder="1"/>
    <xf numFmtId="0" fontId="0" fillId="0" borderId="23"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Border="1" applyAlignment="1">
      <alignment horizontal="left"/>
    </xf>
    <xf numFmtId="0" fontId="2" fillId="0" borderId="0" xfId="0" applyNumberFormat="1" applyFont="1" applyBorder="1"/>
    <xf numFmtId="10" fontId="0" fillId="0" borderId="0" xfId="0" applyNumberFormat="1" applyBorder="1"/>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cellXfs>
  <cellStyles count="2">
    <cellStyle name="Normal" xfId="0" builtinId="0"/>
    <cellStyle name="Percent" xfId="1" builtinId="5"/>
  </cellStyles>
  <dxfs count="326">
    <dxf>
      <numFmt numFmtId="164" formatCode="&quot;R&quot;\ #,##0"/>
    </dxf>
    <dxf>
      <numFmt numFmtId="164" formatCode="&quot;R&quot;\ #,##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alignment wrapText="1" readingOrder="0"/>
    </dxf>
    <dxf>
      <alignment wrapText="1" readingOrder="0"/>
    </dxf>
    <dxf>
      <alignment wrapText="1" readingOrder="0"/>
    </dxf>
    <dxf>
      <alignment wrapText="1" readingOrder="0"/>
    </dxf>
    <dxf>
      <alignment wrapText="1" readingOrder="0"/>
    </dxf>
    <dxf>
      <font>
        <sz val="9"/>
      </font>
    </dxf>
    <dxf>
      <font>
        <sz val="9"/>
      </font>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alignment wrapText="1" readingOrder="0"/>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4" formatCode="0.00%"/>
    </dxf>
    <dxf>
      <numFmt numFmtId="14" formatCode="0.00%"/>
    </dxf>
    <dxf>
      <numFmt numFmtId="166" formatCode="_ [$R-1C09]\ * #,##0_ ;_ [$R-1C09]\ * \-#,##0_ ;_ [$R-1C09]\ * &quot;-&quot;??_ ;_ @_ "/>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font>
        <sz val="9"/>
      </font>
    </dxf>
    <dxf>
      <font>
        <sz val="9"/>
      </font>
    </dxf>
    <dxf>
      <alignment wrapText="1" readingOrder="0"/>
    </dxf>
    <dxf>
      <alignment wrapText="1" readingOrder="0"/>
    </dxf>
    <dxf>
      <alignment wrapText="1" readingOrder="0"/>
    </dxf>
    <dxf>
      <numFmt numFmtId="164" formatCode="&quot;R&quot;\ #,##0"/>
    </dxf>
    <dxf>
      <numFmt numFmtId="164" formatCode="&quot;R&quot;\ #,##0"/>
    </dxf>
    <dxf>
      <alignment wrapText="1" readingOrder="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numFmt numFmtId="164" formatCode="&quot;R&quot;\ #,##0"/>
    </dxf>
    <dxf>
      <numFmt numFmtId="164" formatCode="&quot;R&quot;\ #,##0"/>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C0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0000"/>
        </patternFill>
      </fill>
    </dxf>
    <dxf>
      <fill>
        <patternFill patternType="solid">
          <bgColor rgb="FFFF0000"/>
        </patternFill>
      </fill>
    </dxf>
    <dxf>
      <numFmt numFmtId="164" formatCode="&quot;R&quot;\ #,##0"/>
    </dxf>
    <dxf>
      <numFmt numFmtId="164" formatCode="&quot;R&quot;\ #,##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alignment wrapText="1" readingOrder="0"/>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sz val="9"/>
      </font>
    </dxf>
    <dxf>
      <font>
        <sz val="9"/>
      </font>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9"/>
      </font>
    </dxf>
    <dxf>
      <font>
        <sz val="9"/>
      </font>
    </dxf>
    <dxf>
      <alignment wrapText="1" readingOrder="0"/>
    </dxf>
    <dxf>
      <alignment wrapText="1" readingOrder="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_ [$R-1C09]\ * #,##0_ ;_ [$R-1C09]\ * \-#,##0_ ;_ [$R-1C09]\ * &quot;-&quot;??_ ;_ @_ "/>
    </dxf>
    <dxf>
      <numFmt numFmtId="14" formatCode="0.00%"/>
    </dxf>
    <dxf>
      <numFmt numFmtId="14" formatCode="0.00%"/>
    </dxf>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numFmt numFmtId="164" formatCode="&quot;R&quot;\ #,##0"/>
    </dxf>
    <dxf>
      <numFmt numFmtId="164" formatCode="&quot;R&quot;\ #,##0"/>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21" Type="http://schemas.openxmlformats.org/officeDocument/2006/relationships/pivotCacheDefinition" Target="pivotCache/pivotCacheDefinition2.xml"/><Relationship Id="rId34" Type="http://schemas.openxmlformats.org/officeDocument/2006/relationships/pivotCacheDefinition" Target="pivotCache/pivotCacheDefinition15.xml"/><Relationship Id="rId42" Type="http://schemas.openxmlformats.org/officeDocument/2006/relationships/pivotCacheDefinition" Target="pivotCache/pivotCacheDefinition23.xml"/><Relationship Id="rId47" Type="http://schemas.openxmlformats.org/officeDocument/2006/relationships/pivotCacheDefinition" Target="pivotCache/pivotCacheDefinition28.xml"/><Relationship Id="rId50" Type="http://schemas.openxmlformats.org/officeDocument/2006/relationships/pivotCacheDefinition" Target="pivotCache/pivotCacheDefinition31.xml"/><Relationship Id="rId55" Type="http://schemas.microsoft.com/office/2007/relationships/slicerCache" Target="slicerCaches/slicerCache3.xml"/><Relationship Id="rId63" Type="http://schemas.openxmlformats.org/officeDocument/2006/relationships/sheetMetadata" Target="metadata.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0.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37" Type="http://schemas.openxmlformats.org/officeDocument/2006/relationships/pivotCacheDefinition" Target="pivotCache/pivotCacheDefinition18.xml"/><Relationship Id="rId40" Type="http://schemas.openxmlformats.org/officeDocument/2006/relationships/pivotCacheDefinition" Target="pivotCache/pivotCacheDefinition21.xml"/><Relationship Id="rId45" Type="http://schemas.openxmlformats.org/officeDocument/2006/relationships/pivotCacheDefinition" Target="pivotCache/pivotCacheDefinition26.xml"/><Relationship Id="rId53" Type="http://schemas.microsoft.com/office/2007/relationships/slicerCache" Target="slicerCaches/slicerCache1.xml"/><Relationship Id="rId58" Type="http://schemas.microsoft.com/office/2007/relationships/slicerCache" Target="slicerCaches/slicerCache6.xml"/><Relationship Id="rId66"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externalLink" Target="externalLinks/externalLink1.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43" Type="http://schemas.openxmlformats.org/officeDocument/2006/relationships/pivotCacheDefinition" Target="pivotCache/pivotCacheDefinition24.xml"/><Relationship Id="rId48" Type="http://schemas.openxmlformats.org/officeDocument/2006/relationships/pivotCacheDefinition" Target="pivotCache/pivotCacheDefinition29.xml"/><Relationship Id="rId56" Type="http://schemas.microsoft.com/office/2007/relationships/slicerCache" Target="slicerCaches/slicerCache4.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pivotCacheDefinition" Target="pivotCache/pivotCacheDefinition3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ivotCacheDefinition" Target="pivotCache/pivotCacheDefinition14.xml"/><Relationship Id="rId38" Type="http://schemas.openxmlformats.org/officeDocument/2006/relationships/pivotCacheDefinition" Target="pivotCache/pivotCacheDefinition19.xml"/><Relationship Id="rId46" Type="http://schemas.openxmlformats.org/officeDocument/2006/relationships/pivotCacheDefinition" Target="pivotCache/pivotCacheDefinition27.xml"/><Relationship Id="rId59" Type="http://schemas.openxmlformats.org/officeDocument/2006/relationships/theme" Target="theme/theme1.xml"/><Relationship Id="rId67" Type="http://schemas.openxmlformats.org/officeDocument/2006/relationships/customXml" Target="../customXml/item3.xml"/><Relationship Id="rId20" Type="http://schemas.openxmlformats.org/officeDocument/2006/relationships/pivotCacheDefinition" Target="pivotCache/pivotCacheDefinition1.xml"/><Relationship Id="rId41" Type="http://schemas.openxmlformats.org/officeDocument/2006/relationships/pivotCacheDefinition" Target="pivotCache/pivotCacheDefinition22.xml"/><Relationship Id="rId54" Type="http://schemas.microsoft.com/office/2007/relationships/slicerCache" Target="slicerCaches/slicerCache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pivotCacheDefinition" Target="pivotCache/pivotCacheDefinition17.xml"/><Relationship Id="rId49" Type="http://schemas.openxmlformats.org/officeDocument/2006/relationships/pivotCacheDefinition" Target="pivotCache/pivotCacheDefinition30.xml"/><Relationship Id="rId57" Type="http://schemas.microsoft.com/office/2007/relationships/slicerCache" Target="slicerCaches/slicerCache5.xml"/><Relationship Id="rId10" Type="http://schemas.openxmlformats.org/officeDocument/2006/relationships/worksheet" Target="worksheets/sheet10.xml"/><Relationship Id="rId31" Type="http://schemas.openxmlformats.org/officeDocument/2006/relationships/pivotCacheDefinition" Target="pivotCache/pivotCacheDefinition12.xml"/><Relationship Id="rId44" Type="http://schemas.openxmlformats.org/officeDocument/2006/relationships/pivotCacheDefinition" Target="pivotCache/pivotCacheDefinition25.xml"/><Relationship Id="rId52" Type="http://schemas.openxmlformats.org/officeDocument/2006/relationships/pivotCacheDefinition" Target="pivotCache/pivotCacheDefinition33.xml"/><Relationship Id="rId60" Type="http://schemas.openxmlformats.org/officeDocument/2006/relationships/connections" Target="connections.xml"/><Relationship Id="rId65"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20.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5"/>
            <xdr:cNvGraphicFramePr/>
          </xdr:nvGraphicFramePr>
          <xdr:xfrm>
            <a:off x="0" y="0"/>
            <a:ext cx="0" cy="0"/>
          </xdr:xfrm>
          <a:graphic>
            <a:graphicData uri="http://schemas.microsoft.com/office/drawing/2010/slicer">
              <sle:slicer xmlns:sle="http://schemas.microsoft.com/office/drawing/2010/slicer" name="Billing Period 5"/>
            </a:graphicData>
          </a:graphic>
        </xdr:graphicFrame>
      </mc:Choice>
      <mc:Fallback xmlns="">
        <xdr:sp macro="" textlink="">
          <xdr:nvSpPr>
            <xdr:cNvPr id="0" name=""/>
            <xdr:cNvSpPr>
              <a:spLocks noTextEdit="1"/>
            </xdr:cNvSpPr>
          </xdr:nvSpPr>
          <xdr:spPr>
            <a:xfrm>
              <a:off x="28575" y="80010"/>
              <a:ext cx="1352550" cy="2177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69557</xdr:rowOff>
    </xdr:from>
    <xdr:to>
      <xdr:col>0</xdr:col>
      <xdr:colOff>1338943</xdr:colOff>
      <xdr:row>44</xdr:row>
      <xdr:rowOff>25039</xdr:rowOff>
    </xdr:to>
    <mc:AlternateContent xmlns:mc="http://schemas.openxmlformats.org/markup-compatibility/2006" xmlns:a14="http://schemas.microsoft.com/office/drawing/2010/main">
      <mc:Choice Requires="a14">
        <xdr:graphicFrame macro="">
          <xdr:nvGraphicFramePr>
            <xdr:cNvPr id="3" name="Week Ending 5"/>
            <xdr:cNvGraphicFramePr/>
          </xdr:nvGraphicFramePr>
          <xdr:xfrm>
            <a:off x="0" y="0"/>
            <a:ext cx="0" cy="0"/>
          </xdr:xfrm>
          <a:graphic>
            <a:graphicData uri="http://schemas.microsoft.com/office/drawing/2010/slicer">
              <sle:slicer xmlns:sle="http://schemas.microsoft.com/office/drawing/2010/slicer" name="Week Ending 5"/>
            </a:graphicData>
          </a:graphic>
        </xdr:graphicFrame>
      </mc:Choice>
      <mc:Fallback xmlns="">
        <xdr:sp macro="" textlink="">
          <xdr:nvSpPr>
            <xdr:cNvPr id="0" name=""/>
            <xdr:cNvSpPr>
              <a:spLocks noTextEdit="1"/>
            </xdr:cNvSpPr>
          </xdr:nvSpPr>
          <xdr:spPr>
            <a:xfrm>
              <a:off x="0" y="6348437"/>
              <a:ext cx="1338943" cy="1601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4"/>
            <xdr:cNvGraphicFramePr/>
          </xdr:nvGraphicFramePr>
          <xdr:xfrm>
            <a:off x="0" y="0"/>
            <a:ext cx="0" cy="0"/>
          </xdr:xfrm>
          <a:graphic>
            <a:graphicData uri="http://schemas.microsoft.com/office/drawing/2010/slicer">
              <sle:slicer xmlns:sle="http://schemas.microsoft.com/office/drawing/2010/slicer" name="Billing Period 4"/>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92</xdr:row>
      <xdr:rowOff>178414</xdr:rowOff>
    </xdr:from>
    <xdr:to>
      <xdr:col>6</xdr:col>
      <xdr:colOff>1890</xdr:colOff>
      <xdr:row>101</xdr:row>
      <xdr:rowOff>133896</xdr:rowOff>
    </xdr:to>
    <mc:AlternateContent xmlns:mc="http://schemas.openxmlformats.org/markup-compatibility/2006" xmlns:a14="http://schemas.microsoft.com/office/drawing/2010/main">
      <mc:Choice Requires="a14">
        <xdr:graphicFrame macro="">
          <xdr:nvGraphicFramePr>
            <xdr:cNvPr id="3" name="Week Ending 4"/>
            <xdr:cNvGraphicFramePr/>
          </xdr:nvGraphicFramePr>
          <xdr:xfrm>
            <a:off x="0" y="0"/>
            <a:ext cx="0" cy="0"/>
          </xdr:xfrm>
          <a:graphic>
            <a:graphicData uri="http://schemas.microsoft.com/office/drawing/2010/slicer">
              <sle:slicer xmlns:sle="http://schemas.microsoft.com/office/drawing/2010/slicer" name="Week Ending 4"/>
            </a:graphicData>
          </a:graphic>
        </xdr:graphicFrame>
      </mc:Choice>
      <mc:Fallback xmlns="">
        <xdr:sp macro="" textlink="">
          <xdr:nvSpPr>
            <xdr:cNvPr id="0" name=""/>
            <xdr:cNvSpPr>
              <a:spLocks noTextEdit="1"/>
            </xdr:cNvSpPr>
          </xdr:nvSpPr>
          <xdr:spPr>
            <a:xfrm>
              <a:off x="0" y="11510443"/>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3"/>
            <xdr:cNvGraphicFramePr/>
          </xdr:nvGraphicFramePr>
          <xdr:xfrm>
            <a:off x="0" y="0"/>
            <a:ext cx="0" cy="0"/>
          </xdr:xfrm>
          <a:graphic>
            <a:graphicData uri="http://schemas.microsoft.com/office/drawing/2010/slicer">
              <sle:slicer xmlns:sle="http://schemas.microsoft.com/office/drawing/2010/slicer" name="Billing Period 3"/>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416269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3"/>
            <xdr:cNvGraphicFramePr/>
          </xdr:nvGraphicFramePr>
          <xdr:xfrm>
            <a:off x="0" y="0"/>
            <a:ext cx="0" cy="0"/>
          </xdr:xfrm>
          <a:graphic>
            <a:graphicData uri="http://schemas.microsoft.com/office/drawing/2010/slicer">
              <sle:slicer xmlns:sle="http://schemas.microsoft.com/office/drawing/2010/slicer" name="Week Ending 3"/>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2"/>
            <xdr:cNvGraphicFramePr/>
          </xdr:nvGraphicFramePr>
          <xdr:xfrm>
            <a:off x="0" y="0"/>
            <a:ext cx="0" cy="0"/>
          </xdr:xfrm>
          <a:graphic>
            <a:graphicData uri="http://schemas.microsoft.com/office/drawing/2010/slicer">
              <sle:slicer xmlns:sle="http://schemas.microsoft.com/office/drawing/2010/slicer" name="Billing Period 2"/>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69557</xdr:rowOff>
    </xdr:from>
    <xdr:to>
      <xdr:col>7</xdr:col>
      <xdr:colOff>217714</xdr:colOff>
      <xdr:row>44</xdr:row>
      <xdr:rowOff>25039</xdr:rowOff>
    </xdr:to>
    <mc:AlternateContent xmlns:mc="http://schemas.openxmlformats.org/markup-compatibility/2006" xmlns:a14="http://schemas.microsoft.com/office/drawing/2010/main">
      <mc:Choice Requires="a14">
        <xdr:graphicFrame macro="">
          <xdr:nvGraphicFramePr>
            <xdr:cNvPr id="3" name="Week Ending 2"/>
            <xdr:cNvGraphicFramePr/>
          </xdr:nvGraphicFramePr>
          <xdr:xfrm>
            <a:off x="0" y="0"/>
            <a:ext cx="0" cy="0"/>
          </xdr:xfrm>
          <a:graphic>
            <a:graphicData uri="http://schemas.microsoft.com/office/drawing/2010/slicer">
              <sle:slicer xmlns:sle="http://schemas.microsoft.com/office/drawing/2010/slicer" name="Week Ending 2"/>
            </a:graphicData>
          </a:graphic>
        </xdr:graphicFrame>
      </mc:Choice>
      <mc:Fallback xmlns="">
        <xdr:sp macro="" textlink="">
          <xdr:nvSpPr>
            <xdr:cNvPr id="0" name=""/>
            <xdr:cNvSpPr>
              <a:spLocks noTextEdit="1"/>
            </xdr:cNvSpPr>
          </xdr:nvSpPr>
          <xdr:spPr>
            <a:xfrm>
              <a:off x="0" y="6426814"/>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120464</xdr:colOff>
      <xdr:row>32</xdr:row>
      <xdr:rowOff>69555</xdr:rowOff>
    </xdr:from>
    <xdr:to>
      <xdr:col>5</xdr:col>
      <xdr:colOff>416269</xdr:colOff>
      <xdr:row>41</xdr:row>
      <xdr:rowOff>25037</xdr:rowOff>
    </xdr:to>
    <mc:AlternateContent xmlns:mc="http://schemas.openxmlformats.org/markup-compatibility/2006" xmlns:a14="http://schemas.microsoft.com/office/drawing/2010/main">
      <mc:Choice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mlns="">
        <xdr:sp macro="" textlink="">
          <xdr:nvSpPr>
            <xdr:cNvPr id="0" name=""/>
            <xdr:cNvSpPr>
              <a:spLocks noTextEdit="1"/>
            </xdr:cNvSpPr>
          </xdr:nvSpPr>
          <xdr:spPr>
            <a:xfrm>
              <a:off x="120464" y="5871641"/>
              <a:ext cx="5009319"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4546</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851697</xdr:colOff>
      <xdr:row>36</xdr:row>
      <xdr:rowOff>68580</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3734521" y="5174955"/>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arkGStacey" refreshedDate="41762.748550694443"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1">
        <s v="[Date].[Billing Period Text].&amp;[2014 - 04]" c="2014 - 04"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5">
        <s v="[Fact Timesheet Detail].[Name Comments].[Client Name].&amp;[742]" c="Genasys"/>
        <s v="[Fact Timesheet Detail].[Name Comments].[Client Name].&amp;[6]" c="Internal"/>
        <s v="[Fact Timesheet Detail].[Name Comments].[Client Name].&amp;[2]" c="RMB"/>
        <s v="[Fact Timesheet Detail].[Name Comments].[Client Name].&amp;[9]" c="Savannah"/>
        <s v="[Fact Timesheet Detail].[Name Comments].[Client Name].&amp;[44]" c="Zero1"/>
      </sharedItems>
    </cacheField>
    <cacheField name="[Fact Timesheet Detail].[Name Comments].[Project Name]" caption="Project Name" numFmtId="0" hierarchy="42" level="2" mappingCount="1">
      <sharedItems count="9">
        <s v="[Fact Timesheet Detail].[Name Comments].[Project Name].&amp;[558]" c="Zero1 - 1View Change Requests" cp="1">
          <x/>
        </s>
        <s v="[Fact Timesheet Detail].[Name Comments].[Project Name].&amp;[1696]" c="Zero1 - 1View Defects" cp="1">
          <x/>
        </s>
        <s v="[Fact Timesheet Detail].[Name Comments].[Project Name].&amp;[408]" c="Zero1 - 1View Finance" cp="1">
          <x/>
        </s>
        <s v="[Fact Timesheet Detail].[Name Comments].[Project Name].&amp;[555]" c="Zero1 - Misc work" cp="1">
          <x/>
        </s>
        <s v="[Fact Timesheet Detail].[Name Comments].[Project Name].&amp;[162]" u="1" c="Developing Training"/>
        <s v="[Fact Timesheet Detail].[Name Comments].[Project Name].&amp;[133]" u="1" c="Internal - Workshops"/>
        <s v="[Fact Timesheet Detail].[Name Comments].[Project Name].&amp;[140]" u="1" c="Internal - R&amp;D"/>
        <s v="[Fact Timesheet Detail].[Name Comments].[Project Name].&amp;[1599]" u="1" c="Account Management"/>
        <s v="[Fact Timesheet Detail].[Name Comments].[Project Name].&amp;[1609]" u="1" c="Account Management"/>
      </sharedItems>
      <mpMap v="58"/>
    </cacheField>
    <cacheField name="[Fact Timesheet Detail].[Name Comments].[Person Name]" caption="Person Name" numFmtId="0" hierarchy="42" level="3" mappingCount="1">
      <sharedItems count="9">
        <s v="[Fact Timesheet Detail].[Name Comments].[Person Name].&amp;[1696]&amp;[93]" c="Grigori Nicoloudakis" cp="1">
          <x/>
        </s>
        <s v="[Fact Timesheet Detail].[Name Comments].[Person Name].&amp;[402]&amp;[93]" u="1" c="Grigori Nicoloudaki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9"/>
    </cacheField>
    <cacheField name="[Fact Timesheet Detail].[Name Comments].[Comments]" caption="Comments" numFmtId="0" hierarchy="42" level="4">
      <sharedItems count="16">
        <s v="[Fact Timesheet Detail].[Name Comments].[Comments].&amp;[60096]" c="Ageing days, perf logging"/>
        <s v="[Fact Timesheet Detail].[Name Comments].[Comments].&amp;[60326]" c="Build 115 STG support, SOH report perf"/>
        <s v="[Fact Timesheet Detail].[Name Comments].[Comments].&amp;[60136]" c="Dashboard issues, SOH Perf issues"/>
        <s v="[Fact Timesheet Detail].[Name Comments].[Comments].&amp;[60196]" c="Onsite visit, Build 115 issue resolution"/>
        <s v="[Fact Timesheet Detail].[Name Comments].[Comments].&amp;[60092]" c="Perf enhancements to reports, perf logging"/>
        <s v="[Fact Timesheet Detail].[Name Comments].[Comments].&amp;[60089]" c="Prod ETL failure fix Returns/Exchange"/>
        <s v="[Fact Timesheet Detail].[Name Comments].[Comments].&amp;[59081]" c="Prod ETL issue FactReturn, Inv Detail perf issues build 115"/>
        <s v="[Fact Timesheet Detail].[Name Comments].[Comments].&amp;[60328]" c="SOH Perf, Build 116 ID_Passport fix, Prod cube timeout issue"/>
        <s v="[Fact Timesheet Detail].[Name Comments].[Comments].&amp;[60137]" c="SOH report perf"/>
        <s v="[Fact Timesheet Detail].[Name Comments].[Comments].&amp;[60128]" c="SOH Report Perf improvements, Cube proccessing issues on prod"/>
        <s v="[Fact Timesheet Detail].[Name Comments].[Comments].&amp;[60131]" c="SOH Report Perf improvements, Cube proccessing issues on prod"/>
        <s v="[Fact Timesheet Detail].[Name Comments].[Comments].&amp;[60133]" c="SOH Report Perf improvements, Cube proccessing issues on prod, SOH NA values inv"/>
        <s v="[Fact Timesheet Detail].[Name Comments].[Comments].&amp;[60200]" c="SOH Report Perf improvements, STG deploy support"/>
        <s v="[Fact Timesheet Detail].[Name Comments].[Comments].&amp;[60194]" c="SOH Report Perf improvements,OneView Prod to Test deploy, Build 115 issue resolution"/>
        <s v="[Fact Timesheet Detail].[Name Comments].[Comments].&amp;[44290]" u="1"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Zero1"/>
      </sharedItems>
    </cacheField>
    <cacheField name="[Fact Timesheet Detail].[Name Comments].[Person Name].[Project Name]" caption="Project Name" propertyName="Project Name" numFmtId="0" hierarchy="42" level="3" memberPropertyField="1">
      <sharedItems count="1">
        <s v="Zero1 - 1View Defect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rkGStacey" refreshedDate="41762.748635995369" backgroundQuery="1" createdVersion="4" refreshedVersion="5" minRefreshableVersion="3" recordCount="0" supportSubquery="1" supportAdvancedDrill="1">
  <cacheSource type="external" connectionId="2"/>
  <cacheFields count="5">
    <cacheField name="[Person].[Person Name].[Person Name]" caption="Person Name" numFmtId="0" hierarchy="61" level="1">
      <sharedItems count="22">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Denis Ngahu]" c="Denis Ngahu"/>
        <s v="[Person].[Person Name].&amp;[Geoffrey Smith]" c="Geoffrey Smith"/>
        <s v="[Person].[Person Name].&amp;[Grigori Nicoloudakis]" c="Grigori Nicoloudakis"/>
        <s v="[Person].[Person Name].&amp;[Jason Berry]" c="Jason Berry"/>
        <s v="[Person].[Person Name].&amp;[Jody Roberts]" c="Jody Roberts"/>
        <s v="[Person].[Person Name].&amp;[Lee Greene]" c="Lee Greene"/>
        <s v="[Person].[Person Name].&amp;[Louis Young]" c="Louis Young"/>
        <s v="[Person].[Person Name].&amp;[Luke Hayler]" c="Luke Hayler"/>
        <s v="[Person].[Person Name].&amp;[Mark Stacey]" c="Mark Stacey"/>
        <s v="[Person].[Person Name].&amp;[Matt Horn]" c="Matt Horn"/>
        <s v="[Person].[Person Name].&amp;[Michael Johnson]" c="Michael Johnson"/>
        <s v="[Person].[Person Name].&amp;[Remo Siciliano]" c="Remo Siciliano"/>
        <s v="[Person].[Person Name].&amp;[Robert Maclean]" c="Robert Maclean"/>
        <s v="[Person].[Person Name].&amp;[Sifiso Ndlovu]" c="Sifiso Ndlovu"/>
        <s v="[Person].[Person Name].&amp;[Theo Engels]" c="Theo Engels"/>
      </sharedItems>
    </cacheField>
    <cacheField name="[Measures].[Rate]" caption="Rate" numFmtId="0" hierarchy="114" level="32767"/>
    <cacheField name="[Project].[Name].[Client Name]" caption="Client Name" numFmtId="0" hierarchy="76" level="1">
      <sharedItems count="30">
        <s v="[Project].[Name].[Client Name].&amp;[Alligator Manufacturing (PTY) LTD]" c="Alligator Manufacturing (PTY) LTD"/>
        <s v="[Project].[Name].[Client Name].&amp;[Aphelion]" c="Aphelion"/>
        <s v="[Project].[Name].[Client Name].&amp;[AWCAPE]" c="AWCAPE"/>
        <s v="[Project].[Name].[Client Name].&amp;[Capitec]" c="Capitec"/>
        <s v="[Project].[Name].[Client Name].&amp;[CARE]" c="CARE"/>
        <s v="[Project].[Name].[Client Name].&amp;[CARE Somalia]" c="CARE Somalia"/>
        <s v="[Project].[Name].[Client Name].&amp;[F5 Africa]" c="F5 Africa"/>
        <s v="[Project].[Name].[Client Name].&amp;[FirstRand]" c="FirstRand"/>
        <s v="[Project].[Name].[Client Name].&amp;[Genasys]" c="Genasys"/>
        <s v="[Project].[Name].[Client Name].&amp;[Internal]" c="Internal"/>
        <s v="[Project].[Name].[Client Name].&amp;[L Oreal]" c="L Oreal"/>
        <s v="[Project].[Name].[Client Name].&amp;[Microsoft]" c="Microsoft"/>
        <s v="[Project].[Name].[Client Name].&amp;[MiX Telematics]" c="MiX Telematics"/>
        <s v="[Project].[Name].[Client Name].&amp;[MixTelematics]" c="MixTelematics"/>
        <s v="[Project].[Name].[Client Name].&amp;[Pagatech Limited]" c="Pagatech Limited"/>
        <s v="[Project].[Name].[Client Name].&amp;[RKH]" c="RKH"/>
        <s v="[Project].[Name].[Client Name].&amp;[RMB]" c="RMB"/>
        <s v="[Project].[Name].[Client Name].&amp;[RMB - BTZ]" c="RMB - BTZ"/>
        <s v="[Project].[Name].[Client Name].&amp;[RMB - IBD]" c="RMB - IBD"/>
        <s v="[Project].[Name].[Client Name].&amp;[SafariNow]" c="SafariNow"/>
        <s v="[Project].[Name].[Client Name].&amp;[Sales]" c="Sales"/>
        <s v="[Project].[Name].[Client Name].&amp;[SAOTA]" c="SAOTA"/>
        <s v="[Project].[Name].[Client Name].&amp;[Savannah]" c="Savannah"/>
        <s v="[Project].[Name].[Client Name].&amp;[Scope]" c="Scope"/>
        <s v="[Project].[Name].[Client Name].&amp;[Shoprite Checkers (PTY) LTD]" c="Shoprite Checkers (PTY) LTD"/>
        <s v="[Project].[Name].[Client Name].&amp;[Silicon Overdrive]" c="Silicon Overdrive"/>
        <s v="[Project].[Name].[Client Name].&amp;[Tracker]" c="Tracker"/>
        <s v="[Project].[Name].[Client Name].&amp;[TWP]" c="TWP"/>
        <s v="[Project].[Name].[Client Name].&amp;[Zero1]" c="Zero1"/>
        <s v="[Project].[Name].[Client Name].&amp;[Zero1 Systems Development]" c="Zero1 Systems Development"/>
      </sharedItems>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rkGStacey" refreshedDate="41762.748645601852" backgroundQuery="1" createdVersion="4" refreshedVersion="5" minRefreshableVersion="3" recordCount="0" supportSubquery="1" supportAdvancedDrill="1">
  <cacheSource type="external" connectionId="2"/>
  <cacheFields count="94">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15">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Geoffrey Smith]" c="Geoffrey Smith"/>
        <s v="[Fact Timesheet Detail].[Person Comments].[Person].&amp;[Mark Stacey]" c="Mark Stacey"/>
        <s v="[Fact Timesheet Detail].[Person Comments].[Person].&amp;[Matt Horn]" c="Matt Horn"/>
        <s v="[Fact Timesheet Detail].[Person Comments].[Person].&amp;[Michael Johnson]" c="Michael Johnson"/>
        <s v="[Fact Timesheet Detail].[Person Comments].[Person].&amp;[Jody Roberts]" u="1" c="Jody Roberts"/>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4" level="32767"/>
    <cacheField name="[Fact Timesheet Detail].[Person Comments].[Billable]" caption="Billable" numFmtId="0" hierarchy="45"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5"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Measures].[Billability]" caption="Billability" numFmtId="0" hierarchy="153" level="32767"/>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Unallocated Hours]" caption="Unallocated Hours" numFmtId="0" hierarchy="147" level="32767"/>
    <cacheField name="[Measures].[Invoice Amount]" caption="Invoice Amount" numFmtId="0" hierarchy="133" level="32767"/>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1"/>
        <fieldUsage x="72"/>
        <fieldUsage x="87"/>
        <fieldUsage x="9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rkGStacey" refreshedDate="41762.748652662034" backgroundQuery="1" createdVersion="4" refreshedVersion="5" minRefreshableVersion="3" recordCount="0" supportSubquery="1" supportAdvancedDrill="1">
  <cacheSource type="external" connectionId="2"/>
  <cacheFields count="10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2" level="1">
      <sharedItems count="1">
        <s v="[Project].[Source Key].[Client Source Key].&amp;[Savannah]" c="Savannah"/>
      </sharedItems>
    </cacheField>
    <cacheField name="[Project].[Source Key].[Project Source Key]" caption="Project Source Key" numFmtId="0" hierarchy="82" level="2">
      <sharedItems containsSemiMixedTypes="0" containsString="0"/>
    </cacheField>
    <cacheField name="[Project].[Source Key].[Project Source Key].[Client Source Key]" caption="Client Source Key" propertyName="Client Source Key" numFmtId="0" hierarchy="82" level="2" memberPropertyField="1">
      <sharedItems containsSemiMixedTypes="0" containsString="0"/>
    </cacheField>
    <cacheField name="[Fact Timesheet Detail].[SourceKey Comments].[Client Source Key]" caption="Client Source Key" numFmtId="0" hierarchy="52" level="1">
      <sharedItems count="1">
        <s v="[Fact Timesheet Detail].[SourceKey Comments].[Client Source Key].&amp;[9]" c="Savannah"/>
      </sharedItems>
    </cacheField>
    <cacheField name="[Fact Timesheet Detail].[SourceKey Comments].[Project Source Key]" caption="Project Source Key" numFmtId="0" hierarchy="52"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2"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2" level="4">
      <sharedItems containsSemiMixedTypes="0" containsString="0"/>
    </cacheField>
    <cacheField name="[Fact Timesheet Detail].[SourceKey Comments].[Project Source Key].[Client Source Key]" caption="Client Source Key" propertyName="Client Source Key" numFmtId="0" hierarchy="52" level="2" memberPropertyField="1">
      <sharedItems count="1">
        <s v="Savannah"/>
      </sharedItems>
    </cacheField>
    <cacheField name="[Fact Timesheet Detail].[SourceKey Comments].[Person Source Key].[Project Source Key]" caption="Project Source Key" propertyName="Project Source Key" numFmtId="0" hierarchy="52" level="3" memberPropertyField="1">
      <sharedItems count="1">
        <s v="SAVANNAH - QUOTING PHASE 2"/>
      </sharedItems>
    </cacheField>
    <cacheField name="[Fact Timesheet Detail].[SourceKey Comments].[Comments].[Person Code]" caption="Person Code" propertyName="Person Code" numFmtId="0" hierarchy="52" level="4" memberPropertyField="1">
      <sharedItems containsSemiMixedTypes="0" containsString="0"/>
    </cacheField>
    <cacheField name="[Fact Timesheet Detail].[SourceKey Comments].[Comments].[Person Name]" caption="Person Name" propertyName="Person Name" numFmtId="0" hierarchy="52" level="4" memberPropertyField="1">
      <sharedItems containsSemiMixedTypes="0" containsString="0"/>
    </cacheField>
    <cacheField name="[Fact Timesheet Detail].[SourceKey Comments].[Comments].[Person Source Key]" caption="Person Source Key" propertyName="Person Source Key" numFmtId="0" hierarchy="52" level="4" memberPropertyField="1">
      <sharedItems containsSemiMixedTypes="0" containsString="0"/>
    </cacheField>
    <cacheField name="[Measures].[Billable Hours]" caption="Billable Hours" numFmtId="0" hierarchy="144" level="32767"/>
    <cacheField name="[Measures].[Invoice Amount]" caption="Invoice Amount" numFmtId="0" hierarchy="133" level="32767"/>
    <cacheField name="[Fact Timesheet Detail].[SourceKey Comments].[Comments].[AM Comments]" caption="AM Comments" propertyName="AM Comments" numFmtId="0" hierarchy="52" level="4" memberPropertyField="1">
      <sharedItems containsSemiMixedTypes="0" containsString="0"/>
    </cacheField>
    <cacheField name="[Fact Timesheet Detail].[SourceKey Comments].[Comments].[Billable]" caption="Billable" propertyName="Billable" numFmtId="0" hierarchy="52" level="4" memberPropertyField="1">
      <sharedItems containsSemiMixedTypes="0" containsString="0"/>
    </cacheField>
    <cacheField name="[Fact Timesheet Detail].[SourceKey Comments].[Comments].[Client Comments]" caption="Client Comments" propertyName="Client Comments" numFmtId="0" hierarchy="52" level="4" memberPropertyField="1">
      <sharedItems containsSemiMixedTypes="0" containsString="0"/>
    </cacheField>
    <cacheField name="[Fact Timesheet Detail].[SourceKey Comments].[Comments].[Exclude]" caption="Exclude" propertyName="Exclude" numFmtId="0" hierarchy="52" level="4" memberPropertyField="1">
      <sharedItems containsSemiMixedTypes="0" containsString="0"/>
    </cacheField>
    <cacheField name="[Fact Timesheet Detail].[SourceKey Comments].[Comments].[Timesheet Detail Name]" caption="Timesheet Detail Name" propertyName="Timesheet Detail Name" numFmtId="0" hierarchy="52" level="4" memberPropertyField="1">
      <sharedItems containsSemiMixedTypes="0" containsString="0"/>
    </cacheField>
    <cacheField name="[Fact Timesheet Detail].[SourceKey Comments].[Comments].[Type Of Work Name]" caption="Type Of Work Name" propertyName="Type Of Work Name" numFmtId="0" hierarchy="52" level="4" memberPropertyField="1">
      <sharedItems containsSemiMixedTypes="0" containsString="0"/>
    </cacheField>
    <cacheField name="[Measures].[Unbillable Hours]" caption="Unbillable Hours" numFmtId="0" hierarchy="145" level="32767"/>
    <cacheField name="[Measures].[Unbillable Amount]" caption="Unbillable Amount" numFmtId="0" hierarchy="140" level="32767"/>
    <cacheField name="[Fact Timesheet Detail].[SourceKey Comments].[Comments].[PersonBillable]" caption="PersonBillable" propertyName="PersonBillable" numFmtId="0" hierarchy="52" level="4" memberPropertyField="1">
      <sharedItems containsSemiMixedTypes="0" containsString="0"/>
    </cacheField>
    <cacheField name="[Fact Timesheet Detail].[SourceKey Comments].[Comments].[Client]" caption="Client" propertyName="Client" numFmtId="0" hierarchy="52" level="4" memberPropertyField="1">
      <sharedItems containsSemiMixedTypes="0" containsString="0"/>
    </cacheField>
    <cacheField name="[Fact Timesheet Detail].[SourceKey Comments].[Comments].[Project]" caption="Project" propertyName="Project" numFmtId="0" hierarchy="52" level="4" memberPropertyField="1">
      <sharedItems containsSemiMixedTypes="0" containsString="0"/>
    </cacheField>
    <cacheField name="[Fact Timesheet Detail].[SourceKey Comments].[File Name]" caption="File Name" numFmtId="0" hierarchy="52" level="5">
      <sharedItems containsSemiMixedTypes="0" containsString="0"/>
    </cacheField>
    <cacheField name="[Fact Timesheet Detail].[SourceKey Comments].[File Name].[Comments]" caption="Comments" propertyName="Comments" numFmtId="0" hierarchy="52" level="5" memberPropertyField="1">
      <sharedItems containsSemiMixedTypes="0" containsString="0"/>
    </cacheField>
    <cacheField name="[Fact Timesheet Detail].[SourceKey Comments].[Comment Date]" caption="Comment Date" numFmtId="0" hierarchy="52" level="6">
      <sharedItems containsSemiMixedTypes="0" containsString="0"/>
    </cacheField>
    <cacheField name="[Fact Timesheet Detail].[SourceKey Comments].[Comments].[Day]" caption="Day" propertyName="Day" numFmtId="0" hierarchy="52" level="4" memberPropertyField="1">
      <sharedItems containsSemiMixedTypes="0" containsString="0"/>
    </cacheField>
    <cacheField name="[Fact Timesheet Detail].[SourceKey Comments].[Comment Date].[File Name]" caption="File Name" propertyName="File Name" numFmtId="0" hierarchy="5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7" unbalanced="0">
      <fieldsUsage count="7">
        <fieldUsage x="-1"/>
        <fieldUsage x="73"/>
        <fieldUsage x="74"/>
        <fieldUsage x="75"/>
        <fieldUsage x="76"/>
        <fieldUsage x="95"/>
        <fieldUsage x="97"/>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rkGStacey" refreshedDate="41762.748662962964"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4">
        <s v="[Fact Timesheet Detail].[Name Comments].[Client Name].&amp;[9]" c="Savannah"/>
        <s v="[Fact Timesheet Detail].[Name Comments].[Client Name].&amp;[744]" u="1" c="SANBS"/>
        <s v="[Fact Timesheet Detail].[Name Comments].[Client Name].&amp;[51]" u="1" c="Capitec"/>
        <s v="[Fact Timesheet Detail].[Name Comments].[Client Name].&amp;[2]" u="1" c="RMB"/>
      </sharedItems>
    </cacheField>
    <cacheField name="[Fact Timesheet Detail].[Name Comments].[Project Name]" caption="Project Name" numFmtId="0" hierarchy="42" level="2">
      <sharedItems count="13">
        <s v="[Fact Timesheet Detail].[Name Comments].[Project Name].&amp;[132]" c="Savannah - Customer"/>
        <s v="[Fact Timesheet Detail].[Name Comments].[Project Name].&amp;[163]" c="Savannah - Document Management"/>
        <s v="[Fact Timesheet Detail].[Name Comments].[Project Name].&amp;[128]" c="Savannah - Finance"/>
        <s v="[Fact Timesheet Detail].[Name Comments].[Project Name].&amp;[145]" c="Savannah - Generic"/>
        <s v="[Fact Timesheet Detail].[Name Comments].[Project Name].&amp;[199]" c="Savannah - Pricing"/>
        <s v="[Fact Timesheet Detail].[Name Comments].[Project Name].&amp;[432]" c="Savannah - Pricing Phase 2"/>
        <s v="[Fact Timesheet Detail].[Name Comments].[Project Name].&amp;[123]" c="Savannah - Product"/>
        <s v="[Fact Timesheet Detail].[Name Comments].[Project Name].&amp;[398]" c="Savannah - Quoting"/>
        <s v="[Fact Timesheet Detail].[Name Comments].[Project Name].&amp;[433]" c="Savannah - Quoting Phase 2"/>
        <s v="[Fact Timesheet Detail].[Name Comments].[Project Name].&amp;[399]" c="Savannah - Training"/>
        <s v="[Fact Timesheet Detail].[Name Comments].[Project Name].&amp;[554]" u="1" c="Tracker - MDS"/>
        <s v="[Fact Timesheet Detail].[Name Comments].[Project Name].&amp;[531]" u="1" c="RMB - IBD"/>
        <s v="[Fact Timesheet Detail].[Name Comments].[Project Name].&amp;[571]" u="1" c="SANBS - Environment Optimisation"/>
      </sharedItems>
    </cacheField>
    <cacheField name="[Fact Timesheet Detail].[Name Comments].[Person Name]" caption="Person Name" numFmtId="0" hierarchy="42" level="3">
      <sharedItems count="10">
        <s v="[Fact Timesheet Detail].[Name Comments].[Person Name].&amp;[128]&amp;[3]"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haredItems>
    </cacheField>
    <cacheField name="[Fact Timesheet Detail].[Name Comments].[Comments]" caption="Comments" numFmtId="0" hierarchy="42" level="4">
      <sharedItems count="10">
        <s v="[Fact Timesheet Detail].[Name Comments].[Comments].&amp;[38911]" c="file upload -- MMS create and clear up after failed upload"/>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rkGStacey" refreshedDate="41762.748676157411"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8]" c="20130828"/>
        <s v="[Date].[Date ID].&amp;[20130829]" c="20130829"/>
        <s v="[Date].[Date ID].&amp;[20130830]" c="20130830"/>
        <s v="[Date].[Date ID].&amp;[20130902]" c="20130902"/>
        <s v="[Date].[Date ID].&amp;[20130906]" c="20130906"/>
        <s v="[Date].[Date ID].&amp;[20130909]" c="20130909"/>
        <s v="[Date].[Date ID].&amp;[20130910]" c="20130910"/>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rkGStacey" refreshedDate="41762.748687037034" backgroundQuery="1" createdVersion="5" refreshedVersion="5" minRefreshableVersion="3" recordCount="0" supportSubquery="1" supportAdvancedDrill="1">
  <cacheSource type="external" connectionId="2"/>
  <cacheFields count="54">
    <cacheField name="[Fact Timesheet Detail].[Person Comments].[Person]" caption="Person" numFmtId="0" hierarchy="45" level="1">
      <sharedItems count="11">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5" level="2">
      <sharedItems count="5">
        <s v="[Fact Timesheet Detail].[Person Comments].[Billable].&amp;[93]&amp;[1]" c="Billable"/>
        <s v="[Fact Timesheet Detail].[Person Comments].[Billable].&amp;[93]&amp;[-1]" c="Unallocated"/>
        <s v="[Fact Timesheet Detail].[Person Comments].[Billable].&amp;[93]&amp;[0]" c="Unbillable"/>
        <s v="[Fact Timesheet Detail].[Person Comments].[Billable].&amp;[6]&amp;[0]" u="1" c="Unbillable"/>
        <s v="[Fact Timesheet Detail].[Person Comments].[Billable].&amp;[89]&amp;[0]" u="1" c="Unbillable"/>
      </sharedItems>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5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rkGStacey" refreshedDate="41762.748691319444"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8">
        <s v="[Fact Timesheet Detail].[Person Comments].[Person].&amp;[Andrew Thornton-Smith]" c="Andrew Thornton-Smith"/>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Mark Stacey]" c="Mark Stacey"/>
        <s v="[Fact Timesheet Detail].[Person Comments].[Person].&amp;[Matt Horn]" c="Matt Horn"/>
        <s v="[Fact Timesheet Detail].[Person Comments].[Person].&amp;[Louis Young]" u="1" c="Louis Young"/>
      </sharedItems>
    </cacheField>
    <cacheField name="[Date].[Week Ending Billing Period].[Week Ending Billing Period]" caption="Week Ending Billing Period" numFmtId="0" hierarchy="22" level="1" mappingCount="1">
      <sharedItems count="97">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1">
        <s v="2014 - 01"/>
      </sharedItems>
    </cacheField>
    <cacheField name="[Measures].[Raw Hours]" caption="Raw Hours" numFmtId="0" hierarchy="111" level="32767"/>
    <cacheField name="[Fact Timesheet Detail].[Person Comments].[Billable]" caption="Billable" numFmtId="0" hierarchy="45" level="2" mappingCount="1">
      <sharedItems count="3">
        <s v="[Fact Timesheet Detail].[Person Comments].[Billable].&amp;[74]&amp;[1]" c="Billable" cp="1">
          <x/>
        </s>
        <s v="[Fact Timesheet Detail].[Person Comments].[Billable].&amp;[74]&amp;[3]" c="Product Dev" cp="1">
          <x/>
        </s>
        <s v="[Fact Timesheet Detail].[Person Comments].[Billable].&amp;[74]&amp;[0]" c="Unbillable" cp="1">
          <x/>
        </s>
      </sharedItems>
      <mpMap v="63"/>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ontainsNumber="1" containsInteger="1" minValue="74" maxValue="74" count="1">
        <n v="74"/>
      </sharedItems>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9"/>
        <fieldUsage x="50"/>
        <fieldUsage x="64"/>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rkGStacey" refreshedDate="41762.74872048611" backgroundQuery="1" createdVersion="4" refreshedVersion="5" minRefreshableVersion="3" recordCount="0" supportSubquery="1" supportAdvancedDrill="1">
  <cacheSource type="external" connectionId="2"/>
  <cacheFields count="119">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9">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2" level="2" mappingCount="1">
      <sharedItems count="11">
        <s v="[Fact Timesheet Detail].[Name Comments].[Project Name].&amp;[1683]" c="Aphelion - Data Load Framework" cp="1">
          <x/>
        </s>
        <s v="[Fact Timesheet Detail].[Name Comments].[Project Name].&amp;[1660]" u="1" c="RMB - IBD"/>
        <s v="[Fact Timesheet Detail].[Name Comments].[Project Name].&amp;[1659]" u="1" c="RMB - BTZ"/>
        <s v="[Fact Timesheet Detail].[Name Comments].[Project Name].&amp;[553]" u="1" c="L Oreal - BI"/>
        <s v="[Fact Timesheet Detail].[Name Comments].[Project Name].&amp;[212]" u="1" c="Internal - Leave"/>
        <s v="[Fact Timesheet Detail].[Name Comments].[Project Name].&amp;[555]" u="1" c="Zero1 - Misc work"/>
        <s v="[Fact Timesheet Detail].[Name Comments].[Project Name].&amp;[147]" u="1" c="Internal - Code Review"/>
        <s v="[Fact Timesheet Detail].[Name Comments].[Project Name].&amp;[1647]" u="1" c="Account Management"/>
        <s v="[Fact Timesheet Detail].[Name Comments].[Project Name].&amp;[1653]" u="1" c="Unallocated"/>
        <s v="[Fact Timesheet Detail].[Name Comments].[Project Name].&amp;[554]" u="1" c="Tracker - MDS"/>
        <s v="[Fact Timesheet Detail].[Name Comments].[Project Name].&amp;[432]" u="1" c="Savannah - Pricing Phase 2"/>
      </sharedItems>
      <mpMap v="75"/>
    </cacheField>
    <cacheField name="[Fact Timesheet Detail].[Name Comments].[Person Name]" caption="Person Name" numFmtId="0" hierarchy="42" level="3" mappingCount="1">
      <sharedItems count="10">
        <s v="[Fact Timesheet Detail].[Name Comments].[Person Name].&amp;[1683]&amp;[74]" c="Geoffrey Smith" cp="1">
          <x/>
        </s>
        <s v="[Fact Timesheet Detail].[Name Comments].[Person Name].&amp;[553]&amp;[74]" u="1" c="Geoffrey Smith"/>
        <s v="[Fact Timesheet Detail].[Name Comments].[Person Name].&amp;[555]&amp;[74]" u="1" c="Geoffrey Smith"/>
        <s v="[Fact Timesheet Detail].[Name Comments].[Person Name].&amp;[212]&amp;[93]" u="1" c="Grigori Nicoloudakis"/>
        <s v="[Fact Timesheet Detail].[Name Comments].[Person Name].&amp;[212]&amp;[89]" u="1" c="Robert Maclean"/>
        <s v="[Fact Timesheet Detail].[Name Comments].[Person Name].&amp;[1653]&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mpMap v="76"/>
    </cacheField>
    <cacheField name="[Fact Timesheet Detail].[Name Comments].[Comments]" caption="Comments" numFmtId="0" hierarchy="42" level="4">
      <sharedItems count="5">
        <s v="[Fact Timesheet Detail].[Name Comments].[Comments].&amp;[54403]" c="Set up environments and troubleshoot entire solution"/>
        <s v="[Fact Timesheet Detail].[Name Comments].[Comments].&amp;[52052]" u="1" c="Public Holiday"/>
        <s v="[Fact Timesheet Detail].[Name Comments].[Comments].&amp;[52093]" u="1" c="Public Holiday"/>
        <s v="[Fact Timesheet Detail].[Name Comments].[Comments].&amp;[52094]" u="1" c="Public Holiday"/>
        <s v="[Fact Timesheet Detail].[Name Comments].[Comments].&amp;[52123]" u="1" c="Public Holiday"/>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Aphelion"/>
      </sharedItems>
    </cacheField>
    <cacheField name="[Fact Timesheet Detail].[Name Comments].[Person Name].[Project Name]" caption="Project Name" propertyName="Project Name" numFmtId="0" hierarchy="42" level="3" memberPropertyField="1">
      <sharedItems count="1">
        <s v="Aphelion - Data Load Framework"/>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billable Hours]" caption="Unbillable Hours" numFmtId="0" hierarchy="145" level="32767"/>
    <cacheField name="[Measures].[Raw Hours]" caption="Raw Hours" numFmtId="0" hierarchy="111" level="32767"/>
    <cacheField name="[Measures].[Billable Hours]" caption="Billable Hours" numFmtId="0" hierarchy="144"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Measures].[Unallocated Hours]" caption="Unallocated Hours" numFmtId="0" hierarchy="147"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1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115"/>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rkGStacey" refreshedDate="41762.748727893515" backgroundQuery="1" createdVersion="4" refreshedVersion="5" minRefreshableVersion="3" recordCount="0" supportSubquery="1" supportAdvancedDrill="1">
  <cacheSource type="external" connectionId="1"/>
  <cacheFields count="54">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Fact Timesheet Detail].[Name Comments].[Client Name]" caption="Client Name" numFmtId="0" hierarchy="42" level="1">
      <sharedItems count="1">
        <s v="[Fact Timesheet Detail].[Name Comments].[Client Name].&amp;[742]" c="Genasys"/>
      </sharedItems>
    </cacheField>
    <cacheField name="[Fact Timesheet Detail].[Name Comments].[Project Name]" caption="Project Name" numFmtId="0" hierarchy="42" level="2" mappingCount="1">
      <sharedItems count="6">
        <s v="[Fact Timesheet Detail].[Name Comments].[Project Name].&amp;[538]" c="Account Management" cp="1">
          <x/>
        </s>
        <s v="[Fact Timesheet Detail].[Name Comments].[Project Name].&amp;[540]" c="Genasys - Analysis" cp="1">
          <x/>
        </s>
        <s v="[Fact Timesheet Detail].[Name Comments].[Project Name].&amp;[1633]" c="Genasys - CTU" cp="1">
          <x/>
        </s>
        <s v="[Fact Timesheet Detail].[Name Comments].[Project Name].&amp;[570]" c="Genasys - Data load overages" cp="1">
          <x/>
        </s>
        <s v="[Fact Timesheet Detail].[Name Comments].[Project Name].&amp;[541]" c="Genasys - Phase 1" cp="1">
          <x/>
        </s>
        <s v="[Fact Timesheet Detail].[Name Comments].[Project Name].&amp;[591]" c="GENASYS - PRODUCTIONISATION" cp="1">
          <x/>
        </s>
      </sharedItems>
      <mpMap v="37"/>
    </cacheField>
    <cacheField name="[Fact Timesheet Detail].[Name Comments].[Person Name]" caption="Person Name" numFmtId="0" hierarchy="42" level="3" mappingCount="1">
      <sharedItems count="7">
        <s v="[Fact Timesheet Detail].[Name Comments].[Person Name].&amp;[1633]&amp;[2]" c="Andrew Thornton-Smith" cp="1">
          <x/>
        </s>
        <s v="[Fact Timesheet Detail].[Name Comments].[Person Name].&amp;[1633]&amp;[13]" c="Christina Leo" cp="1">
          <x/>
        </s>
        <s v="[Fact Timesheet Detail].[Name Comments].[Person Name].&amp;[1633]&amp;[74]" c="Geoffrey Smith" cp="1">
          <x/>
        </s>
        <s v="[Fact Timesheet Detail].[Name Comments].[Person Name].&amp;[1633]&amp;[93]" c="Grigori Nicoloudakis" cp="1">
          <x/>
        </s>
        <s v="[Fact Timesheet Detail].[Name Comments].[Person Name].&amp;[1633]&amp;[1]" c="Mark Stacey" cp="1">
          <x/>
        </s>
        <s v="[Fact Timesheet Detail].[Name Comments].[Person Name].&amp;[570]&amp;[76]" c="Andreas Bergstedt" cp="1">
          <x v="1"/>
        </s>
        <s v="[Fact Timesheet Detail].[Name Comments].[Person Name].&amp;[570]&amp;[1]" c="Mark Stacey" cp="1">
          <x v="1"/>
        </s>
      </sharedItems>
      <mpMap v="38"/>
    </cacheField>
    <cacheField name="[Fact Timesheet Detail].[Name Comments].[Comments]" caption="Comments" numFmtId="0" hierarchy="42" level="4">
      <sharedItems count="32">
        <s v="[Fact Timesheet Detail].[Name Comments].[Comments].&amp;[60100]" c=""/>
        <s v="[Fact Timesheet Detail].[Name Comments].[Comments].&amp;[60101]" c=""/>
        <s v="[Fact Timesheet Detail].[Name Comments].[Comments].&amp;[60102]" c=""/>
        <s v="[Fact Timesheet Detail].[Name Comments].[Comments].&amp;[60103]" c=""/>
        <s v="[Fact Timesheet Detail].[Name Comments].[Comments].&amp;[60104]" c=""/>
        <s v="[Fact Timesheet Detail].[Name Comments].[Comments].&amp;[60106]" c=""/>
        <s v="[Fact Timesheet Detail].[Name Comments].[Comments].&amp;[60107]" c=""/>
        <s v="[Fact Timesheet Detail].[Name Comments].[Comments].&amp;[60108]" c=""/>
        <s v="[Fact Timesheet Detail].[Name Comments].[Comments].&amp;[60109]" c=""/>
        <s v="[Fact Timesheet Detail].[Name Comments].[Comments].&amp;[60110]" c=""/>
        <s v="[Fact Timesheet Detail].[Name Comments].[Comments].&amp;[60111]" c=""/>
        <s v="[Fact Timesheet Detail].[Name Comments].[Comments].&amp;[60112]" c=""/>
        <s v="[Fact Timesheet Detail].[Name Comments].[Comments].&amp;[60113]" c=""/>
        <s v="[Fact Timesheet Detail].[Name Comments].[Comments].&amp;[60114]" c=""/>
        <s v="[Fact Timesheet Detail].[Name Comments].[Comments].&amp;[54441]" c="debugging Balancing Queries"/>
        <s v="[Fact Timesheet Detail].[Name Comments].[Comments].&amp;[54440]" c="debugging PolicyFinancials Load"/>
        <s v="[Fact Timesheet Detail].[Name Comments].[Comments].&amp;[54820]" c="Deployment and rerunning"/>
        <s v="[Fact Timesheet Detail].[Name Comments].[Comments].&amp;[54821]" c="Deployment and rerunning"/>
        <s v="[Fact Timesheet Detail].[Name Comments].[Comments].&amp;[60099]" c="Dynamix bug fixing / testing"/>
        <s v="[Fact Timesheet Detail].[Name Comments].[Comments].&amp;[60105]" c="Dynamix bug fixing / testing"/>
        <s v="[Fact Timesheet Detail].[Name Comments].[Comments].&amp;[54444]" c="ETL package and blanacing DB changes"/>
        <s v="[Fact Timesheet Detail].[Name Comments].[Comments].&amp;[54627]" c="ETL package and blanacing DB changes"/>
        <s v="[Fact Timesheet Detail].[Name Comments].[Comments].&amp;[54628]" c="ETL package and new report"/>
        <s v="[Fact Timesheet Detail].[Name Comments].[Comments].&amp;[54699]" c="ETL package and new report"/>
        <s v="[Fact Timesheet Detail].[Name Comments].[Comments].&amp;[54442]" c="make new ETL package"/>
        <s v="[Fact Timesheet Detail].[Name Comments].[Comments].&amp;[54443]" c="make new ETL package"/>
        <s v="[Fact Timesheet Detail].[Name Comments].[Comments].&amp;[54735]" c="reconciling old system queries with new system queries"/>
        <s v="[Fact Timesheet Detail].[Name Comments].[Comments].&amp;[54887]" c="refactoring"/>
        <s v="[Fact Timesheet Detail].[Name Comments].[Comments].&amp;[54889]" c="refactoring"/>
        <s v="[Fact Timesheet Detail].[Name Comments].[Comments].&amp;[54890]" c="refactoring"/>
        <s v="[Fact Timesheet Detail].[Name Comments].[Comments].&amp;[54736]" c="refactoring FactPolicy load query"/>
        <s v="[Fact Timesheet Detail].[Name Comments].[Comments].&amp;[54737]" c="refactoring FactPolicy load query"/>
      </sharedItems>
    </cacheField>
    <cacheField name="[Fact Timesheet Detail].[Name Comments].[File Name]" caption="File Name" numFmtId="0" hierarchy="42" level="5">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unt="1">
        <s v="Genasys"/>
      </sharedItems>
    </cacheField>
    <cacheField name="[Fact Timesheet Detail].[Name Comments].[Person Name].[Project Name]" caption="Project Name" propertyName="Project Name" numFmtId="0" hierarchy="42" level="3" memberPropertyField="1">
      <sharedItems count="2">
        <s v="Genasys - CTU"/>
        <s v="Genasys - Data load overage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
        <fieldUsage x="5"/>
        <fieldUsage x="6"/>
        <fieldUsage x="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31"/>
        <fieldUsage x="32"/>
        <fieldUsage x="33"/>
        <fieldUsage x="34"/>
        <fieldUsage x="35"/>
        <fieldUsage x="3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29"/>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0"/>
      </fieldsUsage>
    </cacheHierarchy>
    <cacheHierarchy uniqueName="[Measures].[Unallocated Amount]" caption="Unallocated Amount" measure="1" displayFolder="Invoices" measureGroup="Timesheet Detail" count="0" oneField="1">
      <fieldsUsage count="1">
        <fieldUsage x="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28"/>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rkGStacey" refreshedDate="41762.748737499998"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Measures].[Product Hours]" caption="Product Hours" numFmtId="0" hierarchy="146"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6">
        <s v="[Fact Timesheet Detail].[Name Comments].[Client Name].&amp;[740]" c="Aphelion"/>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6]" u="1" c="Internal"/>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4">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2]" c="2014/02/02" cp="1">
          <x v="1"/>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1"/>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4"/>
        <fieldUsage x="45"/>
        <fieldUsage x="46"/>
        <fieldUsage x="47"/>
        <fieldUsage x="48"/>
        <fieldUsage x="6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762.748553240737"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5">
        <s v="[Fact Timesheet Detail].[Name Comments].[Client Name].&amp;[742]" c="Genasys"/>
        <s v="[Fact Timesheet Detail].[Name Comments].[Client Name].&amp;[6]" c="Internal"/>
        <s v="[Fact Timesheet Detail].[Name Comments].[Client Name].&amp;[2]" c="RMB"/>
        <s v="[Fact Timesheet Detail].[Name Comments].[Client Name].&amp;[9]" c="Savannah"/>
        <s v="[Fact Timesheet Detail].[Name Comments].[Client Name].&amp;[44]" c="Zero1"/>
      </sharedItems>
    </cacheField>
    <cacheField name="[Fact Timesheet Detail].[Name Comments].[Project Name]" caption="Project Name" numFmtId="0" hierarchy="42" level="2" mappingCount="1">
      <sharedItems count="5">
        <s v="[Fact Timesheet Detail].[Name Comments].[Project Name].&amp;[154]" c="Internal" cp="1">
          <x/>
        </s>
        <s v="[Fact Timesheet Detail].[Name Comments].[Project Name].&amp;[188]" c="Internal - Administrative" cp="1">
          <x/>
        </s>
        <s v="[Fact Timesheet Detail].[Name Comments].[Project Name].&amp;[133]" u="1" c="Internal - Workshop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2" level="3">
      <sharedItems count="6">
        <s v="[Fact Timesheet Detail].[Name Comments].[Person Name].&amp;[133]&amp;[93]" c="Grigori Nicoloudaki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5">
        <s v="[Date].[Week Ending Billing Period].&amp;[2014 - 04 2014/03/30]" c="2014/03/30" cp="1">
          <x/>
        </s>
        <s v="[Date].[Week Ending Billing Period].&amp;[2014 - 04 2014/04/06]" c="2014/04/06" cp="1">
          <x/>
        </s>
        <s v="[Date].[Week Ending Billing Period].&amp;[2014 - 04 2014/04/13]" c="2014/04/13" cp="1">
          <x/>
        </s>
        <s v="[Date].[Week Ending Billing Period].&amp;[2014 - 04 2014/04/20]" c="2014/04/20" cp="1">
          <x/>
        </s>
        <s v="[Date].[Week Ending Billing Period].&amp;[2014 - 04 2014/04/27]" c="2014/04/27" cp="1">
          <x/>
        </s>
      </sharedItems>
      <mpMap v="70"/>
    </cacheField>
    <cacheField name="[Date].[Week Ending Billing Period].[Week Ending Billing Period].[Billing Period Text]" caption="Billing Period Text" propertyName="Billing Period Text" numFmtId="0" hierarchy="22" level="1" memberPropertyField="1">
      <sharedItems count="1">
        <s v="2014 - 04"/>
      </sharedItems>
    </cacheField>
    <cacheField name="[Measures].[Raw Hours]" caption="Raw Hours" numFmtId="0" hierarchy="11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9"/>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3"/>
        <fieldUsage x="44"/>
        <fieldUsage x="45"/>
        <fieldUsage x="46"/>
        <fieldUsage x="47"/>
        <fieldUsage x="6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MarkGStacey" refreshedDate="41762.748742245371"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MarkGStacey" refreshedDate="41762.748756134257"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Measures].[Product Hours]" caption="Product Hours" numFmtId="0" hierarchy="146"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6">
        <s v="[Fact Timesheet Detail].[Name Comments].[Client Name].&amp;[740]" c="Aphelion"/>
        <s v="[Fact Timesheet Detail].[Name Comments].[Client Name].&amp;[743]" c="L Oreal"/>
        <s v="[Fact Timesheet Detail].[Name Comments].[Client Name].&amp;[758]" c="RMB - BTZ"/>
        <s v="[Fact Timesheet Detail].[Name Comments].[Client Name].&amp;[759]" c="RMB - IBD"/>
        <s v="[Fact Timesheet Detail].[Name Comments].[Client Name].&amp;[44]" c="Zero1"/>
        <s v="[Fact Timesheet Detail].[Name Comments].[Client Name].&amp;[6]" u="1" c="Internal"/>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4">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2]" c="2014/02/02" cp="1">
          <x v="1"/>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1"/>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0"/>
        <fieldUsage x="21"/>
        <fieldUsage x="22"/>
        <fieldUsage x="2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4"/>
        <fieldUsage x="45"/>
        <fieldUsage x="46"/>
        <fieldUsage x="47"/>
        <fieldUsage x="48"/>
        <fieldUsage x="6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oneField="1">
      <fieldsUsage count="1">
        <fieldUsage x="19"/>
      </fieldsUsage>
    </cacheHierarchy>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MarkGStacey" refreshedDate="41762.748760300929"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743]" c="L Oreal"/>
        <s v="[Fact Timesheet Detail].[Name Comments].[Client Name].&amp;[758]" c="RMB - BTZ"/>
        <s v="[Fact Timesheet Detail].[Name Comments].[Client Name].&amp;[759]" c="RMB - IBD"/>
        <s v="[Fact Timesheet Detail].[Name Comments].[Client Name].&amp;[44]" c="Zero1"/>
      </sharedItems>
    </cacheField>
    <cacheField name="[Fact Timesheet Detail].[Name Comments].[Project Name]" caption="Project Name" numFmtId="0" hierarchy="42" level="2">
      <sharedItems count="7">
        <s v="[Fact Timesheet Detail].[Name Comments].[Project Name].&amp;[188]" c="Internal - Administrative"/>
        <s v="[Fact Timesheet Detail].[Name Comments].[Project Name].&amp;[221]" c="Internal - Installing Machine"/>
        <s v="[Fact Timesheet Detail].[Name Comments].[Project Name].&amp;[212]" c="Internal - Leave"/>
        <s v="[Fact Timesheet Detail].[Name Comments].[Project Name].&amp;[140]" c="Internal - R&amp;D"/>
        <s v="[Fact Timesheet Detail].[Name Comments].[Project Name].&amp;[133]" u="1" c="Internal - Workshops"/>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6">
        <s v="[Fact Timesheet Detail].[Name Comments].[Person Name].&amp;[133]&amp;[89]" c="Robert Maclean"/>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MarkGStacey" refreshedDate="41762.748773842592"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9">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2" level="3" mappingCount="1">
      <sharedItems count="6">
        <s v="[Fact Timesheet Detail].[Name Comments].[Person Name].&amp;[133]&amp;[93]" c="Grigori Nicoloudakis"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4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5">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0"/>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 name="[Measures].[Raw Hours]" caption="Raw Hours" numFmtId="0" hierarchy="11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9"/>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3"/>
        <fieldUsage x="44"/>
        <fieldUsage x="45"/>
        <fieldUsage x="46"/>
        <fieldUsage x="47"/>
        <fieldUsage x="6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MarkGStacey" refreshedDate="41762.748779513888"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2"/>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5">
        <s v="[Fact Timesheet Detail].[Name Comments].[Client Name].&amp;[740]" c="Aphelion"/>
        <s v="[Fact Timesheet Detail].[Name Comments].[Client Name].&amp;[751]" c="AWCAPE"/>
        <s v="[Fact Timesheet Detail].[Name Comments].[Client Name].&amp;[6]" c="Internal"/>
        <s v="[Fact Timesheet Detail].[Name Comments].[Client Name].&amp;[42]" c="MixTelematics"/>
        <s v="[Fact Timesheet Detail].[Name Comments].[Client Name].&amp;[44]" u="1" c="Zero1"/>
      </sharedItems>
    </cacheField>
    <cacheField name="[Fact Timesheet Detail].[Name Comments].[Project Name]" caption="Project Name" numFmtId="0" hierarchy="42" level="2">
      <sharedItems count="15">
        <s v="[Fact Timesheet Detail].[Name Comments].[Project Name].&amp;[188]" c="Internal - Administrative"/>
        <s v="[Fact Timesheet Detail].[Name Comments].[Project Name].&amp;[212]" c="Internal - Leave"/>
        <s v="[Fact Timesheet Detail].[Name Comments].[Project Name].&amp;[583]" c="Internal - Marketing"/>
        <s v="[Fact Timesheet Detail].[Name Comments].[Project Name].&amp;[146]" c="Internal - Product Dev"/>
        <s v="[Fact Timesheet Detail].[Name Comments].[Project Name].&amp;[579]" c="Internal - Staff"/>
        <s v="[Fact Timesheet Detail].[Name Comments].[Project Name].&amp;[167]" c="Sales"/>
        <s v="[Fact Timesheet Detail].[Name Comments].[Project Name].&amp;[147]" u="1" c="Internal - Code Review"/>
        <s v="[Fact Timesheet Detail].[Name Comments].[Project Name].&amp;[162]" u="1" c="Developing Training"/>
        <s v="[Fact Timesheet Detail].[Name Comments].[Project Name].&amp;[133]" u="1" c="Internal - Workshops"/>
        <s v="[Fact Timesheet Detail].[Name Comments].[Project Name].&amp;[1696]" u="1" c="Zero1 - 1View Defects"/>
        <s v="[Fact Timesheet Detail].[Name Comments].[Project Name].&amp;[555]" u="1" c="Zero1 - Misc work"/>
        <s v="[Fact Timesheet Detail].[Name Comments].[Project Name].&amp;[402]" u="1" c="Zero1 - OneView"/>
        <s v="[Fact Timesheet Detail].[Name Comments].[Project Name].&amp;[140]" u="1" c="Internal - R&amp;D"/>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14">
        <s v="[Fact Timesheet Detail].[Name Comments].[Person Name].&amp;[188]&amp;[6]" c="Matt Horn"/>
        <s v="[Fact Timesheet Detail].[Name Comments].[Person Name].&amp;[583]&amp;[6]" c="Matt Horn"/>
        <s v="[Fact Timesheet Detail].[Name Comments].[Person Name].&amp;[146]&amp;[6]" c="Matt Horn"/>
        <s v="[Fact Timesheet Detail].[Name Comments].[Person Name].&amp;[579]&amp;[6]" c="Matt Horn"/>
        <s v="[Fact Timesheet Detail].[Name Comments].[Person Name].&amp;[147]&amp;[6]" u="1" c="Matt Horn"/>
        <s v="[Fact Timesheet Detail].[Name Comments].[Person Name].&amp;[1696]&amp;[93]" u="1" c="Grigori Nicoloudakis"/>
        <s v="[Fact Timesheet Detail].[Name Comments].[Person Name].&amp;[402]&amp;[93]" u="1" c="Grigori Nicoloudaki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cacheField>
    <cacheField name="[Fact Timesheet Detail].[Name Comments].[Comments]" caption="Comments" numFmtId="0" hierarchy="42" level="4">
      <sharedItems count="16">
        <s v="[Fact Timesheet Detail].[Name Comments].[Comments].&amp;[52012]" c="Leave"/>
        <s v="[Fact Timesheet Detail].[Name Comments].[Comments].&amp;[52013]" c="Leave"/>
        <s v="[Fact Timesheet Detail].[Name Comments].[Comments].&amp;[52014]" c="Leave"/>
        <s v="[Fact Timesheet Detail].[Name Comments].[Comments].&amp;[52015]" c="Leave"/>
        <s v="[Fact Timesheet Detail].[Name Comments].[Comments].&amp;[52016]" c="Leave"/>
        <s v="[Fact Timesheet Detail].[Name Comments].[Comments].&amp;[52021]" c="Leave"/>
        <s v="[Fact Timesheet Detail].[Name Comments].[Comments].&amp;[52105]" c="Leave"/>
        <s v="[Fact Timesheet Detail].[Name Comments].[Comments].&amp;[52106]" c="Leave"/>
        <s v="[Fact Timesheet Detail].[Name Comments].[Comments].&amp;[52107]" c="Leave"/>
        <s v="[Fact Timesheet Detail].[Name Comments].[Comments].&amp;[52108]" c="Leave"/>
        <s v="[Fact Timesheet Detail].[Name Comments].[Comments].&amp;[52109]" c="Leave"/>
        <s v="[Fact Timesheet Detail].[Name Comments].[Comments].&amp;[54748]" c="Power Bi Demo AWCape"/>
        <s v="[Fact Timesheet Detail].[Name Comments].[Comments].&amp;[54751]" c="PowerBI Development"/>
        <s v="[Fact Timesheet Detail].[Name Comments].[Comments].&amp;[54743]" c="Interview Colin Tonkin"/>
        <s v="[Fact Timesheet Detail].[Name Comments].[Comments].&amp;[44290]" u="1"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3"/>
        <fieldUsage x="54"/>
        <fieldUsage x="55"/>
        <fieldUsage x="56"/>
        <fieldUsage x="57"/>
        <fieldUsage x="7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MarkGStacey" refreshedDate="41762.74879247685" backgroundQuery="1" createdVersion="5" refreshedVersion="5" minRefreshableVersion="3" recordCount="0" supportSubquery="1" supportAdvancedDrill="1">
  <cacheSource type="external" connectionId="2"/>
  <cacheFields count="72">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Billable Hours]" caption="Billable Hours" numFmtId="0" hierarchy="14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Name Comments].[Client Name]" caption="Client Name" numFmtId="0" hierarchy="42" level="1">
      <sharedItems count="3">
        <s v="[Fact Timesheet Detail].[Name Comments].[Client Name].&amp;[742]" c="Genasys"/>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9">
        <s v="[Fact Timesheet Detail].[Name Comments].[Project Name].&amp;[162]" c="Developing Training" cp="1">
          <x/>
        </s>
        <s v="[Fact Timesheet Detail].[Name Comments].[Project Name].&amp;[188]" c="Internal - Administrative" cp="1">
          <x/>
        </s>
        <s v="[Fact Timesheet Detail].[Name Comments].[Project Name].&amp;[147]" c="Internal - Code Review" cp="1">
          <x/>
        </s>
        <s v="[Fact Timesheet Detail].[Name Comments].[Project Name].&amp;[212]" c="Internal - Leave" cp="1">
          <x/>
        </s>
        <s v="[Fact Timesheet Detail].[Name Comments].[Project Name].&amp;[579]" c="Internal - Staff" cp="1">
          <x/>
        </s>
        <s v="[Fact Timesheet Detail].[Name Comments].[Project Name].&amp;[201]" c="Internal - Training" cp="1">
          <x/>
        </s>
        <s v="[Fact Timesheet Detail].[Name Comments].[Project Name].&amp;[133]" c="Internal - Workshops" cp="1">
          <x/>
        </s>
        <s v="[Fact Timesheet Detail].[Name Comments].[Project Name].&amp;[1599]" u="1" c="Account Management"/>
        <s v="[Fact Timesheet Detail].[Name Comments].[Project Name].&amp;[1609]" u="1" c="Account Management"/>
      </sharedItems>
      <mpMap v="48"/>
    </cacheField>
    <cacheField name="[Fact Timesheet Detail].[Name Comments].[Person Name]" caption="Person Name" numFmtId="0" hierarchy="42" level="3" mappingCount="1">
      <sharedItems count="6">
        <s v="[Fact Timesheet Detail].[Name Comments].[Person Name].&amp;[133]&amp;[93]" c="Grigori Nicoloudakis"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49"/>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Date].[Week Ending Billing Period].[Week Ending Billing Period]" caption="Week Ending Billing Period" numFmtId="0" hierarchy="22" level="1" mappingCount="1">
      <sharedItems count="15">
        <s v="[Date].[Week Ending Billing Period].&amp;[2014 - 01 2013/12/29]" c="2013/12/29" cp="1">
          <x/>
        </s>
        <s v="[Date].[Week Ending Billing Period].&amp;[2014 - 01 2014/01/05]" c="2014/01/05" cp="1">
          <x/>
        </s>
        <s v="[Date].[Week Ending Billing Period].&amp;[2014 - 01 2014/01/12]" c="2014/01/12" cp="1">
          <x/>
        </s>
        <s v="[Date].[Week Ending Billing Period].&amp;[2014 - 01 2014/01/19]" c="2014/01/19" cp="1">
          <x/>
        </s>
        <s v="[Date].[Week Ending Billing Period].&amp;[2014 - 01 2014/01/26]" c="2014/01/26" cp="1">
          <x/>
        </s>
        <s v="[Date].[Week Ending Billing Period].&amp;[2014 - 01 2014/02/02]" c="2014/02/02" cp="1">
          <x/>
        </s>
        <s v="[Date].[Week Ending Billing Period].&amp;[2014 - 02 2014/02/09]" c="2014/02/09" cp="1">
          <x v="1"/>
        </s>
        <s v="[Date].[Week Ending Billing Period].&amp;[2014 - 02 2014/02/16]" c="2014/02/16" cp="1">
          <x v="1"/>
        </s>
        <s v="[Date].[Week Ending Billing Period].&amp;[2014 - 02 2014/02/23]" c="2014/02/23" cp="1">
          <x v="1"/>
        </s>
        <s v="[Date].[Week Ending Billing Period].&amp;[2014 - 02 2014/03/02]" c="2014/03/02" cp="1">
          <x v="1"/>
        </s>
        <s v="[Date].[Week Ending Billing Period].&amp;[2014 - 03 2014/03/02]" c="2014/03/02" cp="1">
          <x v="2"/>
        </s>
        <s v="[Date].[Week Ending Billing Period].&amp;[2014 - 03 2014/03/09]" c="2014/03/09" cp="1">
          <x v="2"/>
        </s>
        <s v="[Date].[Week Ending Billing Period].&amp;[2014 - 03 2014/03/16]" c="2014/03/16" cp="1">
          <x v="2"/>
        </s>
        <s v="[Date].[Week Ending Billing Period].&amp;[2014 - 03 2014/03/23]" c="2014/03/23" cp="1">
          <x v="2"/>
        </s>
        <s v="[Date].[Week Ending Billing Period].&amp;[2014 - 03 2014/03/30]" c="2014/03/30" cp="1">
          <x v="2"/>
        </s>
      </sharedItems>
      <mpMap v="70"/>
    </cacheField>
    <cacheField name="[Date].[Week Ending Billing Period].[Week Ending Billing Period].[Billing Period Text]" caption="Billing Period Text" propertyName="Billing Period Text" numFmtId="0" hierarchy="22" level="1" memberPropertyField="1">
      <sharedItems count="3">
        <s v="2014 - 01"/>
        <s v="2014 - 02"/>
        <s v="2014 - 03"/>
      </sharedItems>
    </cacheField>
    <cacheField name="[Measures].[Raw Hours]" caption="Raw Hours" numFmtId="0" hierarchy="11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69"/>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3"/>
        <fieldUsage x="44"/>
        <fieldUsage x="45"/>
        <fieldUsage x="46"/>
        <fieldUsage x="47"/>
        <fieldUsage x="6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66"/>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18"/>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MarkGStacey" refreshedDate="41762.748805439813"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ntainsSemiMixedTypes="0" containsString="0"/>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3">
        <s v="[Date].[Billing Period Text].&amp;[2014 - 01]" c="2014 - 01" cp="1">
          <x/>
        </s>
        <s v="[Date].[Billing Period Text].&amp;[2014 - 02]" c="2014 - 02" cp="1">
          <x/>
        </s>
        <s v="[Date].[Billing Period Text].&amp;[2014 - 03]" c="2014 - 03" cp="1">
          <x/>
        </s>
      </sharedItems>
      <mpMap v="51"/>
    </cacheField>
    <cacheField name="[Date].[Billing Period Text].[Billing Period Text].[Billing Year]" caption="Billing Year" propertyName="Billing Year" numFmtId="0" hierarchy="4" level="1" memberPropertyField="1">
      <sharedItems count="1">
        <s v="2014"/>
      </sharedItems>
    </cacheField>
    <cacheField name="[Fact Timesheet Detail].[Name Comments].[Client Name]" caption="Client Name" numFmtId="0" hierarchy="42" level="1">
      <sharedItems count="2">
        <s v="[Fact Timesheet Detail].[Name Comments].[Client Name].&amp;[6]" c="Internal"/>
        <s v="[Fact Timesheet Detail].[Name Comments].[Client Name].&amp;[44]" c="Zero1"/>
      </sharedItems>
    </cacheField>
    <cacheField name="[Fact Timesheet Detail].[Name Comments].[Project Name]" caption="Project Name" numFmtId="0" hierarchy="42" level="2" mappingCount="1">
      <sharedItems count="8">
        <s v="[Fact Timesheet Detail].[Name Comments].[Project Name].&amp;[1696]" c="Zero1 - 1View Defects" cp="1">
          <x/>
        </s>
        <s v="[Fact Timesheet Detail].[Name Comments].[Project Name].&amp;[555]" c="Zero1 - Misc work" cp="1">
          <x/>
        </s>
        <s v="[Fact Timesheet Detail].[Name Comments].[Project Name].&amp;[402]" c="Zero1 - OneView" cp="1">
          <x/>
        </s>
        <s v="[Fact Timesheet Detail].[Name Comments].[Project Name].&amp;[162]" u="1" c="Developing Training"/>
        <s v="[Fact Timesheet Detail].[Name Comments].[Project Name].&amp;[133]" u="1" c="Internal - Workshops"/>
        <s v="[Fact Timesheet Detail].[Name Comments].[Project Name].&amp;[140]" u="1" c="Internal - R&amp;D"/>
        <s v="[Fact Timesheet Detail].[Name Comments].[Project Name].&amp;[1599]" u="1" c="Account Management"/>
        <s v="[Fact Timesheet Detail].[Name Comments].[Project Name].&amp;[1609]" u="1" c="Account Management"/>
      </sharedItems>
      <mpMap v="57"/>
    </cacheField>
    <cacheField name="[Fact Timesheet Detail].[Name Comments].[Person Name]" caption="Person Name" numFmtId="0" hierarchy="42" level="3" mappingCount="1">
      <sharedItems count="10">
        <s v="[Fact Timesheet Detail].[Name Comments].[Person Name].&amp;[1696]&amp;[93]" c="Grigori Nicoloudakis" cp="1">
          <x/>
        </s>
        <s v="[Fact Timesheet Detail].[Name Comments].[Person Name].&amp;[402]&amp;[93]" u="1" c="Grigori Nicoloudakis"/>
        <s v="[Fact Timesheet Detail].[Name Comments].[Person Name].&amp;[212]&amp;[93]" u="1" c="Grigori Nicoloudakis"/>
        <s v="[Fact Timesheet Detail].[Name Comments].[Person Name].&amp;[555]&amp;[74]" u="1" c="Geoffrey Smith"/>
        <s v="[Fact Timesheet Detail].[Name Comments].[Person Name].&amp;[140]&amp;[74]" u="1" c="Geoffrey Smith"/>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8"/>
    </cacheField>
    <cacheField name="[Fact Timesheet Detail].[Name Comments].[Comments]" caption="Comments" numFmtId="0" hierarchy="42" level="4" mappingCount="13">
      <sharedItems count="16">
        <s v="[Fact Timesheet Detail].[Name Comments].[Comments].&amp;[56051]" c="Build 114 deployment and testing" cp="13">
          <x/>
          <x/>
          <x/>
          <x/>
          <x/>
          <x/>
          <x/>
          <x/>
          <x/>
          <x/>
          <x/>
          <x/>
          <x/>
        </s>
        <s v="[Fact Timesheet Detail].[Name Comments].[Comments].&amp;[56053]" c="Build 114 deployment fixes" cp="13">
          <x/>
          <x/>
          <x/>
          <x/>
          <x/>
          <x/>
          <x/>
          <x/>
          <x/>
          <x/>
          <x v="1"/>
          <x/>
          <x v="1"/>
        </s>
        <s v="[Fact Timesheet Detail].[Name Comments].[Comments].&amp;[56056]" c="Build 114 ETL issue fixes" cp="13">
          <x/>
          <x/>
          <x/>
          <x/>
          <x/>
          <x/>
          <x/>
          <x/>
          <x/>
          <x/>
          <x v="2"/>
          <x/>
          <x v="2"/>
        </s>
        <s v="[Fact Timesheet Detail].[Name Comments].[Comments].&amp;[56057]" c="Build 114 ETL issue fixes" cp="13">
          <x/>
          <x/>
          <x/>
          <x/>
          <x/>
          <x/>
          <x/>
          <x/>
          <x/>
          <x/>
          <x v="3"/>
          <x/>
          <x v="3"/>
        </s>
        <s v="[Fact Timesheet Detail].[Name Comments].[Comments].&amp;[57093]" c="Emergency build" cp="13">
          <x/>
          <x/>
          <x/>
          <x/>
          <x/>
          <x/>
          <x/>
          <x/>
          <x/>
          <x/>
          <x v="4"/>
          <x/>
          <x v="4"/>
        </s>
        <s v="[Fact Timesheet Detail].[Name Comments].[Comments].&amp;[57095]" c="Emergency build" cp="13">
          <x/>
          <x/>
          <x/>
          <x/>
          <x/>
          <x/>
          <x/>
          <x/>
          <x/>
          <x/>
          <x v="5"/>
          <x/>
          <x v="5"/>
        </s>
        <s v="[Fact Timesheet Detail].[Name Comments].[Comments].&amp;[57094]" c="Emergency Build: L4L change" cp="13">
          <x/>
          <x/>
          <x/>
          <x/>
          <x/>
          <x/>
          <x/>
          <x/>
          <x/>
          <x/>
          <x v="6"/>
          <x/>
          <x v="4"/>
        </s>
        <s v="[Fact Timesheet Detail].[Name Comments].[Comments].&amp;[59052]" c="ETL Audit" cp="13">
          <x/>
          <x/>
          <x/>
          <x/>
          <x/>
          <x/>
          <x/>
          <x/>
          <x/>
          <x/>
          <x v="7"/>
          <x/>
          <x v="6"/>
        </s>
        <s v="[Fact Timesheet Detail].[Name Comments].[Comments].&amp;[57133]" c="ETL issues, SOH snapshot extract" cp="13">
          <x/>
          <x/>
          <x/>
          <x/>
          <x/>
          <x/>
          <x/>
          <x/>
          <x/>
          <x/>
          <x v="8"/>
          <x/>
          <x v="7"/>
        </s>
        <s v="[Fact Timesheet Detail].[Name Comments].[Comments].&amp;[57136]" c="ETL issues, VM upgrade investigation" cp="13">
          <x/>
          <x/>
          <x/>
          <x/>
          <x/>
          <x/>
          <x/>
          <x/>
          <x/>
          <x/>
          <x v="9"/>
          <x/>
          <x v="8"/>
        </s>
        <s v="[Fact Timesheet Detail].[Name Comments].[Comments].&amp;[57098]" c="Onsite visit, Emergency build, Planning meeting, Prod ETL issues" cp="13">
          <x/>
          <x/>
          <x/>
          <x/>
          <x/>
          <x/>
          <x/>
          <x/>
          <x/>
          <x/>
          <x v="10"/>
          <x/>
          <x v="9"/>
        </s>
        <s v="[Fact Timesheet Detail].[Name Comments].[Comments].&amp;[57099]" c="Onsite visit, Emergency build, Prod ETL issues" cp="13">
          <x/>
          <x/>
          <x/>
          <x/>
          <x/>
          <x/>
          <x/>
          <x/>
          <x/>
          <x/>
          <x v="11"/>
          <x/>
          <x v="10"/>
        </s>
        <s v="[Fact Timesheet Detail].[Name Comments].[Comments].&amp;[57103]" c="Prod ETL issues, Emergency build issues" cp="13">
          <x/>
          <x/>
          <x/>
          <x/>
          <x/>
          <x/>
          <x/>
          <x/>
          <x/>
          <x/>
          <x v="12"/>
          <x/>
          <x v="11"/>
        </s>
        <s v="[Fact Timesheet Detail].[Name Comments].[Comments].&amp;[57105]" c="Prod ETL issues, Emergency build issues" cp="13">
          <x/>
          <x/>
          <x/>
          <x/>
          <x/>
          <x/>
          <x/>
          <x/>
          <x/>
          <x/>
          <x v="13"/>
          <x/>
          <x v="12"/>
        </s>
        <s v="[Fact Timesheet Detail].[Name Comments].[Comments].&amp;[57132]" c="Spacing, Decimals, ETL issues, Sales Person Matrix Perf" cp="13">
          <x/>
          <x/>
          <x/>
          <x/>
          <x/>
          <x/>
          <x/>
          <x/>
          <x/>
          <x/>
          <x v="14"/>
          <x/>
          <x v="13"/>
        </s>
        <s v="[Fact Timesheet Detail].[Name Comments].[Comments].&amp;[57100]" u="1" c="Prod ETL issues, Cube perf issues"/>
      </sharedItems>
      <mpMap v="59"/>
      <mpMap v="60"/>
      <mpMap v="61"/>
      <mpMap v="62"/>
      <mpMap v="63"/>
      <mpMap v="64"/>
      <mpMap v="65"/>
      <mpMap v="66"/>
      <mpMap v="67"/>
      <mpMap v="68"/>
      <mpMap v="69"/>
      <mpMap v="70"/>
      <mpMap v="73"/>
    </cacheField>
    <cacheField name="[Fact Timesheet Detail].[Name Comments].[File Name]" caption="File Name" numFmtId="0" hierarchy="42" level="5" mappingCount="1">
      <sharedItems count="14">
        <s v="[Fact Timesheet Detail].[Name Comments].[File Name].&amp;[56053]" c="GrigoriNicoloudakis_20140309_Timesheets" cp="1">
          <x/>
        </s>
        <s v="[Fact Timesheet Detail].[Name Comments].[File Name].&amp;[57098]" c="GrigoriNicoloudakis_20140316_Timesheets" cp="1">
          <x v="1"/>
        </s>
        <s v="[Fact Timesheet Detail].[Name Comments].[File Name].&amp;[57099]" c="GrigoriNicoloudakis_20140316_Timesheets" cp="1">
          <x v="2"/>
        </s>
        <s v="[Fact Timesheet Detail].[Name Comments].[File Name].&amp;[57100]" u="1" c="GrigoriNicoloudakis_20140316_Timesheets"/>
        <s v="[Fact Timesheet Detail].[Name Comments].[File Name].&amp;[59048]" u="1" c="GrigoriNicoloudakis_20140330_Timesheets"/>
        <s v="[Fact Timesheet Detail].[Name Comments].[File Name].&amp;[57133]" u="1" c="GrigoriNicoloudakis_20140323_Timesheets"/>
        <s v="[Fact Timesheet Detail].[Name Comments].[File Name].&amp;[57136]" u="1" c="GrigoriNicoloudakis_20140323_Timesheets"/>
        <s v="[Fact Timesheet Detail].[Name Comments].[File Name].&amp;[59051]" u="1" c="GrigoriNicoloudakis_20140330_Timesheets"/>
        <s v="[Fact Timesheet Detail].[Name Comments].[File Name].&amp;[59052]" u="1" c="GrigoriNicoloudakis_20140330_Timesheets"/>
        <s v="[Fact Timesheet Detail].[Name Comments].[File Name].&amp;[57094]" u="1" c="GrigoriNicoloudakis_20140316_Timesheets"/>
        <s v="[Fact Timesheet Detail].[Name Comments].[File Name].&amp;[57095]" u="1" c="GrigoriNicoloudakis_20140316_Timesheets"/>
        <s v="[Fact Timesheet Detail].[Name Comments].[File Name].&amp;[57093]" u="1" c="GrigoriNicoloudakis_20140316_Timesheets"/>
        <s v="[Fact Timesheet Detail].[Name Comments].[File Name].&amp;[56050]" u="1" c="GrigoriNicoloudakis_20140309_Timesheets"/>
        <s v="[Fact Timesheet Detail].[Name Comments].[File Name].&amp;[56051]" u="1" c="GrigoriNicoloudakis_20140309_Timesheets"/>
      </sharedItems>
      <mpMap v="71"/>
    </cacheField>
    <cacheField name="[Fact Timesheet Detail].[Name Comments].[Project Name].[Client Name]" caption="Client Name" propertyName="Client Name" numFmtId="0" hierarchy="42" level="2" memberPropertyField="1">
      <sharedItems count="1">
        <s v="Zero1"/>
      </sharedItems>
    </cacheField>
    <cacheField name="[Fact Timesheet Detail].[Name Comments].[Person Name].[Project Name]" caption="Project Name" propertyName="Project Name" numFmtId="0" hierarchy="42" level="3" memberPropertyField="1">
      <sharedItems count="1">
        <s v="Zero1 - 1View Defects"/>
      </sharedItems>
    </cacheField>
    <cacheField name="[Fact Timesheet Detail].[Name Comments].[Comments].[AM Comments]" caption="AM Comments" propertyName="AM Comments" numFmtId="0" hierarchy="42" level="4" memberPropertyField="1">
      <sharedItems count="1">
        <s v=""/>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0" count="1">
        <n v="0"/>
      </sharedItems>
    </cacheField>
    <cacheField name="[Fact Timesheet Detail].[Name Comments].[Comments].[Client]" caption="Client" propertyName="Client" numFmtId="0" hierarchy="42" level="4" memberPropertyField="1">
      <sharedItems count="1">
        <s v="Zero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1">
        <s v="Grigori Nicoloudakis"/>
      </sharedItems>
    </cacheField>
    <cacheField name="[Fact Timesheet Detail].[Name Comments].[Comments].[Person Name]" caption="Person Name" propertyName="Person Name" numFmtId="0" hierarchy="42" level="4" memberPropertyField="1">
      <sharedItems count="1">
        <s v="Grigori Nicoloudakis"/>
      </sharedItems>
    </cacheField>
    <cacheField name="[Fact Timesheet Detail].[Name Comments].[Comments].[Person Source Key]" caption="Person Source Key" propertyName="Person Source Key" numFmtId="0" hierarchy="42" level="4" memberPropertyField="1">
      <sharedItems count="1">
        <s v="GRIGORI NICOLOUDAKIS"/>
      </sharedItems>
    </cacheField>
    <cacheField name="[Fact Timesheet Detail].[Name Comments].[Comments].[PersonBillable]" caption="PersonBillable" propertyName="PersonBillable" numFmtId="0" hierarchy="42" level="4" memberPropertyField="1">
      <sharedItems count="1">
        <s v="Unbillable"/>
      </sharedItems>
    </cacheField>
    <cacheField name="[Fact Timesheet Detail].[Name Comments].[Comments].[Project]" caption="Project" propertyName="Project" numFmtId="0" hierarchy="42" level="4" memberPropertyField="1">
      <sharedItems count="1">
        <s v="Zero1 - 1View Defects"/>
      </sharedItems>
    </cacheField>
    <cacheField name="[Fact Timesheet Detail].[Name Comments].[Comments].[Timesheet Detail Name]" caption="Timesheet Detail Name" propertyName="Timesheet Detail Name" numFmtId="0" hierarchy="42" level="4" memberPropertyField="1">
      <sharedItems count="15">
        <s v="Grigori NicoloudakisZero1 - 1View DefectsETL83/6/2014 12:00:00 AM"/>
        <s v="Grigori NicoloudakisZero1 - 1View DefectsETL53/7/2014 12:00:00 AM"/>
        <s v="Grigori NicoloudakisZero1 - 1View DefectsETL13/8/2014 12:00:00 AM"/>
        <s v="Grigori NicoloudakisZero1 - 1View DefectsETL13/9/2014 12:00:00 AM"/>
        <s v="Grigori NicoloudakisZero1 - 1View DefectsETL83/10/2014 12:00:00 AM"/>
        <s v="Grigori NicoloudakisZero1 - 1View DefectsETL83/11/2014 12:00:00 AM"/>
        <s v="Grigori NicoloudakisZero1 - 1View DefectsETL13/10/2014 12:00:00 AM"/>
        <s v="Grigori NicoloudakisZero1 - 1View DefectsETL0.53/27/2014 12:00:00 AM"/>
        <s v="Grigori NicoloudakisZero1 - 1View DefectsETL43/18/2014 12:00:00 AM"/>
        <s v="Grigori NicoloudakisZero1 - 1View DefectsETL43/19/2014 12:00:00 AM"/>
        <s v="Grigori NicoloudakisZero1 - 1View DefectsETL73/12/2014 12:00:00 AM"/>
        <s v="Grigori NicoloudakisZero1 - 1View DefectsETL83/13/2014 12:00:00 AM"/>
        <s v="Grigori NicoloudakisZero1 - 1View DefectsETL23/15/2014 12:00:00 AM"/>
        <s v="Grigori NicoloudakisZero1 - 1View DefectsETL13/16/2014 12:00:00 AM"/>
        <s v="Grigori NicoloudakisZero1 - 1View DefectsETL33/17/2014 12:00:00 AM"/>
      </sharedItems>
    </cacheField>
    <cacheField name="[Fact Timesheet Detail].[Name Comments].[Comments].[Type Of Work Name]" caption="Type Of Work Name" propertyName="Type Of Work Name" numFmtId="0" hierarchy="42" level="4" memberPropertyField="1">
      <sharedItems count="1">
        <s v="ETL"/>
      </sharedItems>
    </cacheField>
    <cacheField name="[Fact Timesheet Detail].[Name Comments].[File Name].[Comments]" caption="Comments" propertyName="Comments" numFmtId="0" hierarchy="42" level="5" memberPropertyField="1">
      <sharedItems count="3">
        <s v="Build 114 deployment fixes"/>
        <s v="Onsite visit, Emergency build, Planning meeting, Prod ETL issues"/>
        <s v="Onsite visit, Emergency build, Prod ETL issues"/>
      </sharedItems>
    </cacheField>
    <cacheField name="[Fact Timesheet Detail].[Name Comments].[Comment Date]" caption="Comment Date" numFmtId="0" hierarchy="42" level="6" mappingCount="1">
      <sharedItems count="2">
        <s v="[Fact Timesheet Detail].[Name Comments].[Comment Date].&amp;[57098]" c="20140312" cp="1">
          <x/>
        </s>
        <s v="[Fact Timesheet Detail].[Name Comments].[Comment Date].&amp;[57099]" c="20140313" cp="1">
          <x/>
        </s>
      </sharedItems>
      <mpMap v="74"/>
    </cacheField>
    <cacheField name="[Fact Timesheet Detail].[Name Comments].[Comments].[Day]" caption="Day" propertyName="Day" numFmtId="0" hierarchy="42" level="4" memberPropertyField="1">
      <sharedItems count="14">
        <s v="20140306"/>
        <s v="20140307"/>
        <s v="20140308"/>
        <s v="20140309"/>
        <s v="20140310"/>
        <s v="20140311"/>
        <s v="20140327"/>
        <s v="20140318"/>
        <s v="20140319"/>
        <s v="20140312"/>
        <s v="20140313"/>
        <s v="20140315"/>
        <s v="20140316"/>
        <s v="20140317"/>
      </sharedItems>
    </cacheField>
    <cacheField name="[Fact Timesheet Detail].[Name Comments].[Comment Date].[File Name]" caption="File Name" propertyName="File Name" numFmtId="0" hierarchy="42" level="6" memberPropertyField="1">
      <sharedItems count="1">
        <s v="GrigoriNicoloudakis_20140316_Timesheets"/>
      </sharedItems>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Fact Timesheet Detail].[Billable].[Billable]" caption="Billable" numFmtId="0" hierarchy="32" level="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0"/>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6"/>
        <fieldUsage x="27"/>
        <fieldUsage x="28"/>
        <fieldUsage x="2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2" unbalanced="0">
      <fieldsUsage count="2">
        <fieldUsage x="-1"/>
        <fieldUsage x="78"/>
      </fieldsUsage>
    </cacheHierarchy>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2"/>
        <fieldUsage x="53"/>
        <fieldUsage x="54"/>
        <fieldUsage x="55"/>
        <fieldUsage x="56"/>
        <fieldUsage x="7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75"/>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3"/>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1"/>
      </fieldsUsage>
    </cacheHierarchy>
    <cacheHierarchy uniqueName="[Measures].[Unbillable Hours]" caption="Unbillable Hours" measure="1" displayFolder="Invoices" measureGroup="Timesheet Detail" count="0" oneField="1">
      <fieldsUsage count="1">
        <fieldUsage x="20"/>
      </fieldsUsage>
    </cacheHierarchy>
    <cacheHierarchy uniqueName="[Measures].[Product Hours]" caption="Product Hours" measure="1" displayFolder="Product Dev" measureGroup="Timesheet Detail" count="0" oneField="1">
      <fieldsUsage count="1">
        <fieldUsage x="22"/>
      </fieldsUsage>
    </cacheHierarchy>
    <cacheHierarchy uniqueName="[Measures].[Unallocated Hours]" caption="Unallocated Hours" measure="1" displayFolder="Invoices" measureGroup="Timesheet Detail" count="0" oneField="1">
      <fieldsUsage count="1">
        <fieldUsage x="1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4"/>
      </fieldsUsage>
    </cacheHierarchy>
    <cacheHierarchy uniqueName="[Measures].[Billability Target]" caption="Billability Target" measure="1" displayFolder="" measureGroup="Person" count="0" oneField="1">
      <fieldsUsage count="1">
        <fieldUsage x="25"/>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MarkGStacey" refreshedDate="41762.749309259256" backgroundQuery="1" createdVersion="4" refreshedVersion="5" minRefreshableVersion="3" recordCount="0" supportSubquery="1" supportAdvancedDrill="1">
  <cacheSource type="external" connectionId="1"/>
  <cacheFields count="54">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Fact Timesheet Detail].[Name Comments].[Client Name]" caption="Client Name" numFmtId="0" hierarchy="42" level="1">
      <sharedItems count="3">
        <s v="[Fact Timesheet Detail].[Name Comments].[Client Name].&amp;[44]" c="Zero1"/>
        <s v="[Fact Timesheet Detail].[Name Comments].[Client Name].&amp;[760]" c="Zero1 Systems Development"/>
        <s v="[Fact Timesheet Detail].[Name Comments].[Client Name].&amp;[742]" u="1" c="Genasys"/>
      </sharedItems>
    </cacheField>
    <cacheField name="[Fact Timesheet Detail].[Name Comments].[Project Name]" caption="Project Name" numFmtId="0" hierarchy="42" level="2" mappingCount="1">
      <sharedItems count="8">
        <s v="[Fact Timesheet Detail].[Name Comments].[Project Name].&amp;[558]" c="Zero1 - 1View Change Requests" cp="1">
          <x/>
        </s>
        <s v="[Fact Timesheet Detail].[Name Comments].[Project Name].&amp;[555]" c="Zero1 - Misc work" cp="1">
          <x/>
        </s>
        <s v="[Fact Timesheet Detail].[Name Comments].[Project Name].&amp;[402]" c="Zero1 - OneView" cp="1">
          <x/>
        </s>
        <s v="[Fact Timesheet Detail].[Name Comments].[Project Name].&amp;[1665]" c="Account Management" cp="1">
          <x v="1"/>
        </s>
        <s v="[Fact Timesheet Detail].[Name Comments].[Project Name].&amp;[1670]" c="Zero1 - OMS2 ETL changes" cp="1">
          <x v="1"/>
        </s>
        <s v="[Fact Timesheet Detail].[Name Comments].[Project Name].&amp;[1672]" c="Zero1 - OMS2 Report changes" cp="1">
          <x v="1"/>
        </s>
        <s v="[Fact Timesheet Detail].[Name Comments].[Project Name].&amp;[1633]" u="1" c="Genasys - CTU"/>
        <s v="[Fact Timesheet Detail].[Name Comments].[Project Name].&amp;[570]" u="1" c="Genasys - Data load overages"/>
      </sharedItems>
      <mpMap v="37"/>
    </cacheField>
    <cacheField name="[Fact Timesheet Detail].[Name Comments].[Person Name]" caption="Person Name" numFmtId="0" hierarchy="42" level="3" mappingCount="1">
      <sharedItems count="7">
        <s v="[Fact Timesheet Detail].[Name Comments].[Person Name].&amp;[558]&amp;[2]" c="Andrew Thornton-Smith" cp="1">
          <x/>
        </s>
        <s v="[Fact Timesheet Detail].[Name Comments].[Person Name].&amp;[558]&amp;[93]" c="Grigori Nicoloudakis" cp="1">
          <x/>
        </s>
        <s v="[Fact Timesheet Detail].[Name Comments].[Person Name].&amp;[555]&amp;[2]" c="Andrew Thornton-Smith" cp="1">
          <x v="1"/>
        </s>
        <s v="[Fact Timesheet Detail].[Name Comments].[Person Name].&amp;[555]&amp;[74]" c="Geoffrey Smith" cp="1">
          <x v="1"/>
        </s>
        <s v="[Fact Timesheet Detail].[Name Comments].[Person Name].&amp;[555]&amp;[93]" c="Grigori Nicoloudakis" cp="1">
          <x v="1"/>
        </s>
        <s v="[Fact Timesheet Detail].[Name Comments].[Person Name].&amp;[1670]&amp;[1]" c="Mark Stacey" cp="1">
          <x v="2"/>
        </s>
        <s v="[Fact Timesheet Detail].[Name Comments].[Person Name].&amp;[1672]&amp;[2]" c="Andrew Thornton-Smith" cp="1">
          <x v="3"/>
        </s>
      </sharedItems>
      <mpMap v="38"/>
    </cacheField>
    <cacheField name="[Fact Timesheet Detail].[Name Comments].[Comments]" caption="Comments" numFmtId="0" hierarchy="42" level="4" mappingCount="13">
      <sharedItems count="16">
        <s v="[Fact Timesheet Detail].[Name Comments].[Comments].&amp;[54556]" c=" build 114 deployment issues" cp="13">
          <x/>
          <x/>
          <x/>
          <x/>
          <x/>
          <x/>
          <x/>
          <x/>
          <x/>
          <x/>
          <x/>
          <x/>
          <x/>
        </s>
        <s v="[Fact Timesheet Detail].[Name Comments].[Comments].&amp;[54554]" c="Build 114 deployment issues" cp="13">
          <x/>
          <x/>
          <x/>
          <x/>
          <x v="1"/>
          <x/>
          <x/>
          <x/>
          <x/>
          <x/>
          <x/>
          <x v="1"/>
          <x/>
        </s>
        <s v="[Fact Timesheet Detail].[Name Comments].[Comments].&amp;[54557]" c="build 114 deployment issues" cp="13">
          <x/>
          <x/>
          <x/>
          <x/>
          <x v="2"/>
          <x/>
          <x/>
          <x/>
          <x/>
          <x/>
          <x/>
          <x v="2"/>
          <x/>
        </s>
        <s v="[Fact Timesheet Detail].[Name Comments].[Comments].&amp;[54560]" c="Build 114 deployment issues" cp="13">
          <x/>
          <x/>
          <x/>
          <x/>
          <x v="3"/>
          <x/>
          <x/>
          <x/>
          <x/>
          <x/>
          <x/>
          <x v="3"/>
          <x/>
        </s>
        <s v="[Fact Timesheet Detail].[Name Comments].[Comments].&amp;[54561]" c="Build 114 deployment issues" cp="13">
          <x/>
          <x/>
          <x/>
          <x/>
          <x v="4"/>
          <x/>
          <x/>
          <x/>
          <x/>
          <x/>
          <x/>
          <x v="4"/>
          <x/>
        </s>
        <s v="[Fact Timesheet Detail].[Name Comments].[Comments].&amp;[54558]" c="dup inv investigation" cp="13">
          <x/>
          <x/>
          <x/>
          <x/>
          <x v="2"/>
          <x/>
          <x/>
          <x/>
          <x/>
          <x/>
          <x/>
          <x v="5"/>
          <x/>
        </s>
        <s v="[Fact Timesheet Detail].[Name Comments].[Comments].&amp;[54555]" c="Onsite visit" cp="13">
          <x/>
          <x/>
          <x/>
          <x/>
          <x/>
          <x/>
          <x/>
          <x/>
          <x/>
          <x/>
          <x v="1"/>
          <x v="6"/>
          <x/>
        </s>
        <s v="[Fact Timesheet Detail].[Name Comments].[Comments].&amp;[54553]" c="Onsite visit, issue reolution" cp="13">
          <x/>
          <x/>
          <x/>
          <x/>
          <x v="1"/>
          <x/>
          <x/>
          <x/>
          <x/>
          <x/>
          <x v="1"/>
          <x v="7"/>
          <x/>
        </s>
        <s v="[Fact Timesheet Detail].[Name Comments].[Comments].&amp;[54723]" c="Onsite visit, meeting on duplicate issue with Byron" cp="13">
          <x/>
          <x/>
          <x/>
          <x/>
          <x v="5"/>
          <x/>
          <x/>
          <x/>
          <x/>
          <x/>
          <x v="1"/>
          <x v="8"/>
          <x/>
        </s>
        <s v="[Fact Timesheet Detail].[Name Comments].[Comments].&amp;[54552]" c="OTN updates" cp="13">
          <x v="1"/>
          <x v="1"/>
          <x/>
          <x/>
          <x v="1"/>
          <x/>
          <x/>
          <x/>
          <x/>
          <x v="1"/>
          <x v="1"/>
          <x v="9"/>
          <x/>
        </s>
        <s v="[Fact Timesheet Detail].[Name Comments].[Comments].&amp;[54469]" u="1" c="Fixing Report headers"/>
        <s v="[Fact Timesheet Detail].[Name Comments].[Comments].&amp;[54447]" u="1" c="Integration catch up with GHN"/>
        <s v="[Fact Timesheet Detail].[Name Comments].[Comments].&amp;[54168]" u="1" c="Zero1  ETL babysit_x000a_run manually_x000a_load all packages to solution"/>
        <s v="[Fact Timesheet Detail].[Name Comments].[Comments].&amp;[54153]" u="1" c="Zero1 Reports run"/>
        <s v="[Fact Timesheet Detail].[Name Comments].[Comments].&amp;[54887]" u="1" c="refactoring"/>
        <s v="[Fact Timesheet Detail].[Name Comments].[Comments].&amp;[54736]" u="1" c="refactoring FactPolicy load query"/>
      </sharedItems>
      <mpMap v="39"/>
      <mpMap v="40"/>
      <mpMap v="41"/>
      <mpMap v="42"/>
      <mpMap v="43"/>
      <mpMap v="44"/>
      <mpMap v="45"/>
      <mpMap v="46"/>
      <mpMap v="47"/>
      <mpMap v="48"/>
      <mpMap v="49"/>
      <mpMap v="50"/>
      <mpMap v="51"/>
    </cacheField>
    <cacheField name="[Fact Timesheet Detail].[Name Comments].[File Name]" caption="File Name" numFmtId="0" hierarchy="42" level="5" mappingCount="1">
      <sharedItems count="6">
        <s v="[Fact Timesheet Detail].[Name Comments].[File Name].&amp;[54556]" c="GrigoriNicoloudakis_20140126_Timesheets" cp="1">
          <x/>
        </s>
        <s v="[Fact Timesheet Detail].[Name Comments].[File Name].&amp;[54554]" c="GrigoriNicoloudakis_20140126_Timesheets" cp="1">
          <x v="1"/>
        </s>
        <s v="[Fact Timesheet Detail].[Name Comments].[File Name].&amp;[54557]" c="GrigoriNicoloudakis_20140126_Timesheets" cp="1">
          <x v="1"/>
        </s>
        <s v="[Fact Timesheet Detail].[Name Comments].[File Name].&amp;[54560]" c="GrigoriNicoloudakis_20140126_Timesheets" cp="1">
          <x v="1"/>
        </s>
        <s v="[Fact Timesheet Detail].[Name Comments].[File Name].&amp;[54561]" c="GrigoriNicoloudakis_20140126_Timesheets" cp="1">
          <x v="1"/>
        </s>
        <s v="[Fact Timesheet Detail].[Name Comments].[File Name].&amp;[54558]" c="GrigoriNicoloudakis_20140126_Timesheets" cp="1">
          <x v="2"/>
        </s>
      </sharedItems>
      <mpMap v="52"/>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unt="2">
        <s v="Zero1"/>
        <s v="Zero1 Systems Development"/>
      </sharedItems>
    </cacheField>
    <cacheField name="[Fact Timesheet Detail].[Name Comments].[Person Name].[Project Name]" caption="Project Name" propertyName="Project Name" numFmtId="0" hierarchy="42" level="3" memberPropertyField="1">
      <sharedItems count="4">
        <s v="Zero1 - 1View Change Requests"/>
        <s v="Zero1 - Misc work"/>
        <s v="Zero1 - OMS2 ETL changes"/>
        <s v="Zero1 - OMS2 Report changes"/>
      </sharedItems>
    </cacheField>
    <cacheField name="[Fact Timesheet Detail].[Name Comments].[Comments].[AM Comments]" caption="AM Comments" propertyName="AM Comments" numFmtId="0" hierarchy="42" level="4" memberPropertyField="1">
      <sharedItems count="2">
        <s v=""/>
        <s v="Update AM"/>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1" count="2">
        <n v="1"/>
        <n v="0"/>
      </sharedItems>
    </cacheField>
    <cacheField name="[Fact Timesheet Detail].[Name Comments].[Comments].[Client]" caption="Client" propertyName="Client" numFmtId="0" hierarchy="42" level="4" memberPropertyField="1">
      <sharedItems count="1">
        <s v="Zero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Day]" caption="Day" propertyName="Day" numFmtId="0" hierarchy="42" level="4" memberPropertyField="1">
      <sharedItems count="6">
        <s v="20140121"/>
        <s v="20140120"/>
        <s v="20140122"/>
        <s v="20140123"/>
        <s v="20140124"/>
        <s v="20140128"/>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1">
        <s v="Grigori Nicoloudakis"/>
      </sharedItems>
    </cacheField>
    <cacheField name="[Fact Timesheet Detail].[Name Comments].[Comments].[Person Name]" caption="Person Name" propertyName="Person Name" numFmtId="0" hierarchy="42" level="4" memberPropertyField="1">
      <sharedItems count="1">
        <s v="Grigori Nicoloudakis"/>
      </sharedItems>
    </cacheField>
    <cacheField name="[Fact Timesheet Detail].[Name Comments].[Comments].[Person Source Key]" caption="Person Source Key" propertyName="Person Source Key" numFmtId="0" hierarchy="42" level="4" memberPropertyField="1">
      <sharedItems count="1">
        <s v="GRIGORI NICOLOUDAKIS"/>
      </sharedItems>
    </cacheField>
    <cacheField name="[Fact Timesheet Detail].[Name Comments].[Comments].[PersonBillable]" caption="PersonBillable" propertyName="PersonBillable" numFmtId="0" hierarchy="42" level="4" memberPropertyField="1">
      <sharedItems count="2">
        <s v="Billable"/>
        <s v="Unbillable"/>
      </sharedItems>
    </cacheField>
    <cacheField name="[Fact Timesheet Detail].[Name Comments].[Comments].[Project]" caption="Project" propertyName="Project" numFmtId="0" hierarchy="42" level="4" memberPropertyField="1">
      <sharedItems count="2">
        <s v="Zero1 - 1View Change Requests"/>
        <s v="Zero1 - Misc work"/>
      </sharedItems>
    </cacheField>
    <cacheField name="[Fact Timesheet Detail].[Name Comments].[Comments].[Timesheet Detail Name]" caption="Timesheet Detail Name" propertyName="Timesheet Detail Name" numFmtId="0" hierarchy="42" level="4" memberPropertyField="1">
      <sharedItems count="10">
        <s v="Grigori NicoloudakisZero1 - 1View Change RequestsETL71/21/2014 12:00:00 AM"/>
        <s v="Grigori NicoloudakisZero1 - 1View Change RequestsETL31/20/2014 12:00:00 AM"/>
        <s v="Grigori NicoloudakisZero1 - 1View Change RequestsETL121/22/2014 12:00:00 AM"/>
        <s v="Grigori NicoloudakisZero1 - 1View Change RequestsETL31/23/2014 12:00:00 AM"/>
        <s v="Grigori NicoloudakisZero1 - 1View Change RequestsETL6.51/24/2014 12:00:00 AM"/>
        <s v="Grigori NicoloudakisZero1 - 1View Change RequestsETL11/22/2014 12:00:00 AM"/>
        <s v="Grigori NicoloudakisZero1 - Misc workETL31/21/2014 12:00:00 AM"/>
        <s v="Grigori NicoloudakisZero1 - Misc workETL21/20/2014 12:00:00 AM"/>
        <s v="Grigori NicoloudakisZero1 - Misc workETL21/28/2014 12:00:00 AM"/>
        <s v="Grigori NicoloudakisZero1 - Misc workETL11/20/2014 12:00:00 AM"/>
      </sharedItems>
    </cacheField>
    <cacheField name="[Fact Timesheet Detail].[Name Comments].[Comments].[Type Of Work Name]" caption="Type Of Work Name" propertyName="Type Of Work Name" numFmtId="0" hierarchy="42" level="4" memberPropertyField="1">
      <sharedItems count="1">
        <s v="ETL"/>
      </sharedItems>
    </cacheField>
    <cacheField name="[Fact Timesheet Detail].[Name Comments].[File Name].[Comments]" caption="Comments" propertyName="Comments" numFmtId="0" hierarchy="42" level="5" memberPropertyField="1">
      <sharedItems count="3">
        <s v=" build 114 deployment issues"/>
        <s v="Build 114 deployment issues"/>
        <s v="dup inv investigation"/>
      </sharedItems>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
        <fieldUsage x="5"/>
        <fieldUsage x="6"/>
        <fieldUsage x="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31"/>
        <fieldUsage x="32"/>
        <fieldUsage x="33"/>
        <fieldUsage x="34"/>
        <fieldUsage x="35"/>
        <fieldUsage x="3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29"/>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0"/>
      </fieldsUsage>
    </cacheHierarchy>
    <cacheHierarchy uniqueName="[Measures].[Unallocated Amount]" caption="Unallocated Amount" measure="1" displayFolder="Invoices" measureGroup="Timesheet Detail" count="0" oneField="1">
      <fieldsUsage count="1">
        <fieldUsage x="3"/>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28"/>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MarkGStacey" refreshedDate="41762.748543287038"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21"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saveData="0" refreshedBy="MarkGStacey" refreshedDate="41762.748678124997"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2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762.748567361108"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7">
        <s v="[Fact Timesheet Detail].[Name Comments].[Client Name].&amp;[6]" c="Internal"/>
        <s v="[Fact Timesheet Detail].[Name Comments].[Client Name].&amp;[2]" c="RMB"/>
        <s v="[Fact Timesheet Detail].[Name Comments].[Client Name].&amp;[9]" c="Savannah"/>
        <s v="[Fact Timesheet Detail].[Name Comments].[Client Name].&amp;[44]" c="Zero1"/>
        <s v="[Fact Timesheet Detail].[Name Comments].[Client Name].&amp;[740]" u="1" c="Aphelion"/>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23">
        <s v="[Date].[Date ID].&amp;[20140317]" c="20140317"/>
        <s v="[Date].[Date ID].&amp;[20140318]" c="20140318"/>
        <s v="[Date].[Date ID].&amp;[20140319]" c="20140319"/>
        <s v="[Date].[Date ID].&amp;[20140320]" c="20140320"/>
        <s v="[Date].[Date ID].&amp;[20140321]" c="20140321"/>
        <s v="[Date].[Date ID].&amp;[20140324]" c="20140324"/>
        <s v="[Date].[Date ID].&amp;[20140325]" c="20140325"/>
        <s v="[Date].[Date ID].&amp;[20140326]" c="20140326"/>
        <s v="[Date].[Date ID].&amp;[20140327]" c="20140327"/>
        <s v="[Date].[Date ID].&amp;[20140328]" c="20140328"/>
        <s v="[Date].[Date ID].&amp;[20140331]" c="20140331"/>
        <s v="[Date].[Date ID].&amp;[20140401]" c="20140401"/>
        <s v="[Date].[Date ID].&amp;[20140402]" c="20140402"/>
        <s v="[Date].[Date ID].&amp;[20140403]" c="20140403"/>
        <s v="[Date].[Date ID].&amp;[20140404]" c="20140404"/>
        <s v="[Date].[Date ID].&amp;[20140407]" c="20140407"/>
        <s v="[Date].[Date ID].&amp;[20140408]" c="20140408"/>
        <s v="[Date].[Date ID].&amp;[20140409]" c="20140409"/>
        <s v="[Date].[Date ID].&amp;[20140410]" c="20140410"/>
        <s v="[Date].[Date ID].&amp;[20140411]" c="20140411"/>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46"/>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saveData="0" refreshedBy="MarkGStacey" refreshedDate="41762.748730555555"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23"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saveData="0" refreshedBy="MarkGStacey" refreshedDate="41762.748749305552"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24"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saveData="0" refreshedBy="MarkGStacey" refreshedDate="41762.748767708334"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25"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saveData="0" refreshedBy="MarkGStacey" refreshedDate="41762.748785995369"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22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GStacey" refreshedDate="41762.748578240738"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2">
        <s v="[Fact Timesheet Detail].[Name Comments].[Client Name].&amp;[51]" c="Capitec"/>
        <s v="[Fact Timesheet Detail].[Name Comments].[Client Name].&amp;[767]" c="CARE"/>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2]" c="RMB"/>
        <s v="[Fact Timesheet Detail].[Name Comments].[Client Name].&amp;[758]" c="RMB - BTZ"/>
        <s v="[Fact Timesheet Detail].[Name Comments].[Client Name].&amp;[759]" c="RMB - IBD"/>
        <s v="[Fact Timesheet Detail].[Name Comments].[Client Name].&amp;[9]" c="Savannah"/>
        <s v="[Fact Timesheet Detail].[Name Comments].[Client Name].&amp;[44]" c="Zero1"/>
        <s v="[Fact Timesheet Detail].[Name Comments].[Client Name].&amp;[747]" u="1" c="MiX Telematics"/>
      </sharedItems>
    </cacheField>
    <cacheField name="[Fact Timesheet Detail].[Name Comments].[Project Name]" caption="Project Name" numFmtId="0" hierarchy="42" level="2">
      <sharedItems count="23">
        <s v="[Fact Timesheet Detail].[Name Comments].[Project Name].&amp;[1695]" c="Unallocated"/>
        <s v="[Fact Timesheet Detail].[Name Comments].[Project Name].&amp;[1707]" u="1" c="CARE - Meerkat r01"/>
        <s v="[Fact Timesheet Detail].[Name Comments].[Project Name].&amp;[147]" u="1" c="Internal - Code Review"/>
        <s v="[Fact Timesheet Detail].[Name Comments].[Project Name].&amp;[146]" u="1" c="Internal - Product Dev"/>
        <s v="[Fact Timesheet Detail].[Name Comments].[Project Name].&amp;[140]" u="1" c="Internal - R&amp;D"/>
        <s v="[Fact Timesheet Detail].[Name Comments].[Project Name].&amp;[590]" u="1" c="Mixtel - Resourcing"/>
        <s v="[Fact Timesheet Detail].[Name Comments].[Project Name].&amp;[1660]" u="1" c="RMB - IBD"/>
        <s v="[Fact Timesheet Detail].[Name Comments].[Project Name].&amp;[1659]" u="1" c="RMB - BTZ"/>
        <s v="[Fact Timesheet Detail].[Name Comments].[Project Name].&amp;[408]" u="1" c="Zero1 - 1View Finance"/>
        <s v="[Fact Timesheet Detail].[Name Comments].[Project Name].&amp;[555]" u="1" c="Zero1 - Misc work"/>
        <s v="[Fact Timesheet Detail].[Name Comments].[Project Name].&amp;[1697]" u="1" c="Zero1 - Production support"/>
        <s v="[Fact Timesheet Detail].[Name Comments].[Project Name].&amp;[1633]" u="1" c="Genasys - CTU"/>
        <s v="[Fact Timesheet Detail].[Name Comments].[Project Name].&amp;[142]" u="1" c="RMB - Generic"/>
        <s v="[Fact Timesheet Detail].[Name Comments].[Project Name].&amp;[402]" u="1" c="Zero1 - OneView"/>
        <s v="[Fact Timesheet Detail].[Name Comments].[Project Name].&amp;[1601]" u="1" c="RMB - SP Templates"/>
        <s v="[Fact Timesheet Detail].[Name Comments].[Project Name].&amp;[1643]" u="1" c="MIXTEL-BAKER HUGHES"/>
        <s v="[Fact Timesheet Detail].[Name Comments].[Project Name].&amp;[1653]" u="1" c="Unallocated"/>
        <s v="[Fact Timesheet Detail].[Name Comments].[Project Name].&amp;[148]" u="1" c="RMB - RADA"/>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554]" u="1" c="Tracker - MDS"/>
        <s v="[Fact Timesheet Detail].[Name Comments].[Project Name].&amp;[571]" u="1" c="SANBS - Environment Optimisation"/>
      </sharedItems>
    </cacheField>
    <cacheField name="[Fact Timesheet Detail].[Name Comments].[Person Name]" caption="Person Name" numFmtId="0" hierarchy="42" level="3">
      <sharedItems count="21">
        <s v="[Fact Timesheet Detail].[Name Comments].[Person Name].&amp;[1695]&amp;[2097]" c="Juan Thomas"/>
        <s v="[Fact Timesheet Detail].[Name Comments].[Person Name].&amp;[147]&amp;[6]" u="1" c="Matt Horn"/>
        <s v="[Fact Timesheet Detail].[Name Comments].[Person Name].&amp;[583]&amp;[6]" u="1" c="Matt Horn"/>
        <s v="[Fact Timesheet Detail].[Name Comments].[Person Name].&amp;[590]&amp;[6]" u="1" c="Matt Horn"/>
        <s v="[Fact Timesheet Detail].[Name Comments].[Person Name].&amp;[1659]&amp;[74]" u="1" c="Geoffrey Smith"/>
        <s v="[Fact Timesheet Detail].[Name Comments].[Person Name].&amp;[1612]&amp;[2098]" u="1" c="Remo Siciliano"/>
        <s v="[Fact Timesheet Detail].[Name Comments].[Person Name].&amp;[1616]&amp;[74]" u="1" c="Geoffrey Smith"/>
        <s v="[Fact Timesheet Detail].[Name Comments].[Person Name].&amp;[1697]&amp;[6]" u="1" c="Matt Horn"/>
        <s v="[Fact Timesheet Detail].[Name Comments].[Person Name].&amp;[142]&amp;[2098]" u="1" c="Remo Siciliano"/>
        <s v="[Fact Timesheet Detail].[Name Comments].[Person Name].&amp;[1643]&amp;[1]" u="1" c="Mark Stacey"/>
        <s v="[Fact Timesheet Detail].[Name Comments].[Person Name].&amp;[1653]&amp;[1]" u="1" c="Mark Stacey"/>
        <s v="[Fact Timesheet Detail].[Name Comments].[Person Name].&amp;[148]&amp;[74]" u="1" c="Geoffrey Smith"/>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44]&amp;[2]" u="1" c="Andrew Thornton-Smith"/>
      </sharedItems>
    </cacheField>
    <cacheField name="[Fact Timesheet Detail].[Name Comments].[Comments]" caption="Comments" numFmtId="0" hierarchy="42" level="4">
      <sharedItems count="10">
        <s v="[Fact Timesheet Detail].[Name Comments].[Comments].&amp;[60086]" c="Zero1 reports testing/code review"/>
        <s v="[Fact Timesheet Detail].[Name Comments].[Comments].&amp;[60169]" u="1" c="Savannah planning mee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GStacey" refreshedDate="41762.748605208333" backgroundQuery="1" createdVersion="4" refreshedVersion="5" minRefreshableVersion="3" recordCount="0" supportSubquery="1" supportAdvancedDrill="1">
  <cacheSource type="external" connectionId="1"/>
  <cacheFields count="40">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Project].[Project Billing Status].[Project Billing Status]" caption="Project Billing Status" numFmtId="0" hierarchy="77" level="1">
      <sharedItems containsSemiMixedTypes="0" containsString="0"/>
    </cacheField>
    <cacheField name="[Project].[Status].[Billing Status]" caption="Billing Status" numFmtId="0" hierarchy="83"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3" level="2" mappingCount="1">
      <sharedItems count="3">
        <s v="[Project].[Status].[Active].&amp;[1]&amp;[1]" c="Active" cp="1">
          <x/>
        </s>
        <s v="[Project].[Status].[Active].&amp;[2]&amp;[1]" u="1" c="Active"/>
        <s v="[Project].[Status].[Active].&amp;[0]&amp;[1]" u="1" c="Active"/>
      </sharedItems>
      <mpMap v="8"/>
    </cacheField>
    <cacheField name="[Project].[Status].[Client]" caption="Client" numFmtId="0" hierarchy="83" level="3" mappingCount="1">
      <sharedItems count="10">
        <s v="[Project].[Status].[Client].&amp;[1]&amp;[1]&amp;[42]" c="MixTelematics" cp="1">
          <x/>
        </s>
        <s v="[Project].[Status].[Client].&amp;[1]&amp;[1]&amp;[2]" c="RMB" cp="1">
          <x/>
        </s>
        <s v="[Project].[Status].[Client].&amp;[1]&amp;[1]&amp;[759]" c="RMB - IBD" cp="1">
          <x/>
        </s>
        <s v="[Project].[Status].[Client].&amp;[1]&amp;[1]&amp;[9]" c="Savannah" cp="1">
          <x/>
        </s>
        <s v="[Project].[Status].[Client].&amp;[1]&amp;[1]&amp;[4]" c="TWP" cp="1">
          <x/>
        </s>
        <s v="[Project].[Status].[Client].&amp;[1]&amp;[1]&amp;[44]" c="Zero1" cp="1">
          <x/>
        </s>
        <s v="[Project].[Status].[Client].&amp;[1]&amp;[1]&amp;[53]" u="1" c="Mxit"/>
        <s v="[Project].[Status].[Client].&amp;[1]&amp;[1]&amp;[15]" u="1" c="PW US"/>
        <s v="[Project].[Status].[Client].&amp;[0]&amp;[1]&amp;[6]" u="1" c="Internal"/>
        <s v="[Project].[Status].[Client].&amp;[0]&amp;[1]&amp;[33]" u="1" c="RDW"/>
      </sharedItems>
      <mpMap v="9"/>
    </cacheField>
    <cacheField name="[Project].[Status].[Project]" caption="Project" numFmtId="0" hierarchy="83" level="4">
      <sharedItems count="7">
        <s v="[Project].[Status].[Project].&amp;[408]" c="Zero1 - 1View Finance"/>
        <s v="[Project].[Status].[Project].&amp;[405]" c="Zero1 - 1View Invoices"/>
        <s v="[Project].[Status].[Project].&amp;[406]" c="Zero1 - 1View Stock"/>
        <s v="[Project].[Status].[Project].&amp;[402]" c="Zero1 - OneView"/>
        <s v="[Project].[Status].[Project].&amp;[223]" u="1" c="MixTel - Productionisation"/>
        <s v="[Project].[Status].[Project].&amp;[227]" u="1" c="MixTel - FMWeb Integration"/>
        <s v="[Project].[Status].[Project].&amp;[204]" u="1" c="MixTel-InsightCube"/>
      </sharedItems>
    </cacheField>
    <cacheField name="[Project].[Status].[Active].[Project Billing Status]" caption="Project Billing Status" propertyName="Project Billing Status" numFmtId="0" hierarchy="83" level="2" memberPropertyField="1">
      <sharedItems count="1">
        <s v="Billable"/>
      </sharedItems>
    </cacheField>
    <cacheField name="[Project].[Status].[Client].[Active Status]" caption="Active Status" propertyName="Active Status" numFmtId="0" hierarchy="83" level="3" memberPropertyField="1">
      <sharedItems count="1">
        <s v="Active"/>
      </sharedItems>
    </cacheField>
    <cacheField name="[Project].[Status].[Project].[Active Client]" caption="Active Client" propertyName="Active Client" numFmtId="0" hierarchy="83" level="4" memberPropertyField="1">
      <sharedItems containsSemiMixedTypes="0" containsString="0"/>
    </cacheField>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Measures].[Project Cap - logged projects]" caption="Project Cap - logged projects" numFmtId="0" hierarchy="14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GStacey" refreshedDate="41762.748613310185"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4">
        <s v="[Fact Timesheet Detail].[Name Comments].[Client Name].&amp;[761]" c="Alligator Manufacturing (PTY) LTD"/>
        <s v="[Fact Timesheet Detail].[Name Comments].[Client Name].&amp;[740]" c="Aphelion"/>
        <s v="[Fact Timesheet Detail].[Name Comments].[Client Name].&amp;[751]" c="AWCAPE"/>
        <s v="[Fact Timesheet Detail].[Name Comments].[Client Name].&amp;[742]" c="Genasys"/>
        <s v="[Fact Timesheet Detail].[Name Comments].[Client Name].&amp;[6]" c="Internal"/>
        <s v="[Fact Timesheet Detail].[Name Comments].[Client Name].&amp;[743]" c="L Oreal"/>
        <s v="[Fact Timesheet Detail].[Name Comments].[Client Name].&amp;[42]" c="MixTelematics"/>
        <s v="[Fact Timesheet Detail].[Name Comments].[Client Name].&amp;[763]" c="Reagola"/>
        <s v="[Fact Timesheet Detail].[Name Comments].[Client Name].&amp;[758]" c="RMB - BTZ"/>
        <s v="[Fact Timesheet Detail].[Name Comments].[Client Name].&amp;[759]" c="RMB - IBD"/>
        <s v="[Fact Timesheet Detail].[Name Comments].[Client Name].&amp;[9]" c="Savannah"/>
        <s v="[Fact Timesheet Detail].[Name Comments].[Client Name].&amp;[762]" c="Shoprite Checkers (PTY) LTD"/>
        <s v="[Fact Timesheet Detail].[Name Comments].[Client Name].&amp;[44]" c="Zero1"/>
        <s v="[Fact Timesheet Detail].[Name Comments].[Client Name].&amp;[760]" c="Zero1 Systems Development"/>
      </sharedItems>
    </cacheField>
    <cacheField name="[Fact Timesheet Detail].[Name Comments].[Project Name]" caption="Project Name" numFmtId="0" hierarchy="42" level="2">
      <sharedItems count="28">
        <s v="[Fact Timesheet Detail].[Name Comments].[Project Name].&amp;[188]" c="Internal - Administrative"/>
        <s v="[Fact Timesheet Detail].[Name Comments].[Project Name].&amp;[147]" c="Internal - Code Review"/>
        <s v="[Fact Timesheet Detail].[Name Comments].[Project Name].&amp;[212]" c="Internal - Leave"/>
        <s v="[Fact Timesheet Detail].[Name Comments].[Project Name].&amp;[583]" c="Internal - Marketing"/>
        <s v="[Fact Timesheet Detail].[Name Comments].[Project Name].&amp;[140]" c="Internal - R&amp;D"/>
        <s v="[Fact Timesheet Detail].[Name Comments].[Project Name].&amp;[579]" c="Internal - Staff"/>
        <s v="[Fact Timesheet Detail].[Name Comments].[Project Name].&amp;[201]" c="Internal - Training"/>
        <s v="[Fact Timesheet Detail].[Name Comments].[Project Name].&amp;[133]" c="Internal - Workshops"/>
        <s v="[Fact Timesheet Detail].[Name Comments].[Project Name].&amp;[167]" c="Sales"/>
        <s v="[Fact Timesheet Detail].[Name Comments].[Project Name].&amp;[1685]" u="1" c="Account Management"/>
        <s v="[Fact Timesheet Detail].[Name Comments].[Project Name].&amp;[1689]" u="1" c="Account Management"/>
        <s v="[Fact Timesheet Detail].[Name Comments].[Project Name].&amp;[590]" u="1" c="Mixtel - Resourcing"/>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cacheField>
    <cacheField name="[Fact Timesheet Detail].[Name Comments].[Person Name]" caption="Person Name" numFmtId="0" hierarchy="42" level="3">
      <sharedItems count="8">
        <s v="[Fact Timesheet Detail].[Name Comments].[Person Name].&amp;[1685]&amp;[1]" c="Mark Stacey"/>
        <s v="[Fact Timesheet Detail].[Name Comments].[Person Name].&amp;[1689]&amp;[1]" u="1" c="Mark Stacey"/>
        <s v="[Fact Timesheet Detail].[Name Comments].[Person Name].&amp;[590]&amp;[6]" u="1" c="Matt Horn"/>
        <s v="[Fact Timesheet Detail].[Name Comments].[Person Name].&amp;[1651]&amp;[1]" u="1" c="Mark Stacey"/>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cacheField>
    <cacheField name="[Fact Timesheet Detail].[Name Comments].[Comments]" caption="Comments" numFmtId="0" hierarchy="42" level="4">
      <sharedItems count="3">
        <s v="[Fact Timesheet Detail].[Name Comments].[Comments].&amp;[54617]" c="Fixes"/>
        <s v="[Fact Timesheet Detail].[Name Comments].[Comments].&amp;[54407]" c="Production issues"/>
        <s v="[Fact Timesheet Detail].[Name Comments].[Comments].&amp;[54652]" u="1" c="Fixes"/>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Person].[Person Name].[Person Name]" caption="Person Name" numFmtId="0" hierarchy="61" level="1">
      <sharedItems containsSemiMixedTypes="0" containsString="0"/>
    </cacheField>
    <cacheField name="[Measures].[Unbillable Amount]" caption="Unbillable Amount" numFmtId="0" hierarchy="140" level="32767"/>
    <cacheField name="[Project].[Name].[Client Name]" caption="Client Name" numFmtId="0" hierarchy="76" level="1">
      <sharedItems containsSemiMixedTypes="0" containsString="0"/>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unt="3">
        <s v="[Fact Timesheet Detail].[Name Comments].[File Name].&amp;[54617]" c="MarkStacey_20140202_Timesheets"/>
        <s v="[Fact Timesheet Detail].[Name Comments].[File Name].&amp;[54407]" c="MarkStacey_20140126_Timesheets"/>
        <s v="[Fact Timesheet Detail].[Name Comments].[File Name].&amp;[54652]" u="1" c="MarkStacey_20140202_Timesheets"/>
      </sharedItems>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4"/>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6"/>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rkGStacey" refreshedDate="41762.748620023151" backgroundQuery="1" createdVersion="4" refreshedVersion="5" minRefreshableVersion="3" recordCount="0" supportSubquery="1" supportAdvancedDrill="1">
  <cacheSource type="external" connectionId="2"/>
  <cacheFields count="92">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27">
        <s v="[Fact Timesheet Detail].[Person Comments].[Person].&amp;[Adele Swanepoel]" c="Adele Swanepoel"/>
        <s v="[Fact Timesheet Detail].[Person Comments].[Person].&amp;[Alistair Pugin]" c="Alistair Pugin"/>
        <s v="[Fact Timesheet Detail].[Person Comments].[Person].&amp;[Andre Kamman]" c="Andre Kamman"/>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Christina Leo]" c="Christina Leo"/>
        <s v="[Fact Timesheet Detail].[Person Comments].[Person].&amp;[Denis Ngahu]" c="Denis Ngahu"/>
        <s v="[Fact Timesheet Detail].[Person Comments].[Person].&amp;[Geoffrey Smith]" c="Geoffrey Smith"/>
        <s v="[Fact Timesheet Detail].[Person Comments].[Person].&amp;[Grigori Nicoloudakis]" c="Grigori Nicoloudakis"/>
        <s v="[Fact Timesheet Detail].[Person Comments].[Person].&amp;[Jason Berry]" c="Jason Berry"/>
        <s v="[Fact Timesheet Detail].[Person Comments].[Person].&amp;[Jody Roberts]" c="Jody Roberts"/>
        <s v="[Fact Timesheet Detail].[Person Comments].[Person].&amp;[Juan Thomas]" c="Juan Thomas"/>
        <s v="[Fact Timesheet Detail].[Person Comments].[Person].&amp;[Karen Homan]" c="Karen Homan"/>
        <s v="[Fact Timesheet Detail].[Person Comments].[Person].&amp;[Kercheval Govender]" c="Kercheval Govender"/>
        <s v="[Fact Timesheet Detail].[Person Comments].[Person].&amp;[Lee Greene]" c="Lee Greene"/>
        <s v="[Fact Timesheet Detail].[Person Comments].[Person].&amp;[Louis Young]" c="Louis Young"/>
        <s v="[Fact Timesheet Detail].[Person Comments].[Person].&amp;[Luke Hayler]" c="Luke Hayler"/>
        <s v="[Fact Timesheet Detail].[Person Comments].[Person].&amp;[Mark Stacey]" c="Mark Stacey"/>
        <s v="[Fact Timesheet Detail].[Person Comments].[Person].&amp;[Matt Horn]" c="Matt Horn"/>
        <s v="[Fact Timesheet Detail].[Person Comments].[Person].&amp;[Michael Johnson]" c="Michael Johnson"/>
        <s v="[Fact Timesheet Detail].[Person Comments].[Person].&amp;[Remo Siciliano]" c="Remo Siciliano"/>
        <s v="[Fact Timesheet Detail].[Person Comments].[Person].&amp;[Robert Maclean]" c="Robert Maclean"/>
        <s v="[Fact Timesheet Detail].[Person Comments].[Person].&amp;[Shana Kay]" c="Shana Kay"/>
        <s v="[Fact Timesheet Detail].[Person Comments].[Person].&amp;[Sifiso Ndlovu]" c="Sifiso Ndlovu"/>
        <s v="[Fact Timesheet Detail].[Person Comments].[Person].&amp;[Theo Engels]" c="Theo Engels"/>
      </sharedItems>
    </cacheField>
    <cacheField name="[Fact Timesheet Detail].[Person Comments].[Billable]" caption="Billable" numFmtId="0" hierarchy="45" level="2">
      <sharedItems count="7">
        <s v="[Fact Timesheet Detail].[Person Comments].[Billable].&amp;[2]&amp;[1]" c="Billable"/>
        <s v="[Fact Timesheet Detail].[Person Comments].[Billable].&amp;[2]&amp;[3]" c="Product Dev"/>
        <s v="[Fact Timesheet Detail].[Person Comments].[Billable].&amp;[2]&amp;[0]" c="Unbillable"/>
        <s v="[Fact Timesheet Detail].[Person Comments].[Billable].&amp;[74]&amp;[1]" u="1" c="Billable"/>
        <s v="[Fact Timesheet Detail].[Person Comments].[Billable].&amp;[11]&amp;[-1]" u="1" c="Unallocated"/>
        <s v="[Fact Timesheet Detail].[Person Comments].[Billable].&amp;[11]&amp;[1]" u="1" c="Billable"/>
        <s v="[Fact Timesheet Detail].[Person Comments].[Billable].&amp;[14]&amp;[1]" u="1" c="Billable"/>
      </sharedItems>
    </cacheField>
    <cacheField name="[Fact Timesheet Detail].[Person Comments].[Comments]" caption="Comments" numFmtId="0" hierarchy="45" level="3">
      <sharedItems count="58">
        <s v="[Fact Timesheet Detail].[Person Comments].[Comments].&amp;[31627]" c="access for bhavesh, lightswitch issues"/>
        <s v="[Fact Timesheet Detail].[Person Comments].[Comments].&amp;[31608]" c="Azure meerkat setup and investigation, _x000a_Setup Azure AD server and SPF download_x000a_Setup Cloud base AD, Created users, research Could AD, Research Cloud AD Service accounts"/>
        <s v="[Fact Timesheet Detail].[Person Comments].[Comments].&amp;[31475]" c="backup&amp; compression  of Meerkat server, upload to Dropbox"/>
        <s v="[Fact Timesheet Detail].[Person Comments].[Comments].&amp;[31599]" c="Colour calendar deploy,_x000a_ Auto Expand Code research and testing_x000a_Colour code update for 2013 research_x000a_troubelshoot and additional requirements from Mark"/>
        <s v="[Fact Timesheet Detail].[Person Comments].[Comments].&amp;[31323]" c="CV update"/>
        <s v="[Fact Timesheet Detail].[Person Comments].[Comments].&amp;[31473]" c="Demo VMs for Kerberos IW presentation_x000a_Slide Prep"/>
        <s v="[Fact Timesheet Detail].[Person Comments].[Comments].&amp;[31322]" c="deploy lightswitch"/>
        <s v="[Fact Timesheet Detail].[Person Comments].[Comments].&amp;[31443]" c="deployed DB from Bhavesh, updated overwritten views and SPs. Rolled back to prev DB, tested system"/>
        <s v="[Fact Timesheet Detail].[Person Comments].[Comments].&amp;[31451]" c="details for Hertzner &amp; support call"/>
        <s v="[Fact Timesheet Detail].[Person Comments].[Comments].&amp;[31625]" c="Genasys email distro list issues"/>
        <s v="[Fact Timesheet Detail].[Person Comments].[Comments].&amp;[31614]" c="Lightswitch deploy &amp;  full testing"/>
        <s v="[Fact Timesheet Detail].[Person Comments].[Comments].&amp;[31438]" c="lightswitch deploy and testing &amp; error logging"/>
        <s v="[Fact Timesheet Detail].[Person Comments].[Comments].&amp;[31619]" c="Lightswitch second build testing"/>
        <s v="[Fact Timesheet Detail].[Person Comments].[Comments].&amp;[31467]" c="Lightswitch testing"/>
        <s v="[Fact Timesheet Detail].[Person Comments].[Comments].&amp;[31474]" c="Lightswitch testing"/>
        <s v="[Fact Timesheet Detail].[Person Comments].[Comments].&amp;[31613]" c="Lightswitch to SPS &amp; Contact Kate for theming info"/>
        <s v="[Fact Timesheet Detail].[Person Comments].[Comments].&amp;[31450]" c="lightswitch update"/>
        <s v="[Fact Timesheet Detail].[Person Comments].[Comments].&amp;[31459]" c="lightswitch update deploy and troubleshoot"/>
        <s v="[Fact Timesheet Detail].[Person Comments].[Comments].&amp;[31436]" c="man meeting"/>
        <s v="[Fact Timesheet Detail].[Person Comments].[Comments].&amp;[31589]" c="Man meeting"/>
        <s v="[Fact Timesheet Detail].[Person Comments].[Comments].&amp;[31453]" c="master page followup and testing"/>
        <s v="[Fact Timesheet Detail].[Person Comments].[Comments].&amp;[31442]" c="masterpage testing, feedback to kate and testing after fixes"/>
        <s v="[Fact Timesheet Detail].[Person Comments].[Comments].&amp;[31448]" c="Meekat Server troubleshooting"/>
        <s v="[Fact Timesheet Detail].[Person Comments].[Comments].&amp;[31458]" c="Meerkat Daily plan &amp; feedback chase"/>
        <s v="[Fact Timesheet Detail].[Person Comments].[Comments].&amp;[31464]" c="Meerkat Daily plan &amp; feedback chase"/>
        <s v="[Fact Timesheet Detail].[Person Comments].[Comments].&amp;[31471]" c="Meerkat Filter troubleshooting with Matt"/>
        <s v="[Fact Timesheet Detail].[Person Comments].[Comments].&amp;[31319]" c="meerkat followup"/>
        <s v="[Fact Timesheet Detail].[Person Comments].[Comments].&amp;[31439]" c="meerkat overview with Adele"/>
        <s v="[Fact Timesheet Detail].[Person Comments].[Comments].&amp;[31446]" c="meerkat overview with Adele"/>
        <s v="[Fact Timesheet Detail].[Person Comments].[Comments].&amp;[31452]" c="meerkat overview with Adele &amp; Anish"/>
        <s v="[Fact Timesheet Detail].[Person Comments].[Comments].&amp;[31592]" c="Meerkat report pages, RDL connection string"/>
        <s v="[Fact Timesheet Detail].[Person Comments].[Comments].&amp;[31466]" c="Meerkat Server issues, followup with Andreas, Hertzner"/>
        <s v="[Fact Timesheet Detail].[Person Comments].[Comments].&amp;[31620]" c="Meerkat Update"/>
        <s v="[Fact Timesheet Detail].[Person Comments].[Comments].&amp;[31602]" c="Meerkat update &amp; followup for info"/>
        <s v="[Fact Timesheet Detail].[Person Comments].[Comments].&amp;[31605]" c="Meerkat update &amp; followup for info"/>
        <s v="[Fact Timesheet Detail].[Person Comments].[Comments].&amp;[31615]" c="Meerkat update &amp; followup for info"/>
        <s v="[Fact Timesheet Detail].[Person Comments].[Comments].&amp;[31594]" c="Meerkat update with Adele, info from Anish on MM._x000a_View issues explanation with Andreas"/>
        <s v="[Fact Timesheet Detail].[Person Comments].[Comments].&amp;[31604]" c="Missing report followup"/>
        <s v="[Fact Timesheet Detail].[Person Comments].[Comments].&amp;[31454]" c="MM views and MM troubleshooting_x000a_Capturing Data, testing 3rd level MM not working"/>
        <s v="[Fact Timesheet Detail].[Person Comments].[Comments].&amp;[31449]" c="Public holiday"/>
        <s v="[Fact Timesheet Detail].[Person Comments].[Comments].&amp;[31461]" c="rectron price check  and alternate products check"/>
        <s v="[Fact Timesheet Detail].[Person Comments].[Comments].&amp;[31590]" c="rectron return router"/>
        <s v="[Fact Timesheet Detail].[Person Comments].[Comments].&amp;[31462]" c="Rectron Supply Run"/>
        <s v="[Fact Timesheet Detail].[Person Comments].[Comments].&amp;[31472]" c="Router Configuration &amp; testing"/>
        <s v="[Fact Timesheet Detail].[Person Comments].[Comments].&amp;[31624]" c="screen shots for Meerkat_x000a_Permissions for Adele -- site issues on permissions add"/>
        <s v="[Fact Timesheet Detail].[Person Comments].[Comments].&amp;[31591]" c="SPS assist with Matt for filter meerkat"/>
        <s v="[Fact Timesheet Detail].[Person Comments].[Comments].&amp;[31618]" c="Theme Roller theme for Meerkat Admin"/>
        <s v="[Fact Timesheet Detail].[Person Comments].[Comments].&amp;[31460]" c="update of DB, backup to Drop box for Bhavesh"/>
        <s v="[Fact Timesheet Detail].[Person Comments].[Comments].&amp;[31626]" c="User name edit on Store procs and RDL"/>
        <s v="[Fact Timesheet Detail].[Person Comments].[Comments].&amp;[31598]" c="Wiki create for subject matter on code site, front page create"/>
        <s v="[Fact Timesheet Detail].[Person Comments].[Comments].&amp;[29560]" u="1" c="DBDDL"/>
        <s v="[Fact Timesheet Detail].[Person Comments].[Comments].&amp;[29561]" u="1" c="DBDDL"/>
        <s v="[Fact Timesheet Detail].[Person Comments].[Comments].&amp;[29569]" u="1" c="MeerKat DDL Dev"/>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Measures].[Raw Hours]" caption="Raw Hours" numFmtId="0" hierarchy="111" level="32767"/>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Type Of Work].[Type Of Work Name].[Type Of Work Name]" caption="Type Of Work Name" numFmtId="0" hierarchy="97" level="1">
      <sharedItems count="36">
        <s v="[Type Of Work].[Type Of Work Name].&amp;[]" c=""/>
        <s v="[Type Of Work].[Type Of Work Name].&amp;[.NET code]" c=".NET code"/>
        <s v="[Type Of Work].[Type Of Work Name].&amp;[Admin]" c="Admin"/>
        <s v="[Type Of Work].[Type Of Work Name].&amp;[Analysis]" c="Analysis"/>
        <s v="[Type Of Work].[Type Of Work Name].&amp;[Architecture]" c="Architecture"/>
        <s v="[Type Of Work].[Type Of Work Name].&amp;[Being trained]" c="Being trained"/>
        <s v="[Type Of Work].[Type Of Work Name].&amp;[Configuration]" c="Configuration"/>
        <s v="[Type Of Work].[Type Of Work Name].&amp;[Cubes]" c="Cubes"/>
        <s v="[Type Of Work].[Type Of Work Name].&amp;[Cubing]" c="Cubing"/>
        <s v="[Type Of Work].[Type Of Work Name].&amp;[Database]" c="Database"/>
        <s v="[Type Of Work].[Type Of Work Name].&amp;[Demo]" c="Demo"/>
        <s v="[Type Of Work].[Type Of Work Name].&amp;[Deployment]" c="Deployment"/>
        <s v="[Type Of Work].[Type Of Work Name].&amp;[Design]" c="Design"/>
        <s v="[Type Of Work].[Type Of Work Name].&amp;[Documentation]" c="Documentation"/>
        <s v="[Type Of Work].[Type Of Work Name].&amp;[ETL]" c="ETL"/>
        <s v="[Type Of Work].[Type Of Work Name].&amp;[Events]" c="Events"/>
        <s v="[Type Of Work].[Type Of Work Name].&amp;[FrontEnd]" c="FrontEnd"/>
        <s v="[Type Of Work].[Type Of Work Name].&amp;[Install/Configuration]" c="Install/Configuration"/>
        <s v="[Type Of Work].[Type Of Work Name].&amp;[Installing]" c="Installing"/>
        <s v="[Type Of Work].[Type Of Work Name].&amp;[Internal - Administrative]" c="Internal - Administrative"/>
        <s v="[Type Of Work].[Type Of Work Name].&amp;[Internal - Public Holiday]" c="Internal - Public Holiday"/>
        <s v="[Type Of Work].[Type Of Work Name].&amp;[Meeting]" c="Meeting"/>
        <s v="[Type Of Work].[Type Of Work Name].&amp;[Meeting and travel]" c="Meeting and travel"/>
        <s v="[Type Of Work].[Type Of Work Name].&amp;[Other]" c="Other"/>
        <s v="[Type Of Work].[Type Of Work Name].&amp;[Presenting]" c="Presenting"/>
        <s v="[Type Of Work].[Type Of Work Name].&amp;[Project Management]" c="Project Management"/>
        <s v="[Type Of Work].[Type Of Work Name].&amp;[Research]" c="Research"/>
        <s v="[Type Of Work].[Type Of Work Name].&amp;[Sales]" c="Sales"/>
        <s v="[Type Of Work].[Type Of Work Name].&amp;[sales call]" c="sales call"/>
        <s v="[Type Of Work].[Type Of Work Name].&amp;[Sharepoint]" c="Sharepoint"/>
        <s v="[Type Of Work].[Type Of Work Name].&amp;[SPS Training]" c="SPS Training"/>
        <s v="[Type Of Work].[Type Of Work Name].&amp;[Testing]" c="Testing"/>
        <s v="[Type Of Work].[Type Of Work Name].&amp;[Training]" c="Training"/>
        <s v="[Type Of Work].[Type Of Work Name].&amp;[Travel]" c="Travel"/>
        <s v="[Type Of Work].[Type Of Work Name].&amp;[Troubleshooting]" c="Troubleshooting"/>
        <s v="[Type Of Work].[Type Of Work Name].&amp;[Waiting on client]" c="Waiting on client"/>
      </sharedItems>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4"/>
        <fieldUsage x="65"/>
        <fieldUsage x="66"/>
        <fieldUsage x="6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6"/>
        <fieldUsage x="47"/>
        <fieldUsage x="62"/>
        <fieldUsage x="89"/>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2" unbalanced="0">
      <fieldsUsage count="2">
        <fieldUsage x="-1"/>
        <fieldUsage x="88"/>
      </fieldsUsage>
    </cacheHierarchy>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5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rkGStacey" refreshedDate="41762.74862997685"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2" level="2">
      <sharedItems count="5">
        <s v="[Fact Timesheet Detail].[Name Comments].[Project Name].&amp;[558]" c="Zero1 - 1View Change Requests"/>
        <s v="[Fact Timesheet Detail].[Name Comments].[Project Name].&amp;[545]" c="Zero1 - Samsung installation"/>
        <s v="[Fact Timesheet Detail].[Name Comments].[Project Name].&amp;[578]" u="1" c="ZERO1 - Barcelona"/>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2" level="3">
      <sharedItems count="5">
        <s v="[Fact Timesheet Detail].[Name Comments].[Person Name].&amp;[558]&amp;[3]" c="Anish Sana"/>
        <s v="[Fact Timesheet Detail].[Name Comments].[Person Name].&amp;[545]&amp;[3]" c="Anish Sana"/>
        <s v="[Fact Timesheet Detail].[Name Comments].[Person Name].&amp;[555]&amp;[3]" u="1" c="Anish Sana"/>
        <s v="[Fact Timesheet Detail].[Name Comments].[Person Name].&amp;[544]&amp;[2]" u="1" c="Andrew Thornton-Smith"/>
        <s v="[Fact Timesheet Detail].[Name Comments].[Person Name].&amp;[145]&amp;[2]" u="1" c="Andrew Thornton-Smith"/>
      </sharedItems>
    </cacheField>
    <cacheField name="[Fact Timesheet Detail].[Name Comments].[Comments]" caption="Comments" numFmtId="0" hierarchy="42" level="4">
      <sharedItems count="21">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8994]" c="Install SilverLight on the 3 user machines (Barcelona)"/>
        <s v="[Fact Timesheet Detail].[Name Comments].[Comments].&amp;[29176]" c="Setup Barcelona laptop (laptop M) with reports,dashboards, ETL. Schedule ETLs etc."/>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Fact Timesheet Detail].[Name Comments].[Comment Date]" caption="Comment Date" numFmtId="0" hierarchy="42" level="6">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rkGStacey" refreshedDate="41762.748632754628"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11" level="32767"/>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3"/>
        <fieldUsage x="74"/>
        <fieldUsage x="88"/>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pivotTable1.xml><?xml version="1.0" encoding="utf-8"?>
<pivotTableDefinition xmlns="http://schemas.openxmlformats.org/spreadsheetml/2006/main" name="PivotTable2" cacheId="119"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D40"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
        <item c="1" x="0"/>
        <item c="1" x="1" d="1"/>
        <item c="1" x="2"/>
        <item t="default"/>
      </items>
    </pivotField>
    <pivotField axis="axisRow" showAll="0" dataSourceSort="1">
      <items count="10">
        <item c="1" x="0"/>
        <item c="1" x="1"/>
        <item c="1" x="2"/>
        <item c="1" x="3"/>
        <item c="1" x="4"/>
        <item c="1" x="5"/>
        <item c="1" x="6" d="1"/>
        <item x="7" d="1"/>
        <item x="8"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6">
        <item x="0"/>
        <item x="1"/>
        <item x="2"/>
        <item x="3"/>
        <item x="4"/>
        <item x="5"/>
        <item x="6"/>
        <item x="7"/>
        <item x="8"/>
        <item x="9"/>
        <item x="10"/>
        <item x="11"/>
        <item x="12"/>
        <item x="13"/>
        <item x="14"/>
        <item t="default"/>
      </items>
    </pivotField>
    <pivotField showAll="0" dataSourceSort="1" defaultSubtotal="0" showPropTip="1"/>
    <pivotField dataField="1" showAll="0"/>
  </pivotFields>
  <rowFields count="4">
    <field x="43"/>
    <field x="44"/>
    <field x="45"/>
    <field x="-2"/>
  </rowFields>
  <rowItems count="35">
    <i>
      <x/>
    </i>
    <i r="3">
      <x/>
    </i>
    <i r="3" i="1">
      <x v="1"/>
    </i>
    <i>
      <x v="1"/>
    </i>
    <i r="1">
      <x/>
    </i>
    <i r="3">
      <x/>
    </i>
    <i r="3" i="1">
      <x v="1"/>
    </i>
    <i r="1">
      <x v="1"/>
    </i>
    <i r="3">
      <x/>
    </i>
    <i r="3" i="1">
      <x v="1"/>
    </i>
    <i r="1">
      <x v="2"/>
    </i>
    <i r="3">
      <x/>
    </i>
    <i r="3" i="1">
      <x v="1"/>
    </i>
    <i r="1">
      <x v="3"/>
    </i>
    <i r="3">
      <x/>
    </i>
    <i r="3" i="1">
      <x v="1"/>
    </i>
    <i r="1">
      <x v="4"/>
    </i>
    <i r="3">
      <x/>
    </i>
    <i r="3" i="1">
      <x v="1"/>
    </i>
    <i r="1">
      <x v="5"/>
    </i>
    <i r="3">
      <x/>
    </i>
    <i r="3" i="1">
      <x v="1"/>
    </i>
    <i r="1">
      <x v="6"/>
    </i>
    <i r="2">
      <x/>
    </i>
    <i r="3">
      <x/>
    </i>
    <i r="3" i="1">
      <x v="1"/>
    </i>
    <i t="default" r="1">
      <x v="6"/>
    </i>
    <i t="default" r="1" i="1">
      <x v="6"/>
    </i>
    <i t="default">
      <x v="1"/>
    </i>
    <i t="default" i="1">
      <x v="1"/>
    </i>
    <i>
      <x v="2"/>
    </i>
    <i r="3">
      <x/>
    </i>
    <i r="3" i="1">
      <x v="1"/>
    </i>
    <i t="grand">
      <x/>
    </i>
    <i t="grand" i="1">
      <x/>
    </i>
  </rowItems>
  <colFields count="1">
    <field x="69"/>
  </colFields>
  <colItems count="16">
    <i>
      <x/>
    </i>
    <i>
      <x v="1"/>
    </i>
    <i>
      <x v="2"/>
    </i>
    <i>
      <x v="3"/>
    </i>
    <i>
      <x v="4"/>
    </i>
    <i>
      <x v="5"/>
    </i>
    <i>
      <x v="6"/>
    </i>
    <i>
      <x v="7"/>
    </i>
    <i>
      <x v="8"/>
    </i>
    <i>
      <x v="9"/>
    </i>
    <i>
      <x v="10"/>
    </i>
    <i>
      <x v="11"/>
    </i>
    <i>
      <x v="12"/>
    </i>
    <i>
      <x v="13"/>
    </i>
    <i>
      <x v="14"/>
    </i>
    <i t="grand">
      <x/>
    </i>
  </colItems>
  <pageFields count="1">
    <pageField fld="0" hier="45" name="[Fact Timesheet Detail].[Person Comments].[Person].&amp;[Grigori Nicoloudakis]" cap="Grigori Nicoloudakis"/>
  </pageFields>
  <dataFields count="2">
    <dataField name="Billable" fld="18" baseField="0" baseItem="0"/>
    <dataField fld="71"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8"/>
        <mp field="49"/>
        <mp field="50"/>
        <mp field="51"/>
        <mp field="52"/>
        <mp field="53"/>
        <mp field="54"/>
        <mp field="55"/>
        <mp field="56"/>
        <mp field="57"/>
        <mp field="58"/>
        <mp field="59"/>
        <mp field="60"/>
        <mp field="61"/>
        <mp field="62"/>
        <mp field="64"/>
        <mp field="65"/>
      </mps>
    </pivotHierarchy>
    <pivotHierarchy/>
    <pivotHierarchy/>
    <pivotHierarchy>
      <mps count="16">
        <mp field="4"/>
        <mp field="5"/>
        <mp field="6"/>
        <mp field="7"/>
        <mp field="8"/>
        <mp field="9"/>
        <mp field="10"/>
        <mp field="11"/>
        <mp field="12"/>
        <mp field="13"/>
        <mp field="14"/>
        <mp field="15"/>
        <mp field="16"/>
        <mp field="17"/>
        <mp field="67"/>
        <mp field="6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ivotTable1" cacheId="94"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19" firstHeaderRow="0" firstDataRow="1" firstDataCol="1" rowPageCount="1" colPageCount="1"/>
  <pivotFields count="54">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Row" allDrilled="1" showAll="0" dataSourceSort="1">
      <items count="2">
        <item s="1" c="1" x="0" d="1"/>
        <item t="default"/>
      </items>
    </pivotField>
    <pivotField axis="axisRow" showAll="0" dataSourceSort="1">
      <items count="7">
        <item c="1" x="0"/>
        <item c="1" x="1"/>
        <item c="1" x="2" d="1"/>
        <item c="1" x="3" d="1"/>
        <item c="1" x="4"/>
        <item c="1" x="5"/>
        <item t="default"/>
      </items>
    </pivotField>
    <pivotField axis="axisRow" showAll="0" dataSourceSort="1">
      <items count="8">
        <item c="1" x="0"/>
        <item c="1" x="1"/>
        <item c="1" x="2"/>
        <item c="1" x="3"/>
        <item c="1" x="4"/>
        <item c="1" x="5"/>
        <item c="1" x="6"/>
        <item t="default"/>
      </items>
    </pivotField>
    <pivotField axis="axisRow" showAll="0" dataSourceSort="1">
      <items count="33">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d="1"/>
        <item c="1" x="28"/>
        <item c="1" x="29"/>
        <item c="1" x="30" d="1"/>
        <item c="1" x="3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3">
    <field x="31"/>
    <field x="32"/>
    <field x="33"/>
  </rowFields>
  <rowItems count="14">
    <i>
      <x/>
    </i>
    <i r="1">
      <x/>
    </i>
    <i r="1">
      <x v="1"/>
    </i>
    <i r="1">
      <x v="2"/>
    </i>
    <i r="2">
      <x/>
    </i>
    <i r="2">
      <x v="1"/>
    </i>
    <i r="2">
      <x v="2"/>
    </i>
    <i r="2">
      <x v="3"/>
    </i>
    <i r="2">
      <x v="4"/>
    </i>
    <i r="1">
      <x v="3"/>
    </i>
    <i r="2">
      <x v="5"/>
    </i>
    <i r="2">
      <x v="6"/>
    </i>
    <i r="1">
      <x v="4"/>
    </i>
    <i r="1">
      <x v="5"/>
    </i>
  </rowItems>
  <colFields count="1">
    <field x="-2"/>
  </colFields>
  <colItems count="7">
    <i>
      <x/>
    </i>
    <i i="1">
      <x v="1"/>
    </i>
    <i i="2">
      <x v="2"/>
    </i>
    <i i="3">
      <x v="3"/>
    </i>
    <i i="4">
      <x v="4"/>
    </i>
    <i i="5">
      <x v="5"/>
    </i>
    <i i="6">
      <x v="6"/>
    </i>
  </colItems>
  <pageFields count="1">
    <pageField fld="4" hier="6" name="[Date].[BillingPeriod].[All]" cap="All"/>
  </pageFields>
  <dataFields count="7">
    <dataField name="Billable Hours" fld="0" baseField="0" baseItem="0"/>
    <dataField name="Invoice All Time" fld="29" baseField="0" baseItem="0" numFmtId="164"/>
    <dataField name="Invoice" fld="1" baseField="0" baseItem="0" numFmtId="164"/>
    <dataField name="Unbillable" fld="2" baseField="0" baseItem="0" numFmtId="164"/>
    <dataField name="Unbillable  All Time" fld="30" baseField="0" baseItem="0" numFmtId="164"/>
    <dataField name="Unallocated Amount" fld="3" baseField="0" baseItem="0" numFmtId="164"/>
    <dataField name="Unallocated Hours" fld="28" baseField="0" baseItem="0"/>
  </dataFields>
  <formats count="11">
    <format dxfId="312">
      <pivotArea outline="0" collapsedLevelsAreSubtotals="1" fieldPosition="0">
        <references count="1">
          <reference field="4294967294" count="4" selected="0">
            <x v="1"/>
            <x v="2"/>
            <x v="3"/>
            <x v="5"/>
          </reference>
        </references>
      </pivotArea>
    </format>
    <format dxfId="311">
      <pivotArea dataOnly="0" labelOnly="1" outline="0" fieldPosition="0">
        <references count="1">
          <reference field="4294967294" count="4">
            <x v="1"/>
            <x v="2"/>
            <x v="3"/>
            <x v="5"/>
          </reference>
        </references>
      </pivotArea>
    </format>
    <format dxfId="310">
      <pivotArea dataOnly="0" labelOnly="1" outline="0" fieldPosition="0">
        <references count="1">
          <reference field="4294967294" count="7">
            <x v="0"/>
            <x v="1"/>
            <x v="2"/>
            <x v="3"/>
            <x v="4"/>
            <x v="5"/>
            <x v="6"/>
          </reference>
        </references>
      </pivotArea>
    </format>
    <format dxfId="309">
      <pivotArea dataOnly="0" outline="0" fieldPosition="0">
        <references count="1">
          <reference field="4294967294" count="1">
            <x v="1"/>
          </reference>
        </references>
      </pivotArea>
    </format>
    <format dxfId="308">
      <pivotArea outline="0" collapsedLevelsAreSubtotals="1" fieldPosition="0">
        <references count="1">
          <reference field="4294967294" count="3" selected="0">
            <x v="2"/>
            <x v="3"/>
            <x v="4"/>
          </reference>
        </references>
      </pivotArea>
    </format>
    <format dxfId="307">
      <pivotArea dataOnly="0" labelOnly="1" outline="0" fieldPosition="0">
        <references count="1">
          <reference field="4294967294" count="3">
            <x v="2"/>
            <x v="3"/>
            <x v="4"/>
          </reference>
        </references>
      </pivotArea>
    </format>
    <format dxfId="306">
      <pivotArea outline="0" collapsedLevelsAreSubtotals="1" fieldPosition="0">
        <references count="1">
          <reference field="4294967294" count="2" selected="0">
            <x v="5"/>
            <x v="6"/>
          </reference>
        </references>
      </pivotArea>
    </format>
    <format dxfId="305">
      <pivotArea dataOnly="0" labelOnly="1" outline="0" fieldPosition="0">
        <references count="1">
          <reference field="4294967294" count="2">
            <x v="5"/>
            <x v="6"/>
          </reference>
        </references>
      </pivotArea>
    </format>
    <format dxfId="304">
      <pivotArea outline="0" collapsedLevelsAreSubtotals="1" fieldPosition="0">
        <references count="1">
          <reference field="4294967294" count="1" selected="0">
            <x v="4"/>
          </reference>
        </references>
      </pivotArea>
    </format>
    <format dxfId="303">
      <pivotArea dataOnly="0" labelOnly="1" outline="0" fieldPosition="0">
        <references count="1">
          <reference field="4294967294" count="1">
            <x v="4"/>
          </reference>
        </references>
      </pivotArea>
    </format>
    <format dxfId="302">
      <pivotArea dataOnly="0" outline="0" fieldPosition="0">
        <references count="1">
          <reference field="4294967294" count="2">
            <x v="0"/>
            <x v="1"/>
          </reference>
        </references>
      </pivotArea>
    </format>
  </formats>
  <pivotHierarchies count="162">
    <pivotHierarchy/>
    <pivotHierarchy/>
    <pivotHierarchy/>
    <pivotHierarchy/>
    <pivotHierarchy/>
    <pivotHierarchy/>
    <pivotHierarchy>
      <mps count="20">
        <mp field="8"/>
        <mp field="9"/>
        <mp field="10"/>
        <mp field="11"/>
        <mp field="12"/>
        <mp field="13"/>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37"/>
        <mp field="38"/>
        <mp field="39"/>
        <mp field="40"/>
        <mp field="41"/>
        <mp field="42"/>
        <mp field="43"/>
        <mp field="44"/>
        <mp field="45"/>
        <mp field="46"/>
        <mp field="47"/>
        <mp field="48"/>
        <mp field="49"/>
        <mp field="50"/>
        <mp field="51"/>
        <mp field="52"/>
        <mp field="5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1" cacheId="5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3"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1">
        <item c="1" x="0"/>
        <item c="1" x="1"/>
        <item c="1" x="2"/>
        <item c="1" x="3"/>
        <item c="1" x="4"/>
        <item c="1" x="5"/>
        <item x="6" d="1"/>
        <item x="7" d="1"/>
        <item x="8" d="1"/>
        <item x="9"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3">
    <field x="4"/>
    <field x="5"/>
    <field x="6"/>
  </rowFields>
  <rowItems count="9">
    <i>
      <x/>
    </i>
    <i r="1">
      <x/>
    </i>
    <i r="2">
      <x/>
    </i>
    <i r="2">
      <x v="1"/>
    </i>
    <i r="2">
      <x v="2"/>
    </i>
    <i r="2">
      <x v="3"/>
    </i>
    <i r="2">
      <x v="4"/>
    </i>
    <i r="2">
      <x v="5"/>
    </i>
    <i t="grand">
      <x/>
    </i>
  </rowItems>
  <colFields count="1">
    <field x="-2"/>
  </colFields>
  <colItems count="8">
    <i>
      <x/>
    </i>
    <i i="1">
      <x v="1"/>
    </i>
    <i i="2">
      <x v="2"/>
    </i>
    <i i="3">
      <x v="3"/>
    </i>
    <i i="4">
      <x v="4"/>
    </i>
    <i i="5">
      <x v="5"/>
    </i>
    <i i="6">
      <x v="6"/>
    </i>
    <i i="7">
      <x v="7"/>
    </i>
  </colItems>
  <pageFields count="2">
    <pageField fld="3" hier="77"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299">
      <pivotArea outline="0" collapsedLevelsAreSubtotals="1" fieldPosition="0">
        <references count="1">
          <reference field="4294967294" count="4" selected="0">
            <x v="2"/>
            <x v="3"/>
            <x v="4"/>
            <x v="6"/>
          </reference>
        </references>
      </pivotArea>
    </format>
    <format dxfId="298">
      <pivotArea dataOnly="0" labelOnly="1" outline="0" fieldPosition="0">
        <references count="1">
          <reference field="4294967294" count="4">
            <x v="2"/>
            <x v="3"/>
            <x v="4"/>
            <x v="6"/>
          </reference>
        </references>
      </pivotArea>
    </format>
    <format dxfId="297">
      <pivotArea field="4" type="button" dataOnly="0" labelOnly="1" outline="0" axis="axisRow" fieldPosition="0"/>
    </format>
    <format dxfId="296">
      <pivotArea dataOnly="0" labelOnly="1" outline="0" fieldPosition="0">
        <references count="1">
          <reference field="4294967294" count="7">
            <x v="0"/>
            <x v="2"/>
            <x v="3"/>
            <x v="4"/>
            <x v="5"/>
            <x v="6"/>
            <x v="7"/>
          </reference>
        </references>
      </pivotArea>
    </format>
    <format dxfId="295">
      <pivotArea dataOnly="0" outline="0" fieldPosition="0">
        <references count="1">
          <reference field="4294967294" count="1">
            <x v="2"/>
          </reference>
        </references>
      </pivotArea>
    </format>
    <format dxfId="294">
      <pivotArea outline="0" collapsedLevelsAreSubtotals="1" fieldPosition="0">
        <references count="1">
          <reference field="4294967294" count="3" selected="0">
            <x v="3"/>
            <x v="4"/>
            <x v="5"/>
          </reference>
        </references>
      </pivotArea>
    </format>
    <format dxfId="293">
      <pivotArea dataOnly="0" labelOnly="1" outline="0" fieldPosition="0">
        <references count="1">
          <reference field="4294967294" count="3">
            <x v="3"/>
            <x v="4"/>
            <x v="5"/>
          </reference>
        </references>
      </pivotArea>
    </format>
    <format dxfId="292">
      <pivotArea outline="0" collapsedLevelsAreSubtotals="1" fieldPosition="0">
        <references count="1">
          <reference field="4294967294" count="2" selected="0">
            <x v="6"/>
            <x v="7"/>
          </reference>
        </references>
      </pivotArea>
    </format>
    <format dxfId="291">
      <pivotArea dataOnly="0" labelOnly="1" outline="0" fieldPosition="0">
        <references count="1">
          <reference field="4294967294" count="2">
            <x v="6"/>
            <x v="7"/>
          </reference>
        </references>
      </pivotArea>
    </format>
    <format dxfId="290">
      <pivotArea outline="0" collapsedLevelsAreSubtotals="1" fieldPosition="0">
        <references count="1">
          <reference field="4294967294" count="1" selected="0">
            <x v="5"/>
          </reference>
        </references>
      </pivotArea>
    </format>
    <format dxfId="289">
      <pivotArea dataOnly="0" labelOnly="1" outline="0" fieldPosition="0">
        <references count="1">
          <reference field="4294967294" count="1">
            <x v="5"/>
          </reference>
        </references>
      </pivotArea>
    </format>
    <format dxfId="288">
      <pivotArea dataOnly="0" outline="0" fieldPosition="0">
        <references count="1">
          <reference field="4294967294" count="3">
            <x v="0"/>
            <x v="1"/>
            <x v="2"/>
          </reference>
        </references>
      </pivotArea>
    </format>
    <format dxfId="287">
      <pivotArea outline="0" collapsedLevelsAreSubtotals="1" fieldPosition="0">
        <references count="1">
          <reference field="4294967294" count="1" selected="0">
            <x v="1"/>
          </reference>
        </references>
      </pivotArea>
    </format>
    <format dxfId="286">
      <pivotArea dataOnly="0" labelOnly="1" outline="0" fieldPosition="0">
        <references count="1">
          <reference field="4294967294" count="1">
            <x v="1"/>
          </reference>
        </references>
      </pivotArea>
    </format>
    <format dxfId="285">
      <pivotArea collapsedLevelsAreSubtotals="1" fieldPosition="0">
        <references count="2">
          <reference field="4294967294" count="4" selected="0">
            <x v="1"/>
            <x v="2"/>
            <x v="3"/>
            <x v="4"/>
          </reference>
          <reference field="7" count="2">
            <x v="4"/>
            <x v="5"/>
          </reference>
        </references>
      </pivotArea>
    </format>
    <format dxfId="284">
      <pivotArea collapsedLevelsAreSubtotals="1" fieldPosition="0">
        <references count="2">
          <reference field="4294967294" count="3" selected="0">
            <x v="0"/>
            <x v="1"/>
            <x v="2"/>
          </reference>
          <reference field="7" count="1">
            <x v="6"/>
          </reference>
        </references>
      </pivotArea>
    </format>
    <format dxfId="283">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1" cacheId="7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5" firstHeaderRow="0" firstDataRow="1" firstDataCol="1" rowPageCount="1" colPageCount="1"/>
  <pivotFields count="94">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6">
        <item c="1" x="0"/>
        <item c="1" x="1"/>
        <item c="1" x="2"/>
        <item c="1" x="3"/>
        <item c="1" x="4"/>
        <item c="1" x="5"/>
        <item c="1" x="6"/>
        <item c="1" x="7"/>
        <item x="8"/>
        <item x="9"/>
        <item x="10"/>
        <item x="11"/>
        <item x="12"/>
        <item x="13"/>
        <item x="14"/>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9">
    <i>
      <x/>
    </i>
    <i>
      <x v="1"/>
    </i>
    <i>
      <x v="2"/>
    </i>
    <i>
      <x v="3"/>
    </i>
    <i>
      <x v="4"/>
    </i>
    <i>
      <x v="5"/>
    </i>
    <i>
      <x v="6"/>
    </i>
    <i>
      <x v="7"/>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6"/>
    <dataField name="Billable Hours" fld="70" baseField="0" baseItem="0" numFmtId="1"/>
    <dataField name="Billability" fld="85" baseField="0" baseItem="0" numFmtId="1"/>
  </dataFields>
  <formats count="12">
    <format dxfId="279">
      <pivotArea field="69" type="button" dataOnly="0" labelOnly="1" outline="0" axis="axisRow" fieldPosition="0"/>
    </format>
    <format dxfId="278">
      <pivotArea dataOnly="0" labelOnly="1" outline="0" fieldPosition="0">
        <references count="1">
          <reference field="4294967294" count="2">
            <x v="2"/>
            <x v="3"/>
          </reference>
        </references>
      </pivotArea>
    </format>
    <format dxfId="277">
      <pivotArea outline="0" collapsedLevelsAreSubtotals="1" fieldPosition="0">
        <references count="1">
          <reference field="4294967294" count="2" selected="0">
            <x v="2"/>
            <x v="3"/>
          </reference>
        </references>
      </pivotArea>
    </format>
    <format dxfId="276">
      <pivotArea dataOnly="0" labelOnly="1" fieldPosition="0">
        <references count="1">
          <reference field="69" count="0"/>
        </references>
      </pivotArea>
    </format>
    <format dxfId="275">
      <pivotArea dataOnly="0" labelOnly="1" grandRow="1" outline="0" fieldPosition="0"/>
    </format>
    <format dxfId="274">
      <pivotArea outline="0" collapsedLevelsAreSubtotals="1" fieldPosition="0">
        <references count="1">
          <reference field="4294967294" count="3" selected="0">
            <x v="0"/>
            <x v="2"/>
            <x v="3"/>
          </reference>
        </references>
      </pivotArea>
    </format>
    <format dxfId="273">
      <pivotArea dataOnly="0" labelOnly="1" grandRow="1" outline="0" fieldPosition="0"/>
    </format>
    <format dxfId="272">
      <pivotArea dataOnly="0" labelOnly="1" fieldPosition="0">
        <references count="1">
          <reference field="69" count="7">
            <x v="1"/>
            <x v="2"/>
            <x v="6"/>
            <x v="7"/>
            <x v="8"/>
            <x v="12"/>
            <x v="13"/>
          </reference>
        </references>
      </pivotArea>
    </format>
    <format dxfId="271">
      <pivotArea outline="0" collapsedLevelsAreSubtotals="1" fieldPosition="0">
        <references count="1">
          <reference field="4294967294" count="3" selected="0">
            <x v="1"/>
            <x v="2"/>
            <x v="3"/>
          </reference>
        </references>
      </pivotArea>
    </format>
    <format dxfId="270">
      <pivotArea collapsedLevelsAreSubtotals="1" fieldPosition="0">
        <references count="2">
          <reference field="4294967294" count="1" selected="0">
            <x v="3"/>
          </reference>
          <reference field="69" count="13">
            <x v="1"/>
            <x v="2"/>
            <x v="3"/>
            <x v="4"/>
            <x v="6"/>
            <x v="7"/>
            <x v="8"/>
            <x v="9"/>
            <x v="10"/>
            <x v="11"/>
            <x v="12"/>
            <x v="13"/>
            <x v="14"/>
          </reference>
        </references>
      </pivotArea>
    </format>
    <format dxfId="269">
      <pivotArea field="69" grandRow="1" outline="0" collapsedLevelsAreSubtotals="1" axis="axisRow" fieldPosition="0">
        <references count="1">
          <reference field="4294967294" count="1" selected="0">
            <x v="3"/>
          </reference>
        </references>
      </pivotArea>
    </format>
    <format dxfId="268">
      <pivotArea outline="0" collapsedLevelsAreSubtotals="1" fieldPosition="0">
        <references count="1">
          <reference field="4294967294" count="1" selected="0">
            <x v="1"/>
          </reference>
        </references>
      </pivotArea>
    </format>
  </formats>
  <conditionalFormats count="2">
    <conditionalFormat priority="2">
      <pivotAreas count="1">
        <pivotArea type="data" collapsedLevelsAreSubtotals="1" fieldPosition="0">
          <references count="2">
            <reference field="4294967294" count="1" selected="0">
              <x v="2"/>
            </reference>
            <reference field="69" count="6">
              <x v="1"/>
              <x v="2"/>
              <x v="6"/>
              <x v="7"/>
              <x v="8"/>
              <x v="12"/>
            </reference>
          </references>
        </pivotArea>
      </pivotAreas>
    </conditionalFormat>
    <conditionalFormat priority="7">
      <pivotAreas count="1">
        <pivotArea type="data" collapsedLevelsAreSubtotals="1" fieldPosition="0">
          <references count="2">
            <reference field="4294967294" count="1" selected="0">
              <x v="2"/>
            </reference>
            <reference field="69" count="7">
              <x v="1"/>
              <x v="2"/>
              <x v="6"/>
              <x v="7"/>
              <x v="8"/>
              <x v="9"/>
              <x v="12"/>
            </reference>
          </references>
        </pivotArea>
      </pivotAreas>
    </conditionalFormat>
  </conditional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3"/>
        <mp field="74"/>
        <mp field="83"/>
        <mp field="75"/>
        <mp field="76"/>
        <mp field="77"/>
        <mp field="78"/>
        <mp field="79"/>
        <mp field="80"/>
        <mp field="84"/>
        <mp field="81"/>
        <mp field="82"/>
        <mp field="86"/>
        <mp field="88"/>
        <mp field="92"/>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2" cacheId="66"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282">
      <pivotArea field="69" type="button" dataOnly="0" labelOnly="1" outline="0" axis="axisRow" fieldPosition="0"/>
    </format>
    <format dxfId="281">
      <pivotArea dataOnly="0" labelOnly="1" fieldPosition="0">
        <references count="1">
          <reference field="70" count="0"/>
        </references>
      </pivotArea>
    </format>
    <format dxfId="280">
      <pivotArea dataOnly="0" labelOnly="1" grandCol="1" outline="0" fieldPosition="0"/>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5"/>
        <mp field="76"/>
        <mp field="77"/>
        <mp field="78"/>
        <mp field="79"/>
        <mp field="80"/>
        <mp field="81"/>
        <mp field="82"/>
        <mp field="83"/>
        <mp field="84"/>
        <mp field="85"/>
        <mp field="86"/>
        <mp field="87"/>
        <mp field="89"/>
        <mp field="91"/>
        <mp field="9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1" cacheId="78"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7"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5">
        <item s="1" c="1" x="0"/>
        <item s="1" x="1"/>
        <item s="1" x="2"/>
        <item s="1" x="3"/>
        <item t="default"/>
      </items>
    </pivotField>
    <pivotField axis="axisRow" showAll="0" dataSourceSort="1">
      <items count="14">
        <item c="1" x="0"/>
        <item c="1" x="1"/>
        <item c="1" x="2" d="1"/>
        <item c="1" x="3"/>
        <item c="1" x="4"/>
        <item c="1" x="5"/>
        <item c="1" x="6"/>
        <item c="1" x="7"/>
        <item c="1" x="8"/>
        <item c="1" x="9"/>
        <item x="10" d="1"/>
        <item x="11" d="1"/>
        <item x="12" d="1"/>
        <item t="default"/>
      </items>
    </pivotField>
    <pivotField axis="axisRow" showAll="0" dataSourceSort="1">
      <items count="11">
        <item c="1" x="0"/>
        <item x="1" d="1"/>
        <item x="2" d="1"/>
        <item x="3"/>
        <item x="4" d="1"/>
        <item x="5" d="1"/>
        <item x="6" d="1"/>
        <item x="7" d="1"/>
        <item x="8" d="1"/>
        <item x="9"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2">
    <i>
      <x/>
    </i>
    <i t="grand">
      <x/>
    </i>
  </rowItems>
  <colFields count="1">
    <field x="-2"/>
  </colFields>
  <colItems count="8">
    <i>
      <x/>
    </i>
    <i i="1">
      <x v="1"/>
    </i>
    <i i="2">
      <x v="2"/>
    </i>
    <i i="3">
      <x v="3"/>
    </i>
    <i i="4">
      <x v="4"/>
    </i>
    <i i="5">
      <x v="5"/>
    </i>
    <i i="6">
      <x v="6"/>
    </i>
    <i i="7">
      <x v="7"/>
    </i>
  </colItems>
  <pageFields count="2">
    <pageField fld="51" hier="6" name="[Date].[BillingPeriod].[Billing Period].&amp;[2013 - 07]" cap="2013 - 07"/>
    <pageField fld="97" hier="61" name="[Person].[Person Name].&amp;[Mark Stacey]" cap="Mark Stacey"/>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67">
      <pivotArea collapsedLevelsAreSubtotals="1" fieldPosition="0">
        <references count="2">
          <reference field="4294967294" count="1" selected="0">
            <x v="5"/>
          </reference>
          <reference field="22" count="1">
            <x v="3"/>
          </reference>
        </references>
      </pivotArea>
    </format>
    <format dxfId="266">
      <pivotArea collapsedLevelsAreSubtotals="1" fieldPosition="0">
        <references count="2">
          <reference field="4294967294" count="1" selected="0">
            <x v="5"/>
          </reference>
          <reference field="22" count="1">
            <x v="4"/>
          </reference>
        </references>
      </pivotArea>
    </format>
    <format dxfId="265">
      <pivotArea collapsedLevelsAreSubtotals="1" fieldPosition="0">
        <references count="2">
          <reference field="4294967294" count="1" selected="0">
            <x v="5"/>
          </reference>
          <reference field="92" count="0"/>
        </references>
      </pivotArea>
    </format>
    <format dxfId="264">
      <pivotArea collapsedLevelsAreSubtotals="1" fieldPosition="0">
        <references count="2">
          <reference field="4294967294" count="1" selected="0">
            <x v="6"/>
          </reference>
          <reference field="20" count="1">
            <x v="3"/>
          </reference>
        </references>
      </pivotArea>
    </format>
    <format dxfId="263">
      <pivotArea collapsedLevelsAreSubtotals="1" fieldPosition="0">
        <references count="2">
          <reference field="4294967294" count="1" selected="0">
            <x v="6"/>
          </reference>
          <reference field="21" count="1">
            <x v="3"/>
          </reference>
        </references>
      </pivotArea>
    </format>
    <format dxfId="262">
      <pivotArea collapsedLevelsAreSubtotals="1" fieldPosition="0">
        <references count="2">
          <reference field="4294967294" count="1" selected="0">
            <x v="6"/>
          </reference>
          <reference field="20" count="1">
            <x v="1"/>
          </reference>
        </references>
      </pivotArea>
    </format>
    <format dxfId="261">
      <pivotArea collapsedLevelsAreSubtotals="1" fieldPosition="0">
        <references count="2">
          <reference field="4294967294" count="1" selected="0">
            <x v="5"/>
          </reference>
          <reference field="22" count="1">
            <x v="5"/>
          </reference>
        </references>
      </pivotArea>
    </format>
    <format dxfId="260">
      <pivotArea collapsedLevelsAreSubtotals="1" fieldPosition="0">
        <references count="2">
          <reference field="4294967294" count="1" selected="0">
            <x v="5"/>
          </reference>
          <reference field="22" count="1">
            <x v="6"/>
          </reference>
        </references>
      </pivotArea>
    </format>
    <format dxfId="259">
      <pivotArea collapsedLevelsAreSubtotals="1" fieldPosition="0">
        <references count="2">
          <reference field="4294967294" count="1" selected="0">
            <x v="5"/>
          </reference>
          <reference field="22" count="1">
            <x v="7"/>
          </reference>
        </references>
      </pivotArea>
    </format>
    <format dxfId="258">
      <pivotArea collapsedLevelsAreSubtotals="1" fieldPosition="0">
        <references count="2">
          <reference field="4294967294" count="1" selected="0">
            <x v="5"/>
          </reference>
          <reference field="22" count="1">
            <x v="8"/>
          </reference>
        </references>
      </pivotArea>
    </format>
    <format dxfId="257">
      <pivotArea collapsedLevelsAreSubtotals="1" fieldPosition="0">
        <references count="2">
          <reference field="4294967294" count="1" selected="0">
            <x v="5"/>
          </reference>
          <reference field="22" count="1">
            <x v="9"/>
          </reference>
        </references>
      </pivotArea>
    </format>
    <format dxfId="256">
      <pivotArea field="19" type="button" dataOnly="0" labelOnly="1" outline="0" axis="axisRow" fieldPosition="0"/>
    </format>
    <format dxfId="255">
      <pivotArea dataOnly="0" labelOnly="1" outline="0" fieldPosition="0">
        <references count="1">
          <reference field="4294967294" count="6">
            <x v="2"/>
            <x v="3"/>
            <x v="4"/>
            <x v="5"/>
            <x v="6"/>
            <x v="7"/>
          </reference>
        </references>
      </pivotArea>
    </format>
    <format dxfId="254">
      <pivotArea outline="0" collapsedLevelsAreSubtotals="1" fieldPosition="0">
        <references count="1">
          <reference field="4294967294" count="1" selected="0">
            <x v="6"/>
          </reference>
        </references>
      </pivotArea>
    </format>
    <format dxfId="253">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members count="32"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7]"/>
        <member name="[Fact Timesheet Detail].[Name Comments].[Client Name].&amp;[58]"/>
        <member name="[Fact Timesheet Detail].[Name Comments].[Client Name].&amp;[63]"/>
        <member name="[Fact Timesheet Detail].[Name Comments].[Client Name].&amp;[742]"/>
        <member name="[Fact Timesheet Detail].[Name Comments].[Client Name].&amp;[743]"/>
        <member name=""/>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4" level="1">
        <member name="[Person].[Person Name].&amp;[Mark Stacey]"/>
        <member name="[Person].[Person Name].&amp;[Theo Engels]"/>
        <member name="[Person].[Person Name].&amp;[Geoffrey Smith]"/>
        <member name="[Person].[Person Name].&amp;[Adele Swanepoe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ivotTable1" cacheId="51"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7"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3">
        <item c="1" x="0"/>
        <item c="1" x="1"/>
        <item c="1" x="2"/>
        <item c="1" x="3"/>
        <item c="1" x="4"/>
        <item c="1" x="5"/>
        <item c="1" x="6"/>
        <item c="1" x="7"/>
        <item c="1" x="8"/>
        <item c="1" x="9"/>
        <item c="1" x="10"/>
        <item x="11" d="1"/>
        <item t="default"/>
      </items>
    </pivotField>
    <pivotField axis="axisRow" showAll="0" dataSourceSort="1">
      <items count="24">
        <item c="1" x="0" d="1"/>
        <item x="1" d="1"/>
        <item x="2" d="1"/>
        <item x="3" d="1"/>
        <item x="4" d="1"/>
        <item x="5" d="1"/>
        <item x="6" d="1"/>
        <item x="7" d="1"/>
        <item x="8" d="1"/>
        <item x="9" d="1"/>
        <item x="10" d="1"/>
        <item x="11" d="1"/>
        <item x="12" d="1"/>
        <item x="13" d="1"/>
        <item x="14" d="1"/>
        <item x="15" d="1"/>
        <item x="16" d="1"/>
        <item x="17" d="1"/>
        <item x="18"/>
        <item x="19" d="1"/>
        <item x="20"/>
        <item x="21" d="1"/>
        <item x="22" d="1"/>
        <item t="default"/>
      </items>
    </pivotField>
    <pivotField axis="axisRow" showAll="0" dataSourceSort="1">
      <items count="22">
        <item c="1" x="0"/>
        <item x="1" d="1"/>
        <item x="2" d="1"/>
        <item x="3" d="1"/>
        <item x="4" d="1"/>
        <item x="5" d="1"/>
        <item x="6" d="1"/>
        <item x="7" d="1"/>
        <item x="8" d="1"/>
        <item x="9" d="1"/>
        <item x="10" d="1"/>
        <item x="11" d="1"/>
        <item x="12" d="1"/>
        <item x="13" d="1"/>
        <item x="14" d="1"/>
        <item x="15" d="1"/>
        <item x="16" d="1"/>
        <item x="17"/>
        <item x="18" d="1"/>
        <item x="19" d="1"/>
        <item x="20"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2">
    <i>
      <x/>
    </i>
    <i>
      <x v="1"/>
    </i>
    <i>
      <x v="2"/>
    </i>
    <i>
      <x v="3"/>
    </i>
    <i>
      <x v="4"/>
    </i>
    <i>
      <x v="5"/>
    </i>
    <i>
      <x v="6"/>
    </i>
    <i>
      <x v="7"/>
    </i>
    <i>
      <x v="8"/>
    </i>
    <i>
      <x v="9"/>
    </i>
    <i>
      <x v="10"/>
    </i>
    <i t="grand">
      <x/>
    </i>
  </rowItems>
  <colFields count="1">
    <field x="-2"/>
  </colFields>
  <colItems count="8">
    <i>
      <x/>
    </i>
    <i i="1">
      <x v="1"/>
    </i>
    <i i="2">
      <x v="2"/>
    </i>
    <i i="3">
      <x v="3"/>
    </i>
    <i i="4">
      <x v="4"/>
    </i>
    <i i="5">
      <x v="5"/>
    </i>
    <i i="6">
      <x v="6"/>
    </i>
    <i i="7">
      <x v="7"/>
    </i>
  </colItems>
  <pageFields count="2">
    <pageField fld="51" hier="6" name="[Date].[BillingPeriod].[Billing Period].&amp;[2014 - 04]" cap="2014 - 04"/>
    <pageField fld="97" hier="61" name="[Person].[Person Name].[All]" cap="All"/>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52">
      <pivotArea collapsedLevelsAreSubtotals="1" fieldPosition="0">
        <references count="2">
          <reference field="4294967294" count="1" selected="0">
            <x v="5"/>
          </reference>
          <reference field="22" count="1">
            <x v="3"/>
          </reference>
        </references>
      </pivotArea>
    </format>
    <format dxfId="251">
      <pivotArea collapsedLevelsAreSubtotals="1" fieldPosition="0">
        <references count="2">
          <reference field="4294967294" count="1" selected="0">
            <x v="5"/>
          </reference>
          <reference field="22" count="1">
            <x v="4"/>
          </reference>
        </references>
      </pivotArea>
    </format>
    <format dxfId="250">
      <pivotArea collapsedLevelsAreSubtotals="1" fieldPosition="0">
        <references count="2">
          <reference field="4294967294" count="1" selected="0">
            <x v="5"/>
          </reference>
          <reference field="92" count="0"/>
        </references>
      </pivotArea>
    </format>
    <format dxfId="249">
      <pivotArea collapsedLevelsAreSubtotals="1" fieldPosition="0">
        <references count="2">
          <reference field="4294967294" count="1" selected="0">
            <x v="6"/>
          </reference>
          <reference field="20" count="1">
            <x v="20"/>
          </reference>
        </references>
      </pivotArea>
    </format>
    <format dxfId="248">
      <pivotArea collapsedLevelsAreSubtotals="1" fieldPosition="0">
        <references count="2">
          <reference field="4294967294" count="1" selected="0">
            <x v="6"/>
          </reference>
          <reference field="21" count="1">
            <x v="17"/>
          </reference>
        </references>
      </pivotArea>
    </format>
    <format dxfId="247">
      <pivotArea collapsedLevelsAreSubtotals="1" fieldPosition="0">
        <references count="2">
          <reference field="4294967294" count="1" selected="0">
            <x v="6"/>
          </reference>
          <reference field="20" count="1">
            <x v="18"/>
          </reference>
        </references>
      </pivotArea>
    </format>
    <format dxfId="246">
      <pivotArea collapsedLevelsAreSubtotals="1" fieldPosition="0">
        <references count="2">
          <reference field="4294967294" count="1" selected="0">
            <x v="5"/>
          </reference>
          <reference field="22" count="1">
            <x v="5"/>
          </reference>
        </references>
      </pivotArea>
    </format>
    <format dxfId="245">
      <pivotArea collapsedLevelsAreSubtotals="1" fieldPosition="0">
        <references count="2">
          <reference field="4294967294" count="1" selected="0">
            <x v="5"/>
          </reference>
          <reference field="22" count="1">
            <x v="6"/>
          </reference>
        </references>
      </pivotArea>
    </format>
    <format dxfId="244">
      <pivotArea collapsedLevelsAreSubtotals="1" fieldPosition="0">
        <references count="2">
          <reference field="4294967294" count="1" selected="0">
            <x v="5"/>
          </reference>
          <reference field="22" count="1">
            <x v="7"/>
          </reference>
        </references>
      </pivotArea>
    </format>
    <format dxfId="243">
      <pivotArea collapsedLevelsAreSubtotals="1" fieldPosition="0">
        <references count="2">
          <reference field="4294967294" count="1" selected="0">
            <x v="5"/>
          </reference>
          <reference field="22" count="1">
            <x v="8"/>
          </reference>
        </references>
      </pivotArea>
    </format>
    <format dxfId="242">
      <pivotArea collapsedLevelsAreSubtotals="1" fieldPosition="0">
        <references count="2">
          <reference field="4294967294" count="1" selected="0">
            <x v="5"/>
          </reference>
          <reference field="22" count="1">
            <x v="9"/>
          </reference>
        </references>
      </pivotArea>
    </format>
    <format dxfId="241">
      <pivotArea field="19" type="button" dataOnly="0" labelOnly="1" outline="0" axis="axisRow" fieldPosition="0"/>
    </format>
    <format dxfId="240">
      <pivotArea dataOnly="0" labelOnly="1" outline="0" fieldPosition="0">
        <references count="1">
          <reference field="4294967294" count="6">
            <x v="2"/>
            <x v="3"/>
            <x v="4"/>
            <x v="5"/>
            <x v="6"/>
            <x v="7"/>
          </reference>
        </references>
      </pivotArea>
    </format>
    <format dxfId="239">
      <pivotArea outline="0" collapsedLevelsAreSubtotals="1" fieldPosition="0">
        <references count="1">
          <reference field="4294967294" count="1" selected="0">
            <x v="6"/>
          </reference>
        </references>
      </pivotArea>
    </format>
    <format dxfId="238">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ivotTable2" cacheId="98"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C22"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item c="1" x="1"/>
        <item c="1" x="2"/>
        <item c="1" x="3"/>
        <item c="1" x="4"/>
        <item x="5" d="1"/>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5">
        <item x="0"/>
        <item x="1"/>
        <item x="2"/>
        <item x="3"/>
        <item x="4"/>
        <item x="5"/>
        <item x="6"/>
        <item x="7"/>
        <item x="8"/>
        <item x="9"/>
        <item x="10"/>
        <item x="11"/>
        <item x="12"/>
        <item x="13"/>
        <item t="default"/>
      </items>
    </pivotField>
    <pivotField showAll="0" dataSourceSort="1" defaultSubtotal="0" showPropTip="1"/>
  </pivotFields>
  <rowFields count="2">
    <field x="44"/>
    <field x="-2"/>
  </rowFields>
  <rowItems count="17">
    <i>
      <x/>
    </i>
    <i r="1">
      <x/>
    </i>
    <i r="1" i="1">
      <x v="1"/>
    </i>
    <i>
      <x v="1"/>
    </i>
    <i r="1">
      <x/>
    </i>
    <i r="1" i="1">
      <x v="1"/>
    </i>
    <i>
      <x v="2"/>
    </i>
    <i r="1">
      <x/>
    </i>
    <i r="1" i="1">
      <x v="1"/>
    </i>
    <i>
      <x v="3"/>
    </i>
    <i r="1">
      <x/>
    </i>
    <i r="1" i="1">
      <x v="1"/>
    </i>
    <i>
      <x v="4"/>
    </i>
    <i r="1">
      <x/>
    </i>
    <i r="1" i="1">
      <x v="1"/>
    </i>
    <i t="grand">
      <x/>
    </i>
    <i t="grand" i="1">
      <x/>
    </i>
  </rowItems>
  <colFields count="1">
    <field x="70"/>
  </colFields>
  <colItems count="15">
    <i>
      <x/>
    </i>
    <i>
      <x v="1"/>
    </i>
    <i>
      <x v="2"/>
    </i>
    <i>
      <x v="3"/>
    </i>
    <i>
      <x v="4"/>
    </i>
    <i>
      <x v="5"/>
    </i>
    <i>
      <x v="6"/>
    </i>
    <i>
      <x v="7"/>
    </i>
    <i>
      <x v="8"/>
    </i>
    <i>
      <x v="9"/>
    </i>
    <i>
      <x v="10"/>
    </i>
    <i>
      <x v="11"/>
    </i>
    <i>
      <x v="12"/>
    </i>
    <i>
      <x v="13"/>
    </i>
    <i t="grand">
      <x/>
    </i>
  </colItems>
  <pageFields count="1">
    <pageField fld="0" hier="45" name="[Fact Timesheet Detail].[Person Comments].[Person].&amp;[Geoffrey Smith]" cap="Geoffrey Smith"/>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9"/>
        <mp field="50"/>
        <mp field="51"/>
        <mp field="52"/>
        <mp field="53"/>
        <mp field="54"/>
        <mp field="55"/>
        <mp field="56"/>
        <mp field="57"/>
        <mp field="58"/>
        <mp field="59"/>
        <mp field="60"/>
        <mp field="61"/>
        <mp field="62"/>
        <mp field="63"/>
        <mp field="65"/>
        <mp field="66"/>
      </mps>
    </pivotHierarchy>
    <pivotHierarchy/>
    <pivotHierarchy/>
    <pivotHierarchy>
      <mps count="16">
        <mp field="4"/>
        <mp field="5"/>
        <mp field="6"/>
        <mp field="7"/>
        <mp field="8"/>
        <mp field="9"/>
        <mp field="10"/>
        <mp field="11"/>
        <mp field="12"/>
        <mp field="13"/>
        <mp field="14"/>
        <mp field="15"/>
        <mp field="16"/>
        <mp field="17"/>
        <mp field="68"/>
        <mp field="6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7.xml><?xml version="1.0" encoding="utf-8"?>
<pivotTableDefinition xmlns="http://schemas.openxmlformats.org/spreadsheetml/2006/main" name="PersonBillingTable" cacheId="10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9">
      <pivotAreas count="1">
        <pivotArea outline="0" fieldPosition="0">
          <references count="1">
            <reference field="4294967294" count="1" selected="0">
              <x v="0"/>
            </reference>
          </references>
        </pivotArea>
      </pivotAreas>
    </conditionalFormat>
    <conditionalFormat priority="8">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7">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8.xml><?xml version="1.0" encoding="utf-8"?>
<pivotTableDefinition xmlns="http://schemas.openxmlformats.org/spreadsheetml/2006/main" name="PersonBillingByWeek" cacheId="88" applyNumberFormats="0" applyBorderFormats="0" applyFontFormats="0" applyPatternFormats="0" applyAlignmentFormats="0" applyWidthHeightFormats="1" dataCaption="Values" updatedVersion="5" minRefreshableVersion="3" useAutoFormatting="1" subtotalHiddenItems="1" colGrandTotals="0" itemPrintTitles="1" createdVersion="4" indent="0" outline="1" outlineData="1" multipleFieldFilters="0" fieldListSortAscending="1">
  <location ref="R1:X13" firstHeaderRow="1" firstDataRow="2" firstDataCol="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9">
        <item s="1" c="1" x="0"/>
        <item s="1" c="1" x="1"/>
        <item s="1" c="1" x="2" d="1"/>
        <item s="1" c="1" x="3"/>
        <item s="1" c="1" x="4"/>
        <item s="1" c="1" x="5"/>
        <item s="1" c="1" x="6"/>
        <item s="1" x="7"/>
        <item t="default"/>
      </items>
    </pivotField>
    <pivotField axis="axisCol" allDrilled="1" showAll="0" dataSourceSort="1"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dataSourceSort="1" defaultSubtotal="0" showPropTip="1"/>
    <pivotField dataField="1" showAll="0"/>
    <pivotField axis="axisRow" showAll="0" dataSourceSort="1">
      <items count="4">
        <item c="1" x="0"/>
        <item c="1" x="1"/>
        <item c="1" x="2"/>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2">
    <field x="45"/>
    <field x="49"/>
  </rowFields>
  <rowItems count="11">
    <i>
      <x/>
    </i>
    <i>
      <x v="1"/>
    </i>
    <i>
      <x v="2"/>
    </i>
    <i r="1">
      <x/>
    </i>
    <i r="1">
      <x v="1"/>
    </i>
    <i r="1">
      <x v="2"/>
    </i>
    <i>
      <x v="3"/>
    </i>
    <i>
      <x v="4"/>
    </i>
    <i>
      <x v="5"/>
    </i>
    <i>
      <x v="6"/>
    </i>
    <i t="grand">
      <x/>
    </i>
  </rowItems>
  <colFields count="1">
    <field x="46"/>
  </colFields>
  <colItems count="6">
    <i>
      <x/>
    </i>
    <i>
      <x v="1"/>
    </i>
    <i>
      <x v="2"/>
    </i>
    <i>
      <x v="3"/>
    </i>
    <i>
      <x v="4"/>
    </i>
    <i>
      <x v="5"/>
    </i>
  </colItems>
  <dataFields count="1">
    <dataField name="Raw Hours" fld="48" baseField="0" baseItem="0"/>
  </dataFields>
  <formats count="7">
    <format dxfId="224">
      <pivotArea dataOnly="0" labelOnly="1" fieldPosition="0">
        <references count="1">
          <reference field="46" count="0"/>
        </references>
      </pivotArea>
    </format>
    <format dxfId="223">
      <pivotArea field="45" type="button" dataOnly="0" labelOnly="1" outline="0" axis="axisRow" fieldPosition="0"/>
    </format>
    <format dxfId="222">
      <pivotArea dataOnly="0" labelOnly="1" fieldPosition="0">
        <references count="1">
          <reference field="46" count="50">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reference>
        </references>
      </pivotArea>
    </format>
    <format dxfId="221">
      <pivotArea dataOnly="0" labelOnly="1" fieldPosition="0">
        <references count="1">
          <reference field="46" count="36">
            <x v="56"/>
            <x v="57"/>
            <x v="58"/>
            <x v="59"/>
            <x v="60"/>
            <x v="61"/>
            <x v="62"/>
            <x v="63"/>
            <x v="64"/>
            <x v="65"/>
            <x v="66"/>
            <x v="67"/>
            <x v="68"/>
            <x v="69"/>
            <x v="70"/>
            <x v="71"/>
            <x v="72"/>
            <x v="73"/>
            <x v="74"/>
            <x v="75"/>
            <x v="76"/>
            <x v="77"/>
            <x v="78"/>
            <x v="79"/>
            <x v="80"/>
            <x v="81"/>
            <x v="82"/>
            <x v="83"/>
            <x v="84"/>
            <x v="85"/>
            <x v="86"/>
            <x v="87"/>
            <x v="88"/>
            <x v="89"/>
            <x v="90"/>
            <x v="91"/>
          </reference>
        </references>
      </pivotArea>
    </format>
    <format dxfId="220">
      <pivotArea dataOnly="0" labelOnly="1" grandCol="1" outline="0" fieldPosition="0"/>
    </format>
    <format dxfId="219">
      <pivotArea field="45" type="button" dataOnly="0" labelOnly="1" outline="0" axis="axisRow" fieldPosition="0"/>
    </format>
    <format dxfId="218">
      <pivotArea dataOnly="0" labelOnly="1" fieldPosition="0">
        <references count="1">
          <reference field="46" count="5">
            <x v="92"/>
            <x v="93"/>
            <x v="94"/>
            <x v="95"/>
            <x v="96"/>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51"/>
        <mp field="52"/>
        <mp field="53"/>
        <mp field="54"/>
        <mp field="55"/>
        <mp field="56"/>
        <mp field="57"/>
        <mp field="58"/>
        <mp field="59"/>
        <mp field="60"/>
        <mp field="61"/>
        <mp field="62"/>
        <mp field="63"/>
        <mp field="65"/>
        <mp field="91"/>
        <mp field="92"/>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9.xml><?xml version="1.0" encoding="utf-8"?>
<pivotTableDefinition xmlns="http://schemas.openxmlformats.org/spreadsheetml/2006/main" name="PersonBillingTable" cacheId="8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2" firstHeaderRow="0" firstDataRow="1" firstDataCol="1"/>
  <pivotFields count="54">
    <pivotField axis="axisRow" allDrilled="1" showAll="0" dataSourceSort="1">
      <items count="12">
        <item s="1" c="1" x="0"/>
        <item s="1" c="1" x="1"/>
        <item s="1" c="1" x="2"/>
        <item s="1" c="1" x="3"/>
        <item s="1" c="1" x="4"/>
        <item s="1" c="1" x="5"/>
        <item s="1" c="1" x="6"/>
        <item s="1" x="7"/>
        <item x="8"/>
        <item x="9"/>
        <item x="10"/>
        <item t="default"/>
      </items>
    </pivotField>
    <pivotField axis="axisRow" showAll="0" dataSourceSort="1">
      <items count="6">
        <item c="1" x="0"/>
        <item c="1" x="1"/>
        <item c="1" x="2"/>
        <item x="3" d="1"/>
        <item x="4"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0"/>
  </rowFields>
  <rowItems count="8">
    <i>
      <x/>
    </i>
    <i>
      <x v="1"/>
    </i>
    <i>
      <x v="2"/>
    </i>
    <i>
      <x v="3"/>
    </i>
    <i>
      <x v="4"/>
    </i>
    <i>
      <x v="5"/>
    </i>
    <i>
      <x v="6"/>
    </i>
    <i t="grand">
      <x/>
    </i>
  </rowItems>
  <colFields count="1">
    <field x="-2"/>
  </colFields>
  <colItems count="9">
    <i>
      <x/>
    </i>
    <i i="1">
      <x v="1"/>
    </i>
    <i i="2">
      <x v="2"/>
    </i>
    <i i="3">
      <x v="3"/>
    </i>
    <i i="4">
      <x v="4"/>
    </i>
    <i i="5">
      <x v="5"/>
    </i>
    <i i="6">
      <x v="6"/>
    </i>
    <i i="7">
      <x v="7"/>
    </i>
    <i i="8">
      <x v="8"/>
    </i>
  </colItem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3">
      <pivotAreas count="1">
        <pivotArea outline="0" fieldPosition="0">
          <references count="1">
            <reference field="4294967294" count="1" selected="0">
              <x v="0"/>
            </reference>
          </references>
        </pivotArea>
      </pivotAreas>
    </conditionalFormat>
    <conditionalFormat priority="2">
      <pivotAreas count="6">
        <pivotArea type="data" collapsedLevelsAreSubtotals="1" fieldPosition="0">
          <references count="2">
            <reference field="4294967294" count="1" selected="0">
              <x v="7"/>
            </reference>
            <reference field="0" count="2">
              <x v="0"/>
              <x v="2"/>
            </reference>
          </references>
        </pivotArea>
        <pivotArea type="data" collapsedLevelsAreSubtotals="1" fieldPosition="0">
          <references count="2">
            <reference field="4294967294" count="1" selected="0">
              <x v="7"/>
            </reference>
            <reference field="0" count="1">
              <x v="3"/>
            </reference>
          </references>
        </pivotArea>
        <pivotArea type="data" collapsedLevelsAreSubtotals="1" fieldPosition="0">
          <references count="2">
            <reference field="4294967294" count="1" selected="0">
              <x v="7"/>
            </reference>
            <reference field="0" count="1">
              <x v="7"/>
            </reference>
          </references>
        </pivotArea>
        <pivotArea type="data" collapsedLevelsAreSubtotals="1" fieldPosition="0">
          <references count="2">
            <reference field="4294967294" count="1" selected="0">
              <x v="7"/>
            </reference>
            <reference field="0" count="1">
              <x v="5"/>
            </reference>
          </references>
        </pivotArea>
        <pivotArea type="data" collapsedLevelsAreSubtotals="1" fieldPosition="0">
          <references count="2">
            <reference field="4294967294" count="1" selected="0">
              <x v="7"/>
            </reference>
            <reference field="0" count="1">
              <x v="6"/>
            </reference>
          </references>
        </pivotArea>
        <pivotArea type="data" collapsedLevelsAreSubtotals="1" fieldPosition="0">
          <references count="2">
            <reference field="4294967294" count="1" selected="0">
              <x v="7"/>
            </reference>
            <reference field="0" count="1">
              <x v="9"/>
            </reference>
          </references>
        </pivotArea>
      </pivotAreas>
    </conditionalFormat>
    <conditionalFormat priority="1">
      <pivotAreas count="1">
        <pivotArea type="data" collapsedLevelsAreSubtotals="1" fieldPosition="0">
          <references count="2">
            <reference field="4294967294" count="1" selected="0">
              <x v="1"/>
            </reference>
            <reference field="0" count="10">
              <x v="0"/>
              <x v="2"/>
              <x v="3"/>
              <x v="4"/>
              <x v="5"/>
              <x v="6"/>
              <x v="7"/>
              <x v="8"/>
              <x v="9"/>
              <x v="10"/>
            </reference>
          </references>
        </pivotArea>
      </pivotAreas>
    </conditionalFormat>
  </conditionalFormats>
  <pivotHierarchies count="162">
    <pivotHierarchy/>
    <pivotHierarchy/>
    <pivotHierarchy/>
    <pivotHierarchy/>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6">
        <mp field="4"/>
        <mp field="5"/>
        <mp field="6"/>
        <mp field="7"/>
        <mp field="8"/>
        <mp field="9"/>
        <mp field="10"/>
        <mp field="11"/>
        <mp field="12"/>
        <mp field="13"/>
        <mp field="14"/>
        <mp field="15"/>
        <mp field="16"/>
        <mp field="17"/>
        <mp field="52"/>
        <mp field="53"/>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ersonBillingTable" cacheId="12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K37" firstHeaderRow="0" firstDataRow="1" firstDataCol="1" rowPageCount="2" colPageCount="1"/>
  <pivotFields count="79">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3">
        <item c="1" x="0"/>
        <item c="1" x="1" d="1"/>
        <item t="default"/>
      </items>
    </pivotField>
    <pivotField axis="axisRow" showAll="0" dataSourceSort="1">
      <items count="9">
        <item c="1" x="0" d="1"/>
        <item c="1" x="1"/>
        <item c="1" x="2"/>
        <item x="3" d="1"/>
        <item x="4" d="1"/>
        <item x="5" d="1"/>
        <item x="6" d="1"/>
        <item x="7" d="1"/>
        <item t="default"/>
      </items>
    </pivotField>
    <pivotField axis="axisRow" showAll="0" dataSourceSort="1">
      <items count="11">
        <item c="1" x="0" d="1"/>
        <item x="1" d="1"/>
        <item x="2" d="1"/>
        <item x="3" d="1"/>
        <item x="4" d="1"/>
        <item x="5" d="1"/>
        <item x="6" d="1"/>
        <item x="7" d="1"/>
        <item x="8" d="1"/>
        <item x="9" d="1"/>
        <item t="default"/>
      </items>
    </pivotField>
    <pivotField axis="axisRow" showAll="0" dataSourceSort="1">
      <items count="17">
        <item c="1" x="0"/>
        <item c="1" x="1" d="1"/>
        <item c="1" x="2"/>
        <item c="1" x="3"/>
        <item c="1" x="4"/>
        <item c="1" x="5"/>
        <item c="1" x="6"/>
        <item c="1" x="7"/>
        <item c="1" x="8"/>
        <item c="1" x="9"/>
        <item c="1" x="10" d="1"/>
        <item c="1" x="11" d="1"/>
        <item c="1" x="12"/>
        <item c="1" x="13"/>
        <item c="1" x="14"/>
        <item x="15" d="1"/>
        <item t="default"/>
      </items>
    </pivotField>
    <pivotField axis="axisRow" showAll="0" dataSourceSort="1">
      <items count="15">
        <item c="1" x="0"/>
        <item c="1" x="1" d="1"/>
        <item c="1" x="2" d="1"/>
        <item x="3" d="1"/>
        <item x="4" d="1"/>
        <item x="5" d="1"/>
        <item x="6" d="1"/>
        <item x="7" d="1"/>
        <item x="8" d="1"/>
        <item x="9" d="1"/>
        <item x="10" d="1"/>
        <item x="11" d="1"/>
        <item x="12" d="1"/>
        <item x="13"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3">
        <item x="0"/>
        <item x="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Page" allDrilled="1" showAll="0" dataSourceSort="1" defaultAttributeDrillState="1">
      <items count="1">
        <item t="default"/>
      </items>
    </pivotField>
  </pivotFields>
  <rowFields count="7">
    <field x="50"/>
    <field x="52"/>
    <field x="53"/>
    <field x="54"/>
    <field x="55"/>
    <field x="56"/>
    <field x="72"/>
  </rowFields>
  <rowItems count="33">
    <i>
      <x/>
    </i>
    <i r="1">
      <x/>
    </i>
    <i r="1">
      <x v="1"/>
    </i>
    <i r="2">
      <x v="1"/>
    </i>
    <i r="2">
      <x v="2"/>
    </i>
    <i>
      <x v="1"/>
    </i>
    <i r="1">
      <x/>
    </i>
    <i>
      <x v="2"/>
    </i>
    <i r="1">
      <x/>
    </i>
    <i r="1">
      <x v="1"/>
    </i>
    <i r="2">
      <x/>
    </i>
    <i r="3">
      <x/>
    </i>
    <i r="4">
      <x/>
    </i>
    <i r="4">
      <x v="1"/>
    </i>
    <i r="5">
      <x/>
    </i>
    <i r="4">
      <x v="2"/>
    </i>
    <i r="4">
      <x v="3"/>
    </i>
    <i r="4">
      <x v="4"/>
    </i>
    <i r="4">
      <x v="5"/>
    </i>
    <i r="4">
      <x v="6"/>
    </i>
    <i r="4">
      <x v="7"/>
    </i>
    <i r="4">
      <x v="8"/>
    </i>
    <i r="4">
      <x v="9"/>
    </i>
    <i r="4">
      <x v="10"/>
    </i>
    <i r="5">
      <x v="1"/>
    </i>
    <i r="6">
      <x/>
    </i>
    <i r="4">
      <x v="11"/>
    </i>
    <i r="5">
      <x v="2"/>
    </i>
    <i r="6">
      <x v="1"/>
    </i>
    <i r="4">
      <x v="12"/>
    </i>
    <i r="4">
      <x v="13"/>
    </i>
    <i r="4">
      <x v="14"/>
    </i>
    <i t="grand">
      <x/>
    </i>
  </rowItems>
  <colFields count="1">
    <field x="-2"/>
  </colFields>
  <colItems count="8">
    <i>
      <x/>
    </i>
    <i i="1">
      <x v="1"/>
    </i>
    <i i="2">
      <x v="2"/>
    </i>
    <i i="3">
      <x v="3"/>
    </i>
    <i i="4">
      <x v="4"/>
    </i>
    <i i="5">
      <x v="5"/>
    </i>
    <i i="6">
      <x v="6"/>
    </i>
    <i i="7">
      <x v="7"/>
    </i>
  </colItems>
  <pageFields count="2">
    <pageField fld="0" hier="45" name="[Fact Timesheet Detail].[Person Comments].[Person].&amp;[Grigori Nicoloudakis]" cap="Grigori Nicoloudakis"/>
    <pageField fld="78" hier="32" name="[Fact Timesheet Detail].[Billable].&amp;[0]" cap="0"/>
  </pageFields>
  <dataFields count="8">
    <dataField fld="18" baseField="0" baseItem="0"/>
    <dataField name="Unalloc" fld="19" baseField="0" baseItem="0"/>
    <dataField name="Billable" fld="21" baseField="0" baseItem="0"/>
    <dataField fld="22" baseField="0" baseItem="0"/>
    <dataField fld="20" baseField="0" baseItem="0"/>
    <dataField fld="23" baseField="0" baseItem="0"/>
    <dataField fld="24" baseField="0" baseItem="0"/>
    <dataField fld="25" baseField="0" baseItem="0"/>
  </dataFields>
  <pivotHierarchies count="162">
    <pivotHierarchy/>
    <pivotHierarchy/>
    <pivotHierarchy/>
    <pivotHierarchy/>
    <pivotHierarchy>
      <mps count="1">
        <mp field="51"/>
      </mps>
    </pivotHierarchy>
    <pivotHierarchy/>
    <pivotHierarchy multipleItemSelectionAllowed="1">
      <mps count="20">
        <mp field="30"/>
        <mp field="31"/>
        <mp field="32"/>
        <mp field="33"/>
        <mp field="34"/>
        <mp field="35"/>
        <mp field="36"/>
        <mp field="37"/>
        <mp field="38"/>
        <mp field="39"/>
        <mp field="40"/>
        <mp field="41"/>
        <mp field="42"/>
        <mp field="43"/>
        <mp field="44"/>
        <mp field="45"/>
        <mp field="46"/>
        <mp field="47"/>
        <mp field="48"/>
        <mp field="49"/>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7"/>
        <mp field="58"/>
        <mp field="59"/>
        <mp field="60"/>
        <mp field="61"/>
        <mp field="62"/>
        <mp field="63"/>
        <mp field="64"/>
        <mp field="65"/>
        <mp field="66"/>
        <mp field="67"/>
        <mp field="68"/>
        <mp field="69"/>
        <mp field="70"/>
        <mp field="71"/>
        <mp field="73"/>
        <mp field="74"/>
      </mps>
    </pivotHierarchy>
    <pivotHierarchy/>
    <pivotHierarchy/>
    <pivotHierarchy>
      <mps count="16">
        <mp field="4"/>
        <mp field="5"/>
        <mp field="6"/>
        <mp field="7"/>
        <mp field="8"/>
        <mp field="9"/>
        <mp field="10"/>
        <mp field="11"/>
        <mp field="12"/>
        <mp field="13"/>
        <mp field="14"/>
        <mp field="15"/>
        <mp field="16"/>
        <mp field="17"/>
        <mp field="76"/>
        <mp field="7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0.xml><?xml version="1.0" encoding="utf-8"?>
<pivotTableDefinition xmlns="http://schemas.openxmlformats.org/spreadsheetml/2006/main" name="PivotTable2" cacheId="6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R38:BC67" firstHeaderRow="1" firstDataRow="2" firstDataCol="1"/>
  <pivotFields count="92">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8">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t="default"/>
      </items>
    </pivotField>
    <pivotField axis="axisRow" showAll="0" dataSourceSort="1">
      <items count="8">
        <item c="1" x="0"/>
        <item c="1" x="1"/>
        <item c="1" x="2"/>
        <item x="3" d="1"/>
        <item x="4" d="1"/>
        <item x="5" d="1"/>
        <item x="6" d="1"/>
        <item t="default"/>
      </items>
    </pivotField>
    <pivotField axis="axisRow" showAll="0" dataSourceSort="1">
      <items count="5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x="50" d="1"/>
        <item x="51" d="1"/>
        <item x="52" d="1"/>
        <item x="53" d="1"/>
        <item x="54" d="1"/>
        <item x="55" d="1"/>
        <item x="56" d="1"/>
        <item x="57"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dataSourceSort="1" defaultSubtotal="0" showPropCell="1"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45"/>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88"/>
  </colFields>
  <col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colItems>
  <dataFields count="1">
    <dataField name="Raw Hours" fld="58" baseField="0" baseItem="0"/>
  </dataFields>
  <formats count="13">
    <format dxfId="237">
      <pivotArea outline="0" collapsedLevelsAreSubtotals="1" fieldPosition="0">
        <references count="1">
          <reference field="4294967294" count="1" selected="0">
            <x v="0"/>
          </reference>
        </references>
      </pivotArea>
    </format>
    <format dxfId="236">
      <pivotArea dataOnly="0" labelOnly="1" fieldPosition="0">
        <references count="1">
          <reference field="45" count="0"/>
        </references>
      </pivotArea>
    </format>
    <format dxfId="235">
      <pivotArea dataOnly="0" labelOnly="1" grandRow="1" outline="0" fieldPosition="0"/>
    </format>
    <format dxfId="234">
      <pivotArea outline="0" collapsedLevelsAreSubtotals="1" fieldPosition="0">
        <references count="1">
          <reference field="4294967294" count="1" selected="0">
            <x v="0"/>
          </reference>
        </references>
      </pivotArea>
    </format>
    <format dxfId="233">
      <pivotArea dataOnly="0" labelOnly="1" grandRow="1" outline="0" fieldPosition="0"/>
    </format>
    <format dxfId="232">
      <pivotArea dataOnly="0" labelOnly="1" fieldPosition="0">
        <references count="1">
          <reference field="45" count="7">
            <x v="4"/>
            <x v="5"/>
            <x v="12"/>
            <x v="18"/>
            <x v="20"/>
            <x v="21"/>
            <x v="24"/>
          </reference>
        </references>
      </pivotArea>
    </format>
    <format dxfId="231">
      <pivotArea field="45" type="button" dataOnly="0" labelOnly="1" outline="0" axis="axisRow" fieldPosition="0"/>
    </format>
    <format dxfId="230">
      <pivotArea dataOnly="0" labelOnly="1" outline="0" fieldPosition="0">
        <references count="1">
          <reference field="4294967294" count="1">
            <x v="0"/>
          </reference>
        </references>
      </pivotArea>
    </format>
    <format dxfId="229">
      <pivotArea field="45" type="button" dataOnly="0" labelOnly="1" outline="0" axis="axisRow" fieldPosition="0"/>
    </format>
    <format dxfId="228">
      <pivotArea dataOnly="0" labelOnly="1" outline="0" fieldPosition="0">
        <references count="1">
          <reference field="4294967294" count="1">
            <x v="0"/>
          </reference>
        </references>
      </pivotArea>
    </format>
    <format dxfId="227">
      <pivotArea field="45" type="button" dataOnly="0" labelOnly="1" outline="0" axis="axisRow" fieldPosition="0"/>
    </format>
    <format dxfId="226">
      <pivotArea dataOnly="0" labelOnly="1" fieldPosition="0">
        <references count="1">
          <reference field="88" count="0"/>
        </references>
      </pivotArea>
    </format>
    <format dxfId="225">
      <pivotArea dataOnly="0" labelOnly="1" grandCol="1" outline="0" fieldPosition="0"/>
    </format>
  </formats>
  <conditionalFormats count="11">
    <conditionalFormat priority="23">
      <pivotAreas count="1">
        <pivotArea type="data" collapsedLevelsAreSubtotals="1" fieldPosition="0">
          <references count="3">
            <reference field="4294967294" count="1" selected="0">
              <x v="0"/>
            </reference>
            <reference field="45" count="1">
              <x v="0"/>
            </reference>
            <reference field="88" count="21" selected="0">
              <x v="2"/>
              <x v="3"/>
              <x v="5"/>
              <x v="6"/>
              <x v="7"/>
              <x v="9"/>
              <x v="12"/>
              <x v="13"/>
              <x v="14"/>
              <x v="16"/>
              <x v="18"/>
              <x v="21"/>
              <x v="22"/>
              <x v="23"/>
              <x v="24"/>
              <x v="27"/>
              <x v="28"/>
              <x v="29"/>
              <x v="33"/>
              <x v="34"/>
              <x v="35"/>
            </reference>
          </references>
        </pivotArea>
      </pivotAreas>
    </conditionalFormat>
    <conditionalFormat priority="22">
      <pivotAreas count="1">
        <pivotArea type="data" collapsedLevelsAreSubtotals="1" fieldPosition="0">
          <references count="3">
            <reference field="4294967294" count="1" selected="0">
              <x v="0"/>
            </reference>
            <reference field="45" count="1">
              <x v="3"/>
            </reference>
            <reference field="88" count="22" selected="0">
              <x v="1"/>
              <x v="2"/>
              <x v="3"/>
              <x v="5"/>
              <x v="6"/>
              <x v="7"/>
              <x v="9"/>
              <x v="12"/>
              <x v="13"/>
              <x v="14"/>
              <x v="16"/>
              <x v="18"/>
              <x v="21"/>
              <x v="22"/>
              <x v="23"/>
              <x v="24"/>
              <x v="27"/>
              <x v="28"/>
              <x v="29"/>
              <x v="33"/>
              <x v="34"/>
              <x v="35"/>
            </reference>
          </references>
        </pivotArea>
      </pivotAreas>
    </conditionalFormat>
    <conditionalFormat priority="21">
      <pivotAreas count="1">
        <pivotArea type="data" collapsedLevelsAreSubtotals="1" fieldPosition="0">
          <references count="3">
            <reference field="4294967294" count="1" selected="0">
              <x v="0"/>
            </reference>
            <reference field="45" count="1">
              <x v="4"/>
            </reference>
            <reference field="88" count="22" selected="0">
              <x v="1"/>
              <x v="2"/>
              <x v="3"/>
              <x v="5"/>
              <x v="6"/>
              <x v="7"/>
              <x v="9"/>
              <x v="12"/>
              <x v="13"/>
              <x v="14"/>
              <x v="16"/>
              <x v="18"/>
              <x v="21"/>
              <x v="22"/>
              <x v="23"/>
              <x v="24"/>
              <x v="27"/>
              <x v="28"/>
              <x v="29"/>
              <x v="33"/>
              <x v="34"/>
              <x v="35"/>
            </reference>
          </references>
        </pivotArea>
      </pivotAreas>
    </conditionalFormat>
    <conditionalFormat priority="20">
      <pivotAreas count="1">
        <pivotArea type="data" collapsedLevelsAreSubtotals="1" fieldPosition="0">
          <references count="3">
            <reference field="4294967294" count="1" selected="0">
              <x v="0"/>
            </reference>
            <reference field="45" count="1">
              <x v="5"/>
            </reference>
            <reference field="88" count="22" selected="0">
              <x v="1"/>
              <x v="2"/>
              <x v="3"/>
              <x v="5"/>
              <x v="6"/>
              <x v="7"/>
              <x v="9"/>
              <x v="12"/>
              <x v="13"/>
              <x v="14"/>
              <x v="16"/>
              <x v="18"/>
              <x v="21"/>
              <x v="22"/>
              <x v="23"/>
              <x v="24"/>
              <x v="27"/>
              <x v="28"/>
              <x v="29"/>
              <x v="33"/>
              <x v="34"/>
              <x v="35"/>
            </reference>
          </references>
        </pivotArea>
      </pivotAreas>
    </conditionalFormat>
    <conditionalFormat priority="19">
      <pivotAreas count="1">
        <pivotArea type="data" collapsedLevelsAreSubtotals="1" fieldPosition="0">
          <references count="3">
            <reference field="4294967294" count="1" selected="0">
              <x v="0"/>
            </reference>
            <reference field="45" count="1">
              <x v="6"/>
            </reference>
            <reference field="88" count="22" selected="0">
              <x v="1"/>
              <x v="2"/>
              <x v="3"/>
              <x v="5"/>
              <x v="6"/>
              <x v="7"/>
              <x v="9"/>
              <x v="12"/>
              <x v="13"/>
              <x v="14"/>
              <x v="16"/>
              <x v="18"/>
              <x v="21"/>
              <x v="22"/>
              <x v="23"/>
              <x v="24"/>
              <x v="27"/>
              <x v="28"/>
              <x v="29"/>
              <x v="33"/>
              <x v="34"/>
              <x v="35"/>
            </reference>
          </references>
        </pivotArea>
      </pivotAreas>
    </conditionalFormat>
    <conditionalFormat priority="18">
      <pivotAreas count="1">
        <pivotArea type="data" collapsedLevelsAreSubtotals="1" fieldPosition="0">
          <references count="3">
            <reference field="4294967294" count="1" selected="0">
              <x v="0"/>
            </reference>
            <reference field="45" count="1">
              <x v="9"/>
            </reference>
            <reference field="88" count="22" selected="0">
              <x v="1"/>
              <x v="2"/>
              <x v="3"/>
              <x v="5"/>
              <x v="6"/>
              <x v="7"/>
              <x v="9"/>
              <x v="12"/>
              <x v="13"/>
              <x v="14"/>
              <x v="16"/>
              <x v="18"/>
              <x v="21"/>
              <x v="22"/>
              <x v="23"/>
              <x v="24"/>
              <x v="27"/>
              <x v="28"/>
              <x v="29"/>
              <x v="33"/>
              <x v="34"/>
              <x v="35"/>
            </reference>
          </references>
        </pivotArea>
      </pivotAreas>
    </conditionalFormat>
    <conditionalFormat priority="17">
      <pivotAreas count="1">
        <pivotArea type="data" collapsedLevelsAreSubtotals="1" fieldPosition="0">
          <references count="3">
            <reference field="4294967294" count="1" selected="0">
              <x v="0"/>
            </reference>
            <reference field="45" count="1">
              <x v="12"/>
            </reference>
            <reference field="88" count="22" selected="0">
              <x v="1"/>
              <x v="2"/>
              <x v="3"/>
              <x v="5"/>
              <x v="6"/>
              <x v="7"/>
              <x v="9"/>
              <x v="12"/>
              <x v="13"/>
              <x v="14"/>
              <x v="16"/>
              <x v="18"/>
              <x v="21"/>
              <x v="22"/>
              <x v="23"/>
              <x v="24"/>
              <x v="27"/>
              <x v="28"/>
              <x v="29"/>
              <x v="33"/>
              <x v="34"/>
              <x v="35"/>
            </reference>
          </references>
        </pivotArea>
      </pivotAreas>
    </conditionalFormat>
    <conditionalFormat priority="16">
      <pivotAreas count="1">
        <pivotArea type="data" collapsedLevelsAreSubtotals="1" fieldPosition="0">
          <references count="3">
            <reference field="4294967294" count="1" selected="0">
              <x v="0"/>
            </reference>
            <reference field="45" count="1">
              <x v="18"/>
            </reference>
            <reference field="88" count="22" selected="0">
              <x v="1"/>
              <x v="2"/>
              <x v="3"/>
              <x v="5"/>
              <x v="6"/>
              <x v="7"/>
              <x v="9"/>
              <x v="12"/>
              <x v="13"/>
              <x v="14"/>
              <x v="16"/>
              <x v="18"/>
              <x v="21"/>
              <x v="22"/>
              <x v="23"/>
              <x v="24"/>
              <x v="27"/>
              <x v="28"/>
              <x v="29"/>
              <x v="33"/>
              <x v="34"/>
              <x v="35"/>
            </reference>
          </references>
        </pivotArea>
      </pivotAreas>
    </conditionalFormat>
    <conditionalFormat priority="15">
      <pivotAreas count="1">
        <pivotArea type="data" collapsedLevelsAreSubtotals="1" fieldPosition="0">
          <references count="3">
            <reference field="4294967294" count="1" selected="0">
              <x v="0"/>
            </reference>
            <reference field="45" count="1">
              <x v="19"/>
            </reference>
            <reference field="88" count="22" selected="0">
              <x v="1"/>
              <x v="2"/>
              <x v="3"/>
              <x v="5"/>
              <x v="6"/>
              <x v="7"/>
              <x v="9"/>
              <x v="12"/>
              <x v="13"/>
              <x v="14"/>
              <x v="16"/>
              <x v="18"/>
              <x v="21"/>
              <x v="22"/>
              <x v="23"/>
              <x v="24"/>
              <x v="27"/>
              <x v="28"/>
              <x v="29"/>
              <x v="33"/>
              <x v="34"/>
              <x v="35"/>
            </reference>
          </references>
        </pivotArea>
      </pivotAreas>
    </conditionalFormat>
    <conditionalFormat priority="14">
      <pivotAreas count="1">
        <pivotArea type="data" collapsedLevelsAreSubtotals="1" fieldPosition="0">
          <references count="3">
            <reference field="4294967294" count="1" selected="0">
              <x v="0"/>
            </reference>
            <reference field="45" count="1">
              <x v="20"/>
            </reference>
            <reference field="88" count="22" selected="0">
              <x v="1"/>
              <x v="2"/>
              <x v="3"/>
              <x v="5"/>
              <x v="6"/>
              <x v="7"/>
              <x v="9"/>
              <x v="12"/>
              <x v="13"/>
              <x v="14"/>
              <x v="16"/>
              <x v="18"/>
              <x v="21"/>
              <x v="22"/>
              <x v="23"/>
              <x v="24"/>
              <x v="27"/>
              <x v="28"/>
              <x v="29"/>
              <x v="33"/>
              <x v="34"/>
              <x v="35"/>
            </reference>
          </references>
        </pivotArea>
      </pivotAreas>
    </conditionalFormat>
    <conditionalFormat priority="13">
      <pivotAreas count="1">
        <pivotArea type="data" collapsedLevelsAreSubtotals="1" fieldPosition="0">
          <references count="2">
            <reference field="4294967294" count="1" selected="0">
              <x v="0"/>
            </reference>
            <reference field="45" count="1">
              <x v="21"/>
            </reference>
          </references>
        </pivotArea>
      </pivotAreas>
    </conditionalFormat>
  </conditionalFormats>
  <pivotHierarchies count="162">
    <pivotHierarchy/>
    <pivotHierarchy/>
    <pivotHierarchy/>
    <pivotHierarchy/>
    <pivotHierarchy/>
    <pivotHierarchy/>
    <pivotHierarchy multipleItemSelectionAllowed="1">
      <mps count="20">
        <mp field="68"/>
        <mp field="69"/>
        <mp field="70"/>
        <mp field="71"/>
        <mp field="72"/>
        <mp field="73"/>
        <mp field="74"/>
        <mp field="75"/>
        <mp field="76"/>
        <mp field="77"/>
        <mp field="78"/>
        <mp field="79"/>
        <mp field="80"/>
        <mp field="81"/>
        <mp field="82"/>
        <mp field="83"/>
        <mp field="84"/>
        <mp field="85"/>
        <mp field="86"/>
        <mp field="87"/>
      </mps>
      <members count="3" level="3">
        <member name="[Date].[BillingPeriod].[Week Ending].&amp;[2013 - 09 2013/09/01]"/>
        <member name="[Date].[BillingPeriod].[Week Ending].&amp;[2013 - 09 2013/09/08]"/>
        <member name="[Date].[BillingPeriod].[Week Ending].&amp;[2013 - 09 2013/09/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48"/>
        <mp field="49"/>
        <mp field="59"/>
        <mp field="50"/>
        <mp field="51"/>
        <mp field="52"/>
        <mp field="53"/>
        <mp field="54"/>
        <mp field="55"/>
        <mp field="60"/>
        <mp field="56"/>
        <mp field="57"/>
        <mp field="61"/>
        <mp field="63"/>
        <mp field="90"/>
        <mp field="9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97"/>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1.xml><?xml version="1.0" encoding="utf-8"?>
<pivotTableDefinition xmlns="http://schemas.openxmlformats.org/spreadsheetml/2006/main" name="PivotTable1" cacheId="57"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20" firstHeaderRow="0" firstDataRow="1" firstDataCol="1" rowPageCount="3"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5">
        <item c="1" x="0"/>
        <item c="1" x="1"/>
        <item c="1" x="2"/>
        <item c="1" x="3"/>
        <item c="1" x="4"/>
        <item c="1" x="5"/>
        <item c="1" x="6"/>
        <item c="1" x="7"/>
        <item c="1" x="8"/>
        <item c="1" x="9"/>
        <item c="1" x="10"/>
        <item c="1" x="11"/>
        <item c="1" x="12"/>
        <item c="1" x="13"/>
        <item t="default"/>
      </items>
    </pivotField>
    <pivotField axis="axisRow" showAll="0" dataSourceSort="1">
      <items count="29">
        <item c="1" x="0"/>
        <item c="1" x="1"/>
        <item c="1" x="2"/>
        <item c="1" x="3"/>
        <item c="1" x="4"/>
        <item c="1" x="5"/>
        <item c="1" x="6"/>
        <item c="1" x="7"/>
        <item c="1" x="8"/>
        <item x="9" d="1"/>
        <item x="10" d="1"/>
        <item x="11" d="1"/>
        <item x="12" d="1"/>
        <item x="13" d="1"/>
        <item x="14" d="1"/>
        <item x="15" d="1"/>
        <item x="16" d="1"/>
        <item x="17" d="1"/>
        <item x="18" d="1"/>
        <item x="19" d="1"/>
        <item x="20" d="1"/>
        <item x="21" d="1"/>
        <item x="22" d="1"/>
        <item x="23" d="1"/>
        <item x="24" d="1"/>
        <item x="25" d="1"/>
        <item x="26" d="1"/>
        <item x="27" d="1"/>
        <item t="default"/>
      </items>
    </pivotField>
    <pivotField axis="axisRow" showAll="0" dataSourceSort="1">
      <items count="9">
        <item c="1" x="0" d="1"/>
        <item x="1" d="1"/>
        <item x="2" d="1"/>
        <item x="3" d="1"/>
        <item x="4" d="1"/>
        <item x="5" d="1"/>
        <item x="6" d="1"/>
        <item x="7" d="1"/>
        <item t="default"/>
      </items>
    </pivotField>
    <pivotField axis="axisRow" showAll="0" dataSourceSort="1">
      <items count="4">
        <item c="1" x="0" d="1"/>
        <item c="1" x="1" d="1"/>
        <item x="2"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4">
        <item c="1" x="0"/>
        <item c="1" x="1" d="1"/>
        <item x="2" d="1"/>
        <item t="default"/>
      </items>
    </pivotField>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5">
    <i>
      <x/>
    </i>
    <i>
      <x v="1"/>
    </i>
    <i>
      <x v="2"/>
    </i>
    <i>
      <x v="3"/>
    </i>
    <i>
      <x v="4"/>
    </i>
    <i>
      <x v="5"/>
    </i>
    <i>
      <x v="6"/>
    </i>
    <i>
      <x v="7"/>
    </i>
    <i>
      <x v="8"/>
    </i>
    <i>
      <x v="9"/>
    </i>
    <i>
      <x v="10"/>
    </i>
    <i>
      <x v="11"/>
    </i>
    <i>
      <x v="12"/>
    </i>
    <i>
      <x v="13"/>
    </i>
    <i t="grand">
      <x/>
    </i>
  </rowItems>
  <colFields count="1">
    <field x="-2"/>
  </colFields>
  <colItems count="4">
    <i>
      <x/>
    </i>
    <i i="1">
      <x v="1"/>
    </i>
    <i i="2">
      <x v="2"/>
    </i>
    <i i="3">
      <x v="3"/>
    </i>
  </colItems>
  <pageFields count="3">
    <pageField fld="51" hier="6" name="[Date].[BillingPeriod].[Billing Period].&amp;[2014 - 01]" cap="2014 - 01"/>
    <pageField fld="74" hier="61" name="[Person].[Person Name].[All]" cap="All"/>
    <pageField fld="76" hier="76" name="[Project].[Name].[All]" cap="All"/>
  </pageFields>
  <dataFields count="4">
    <dataField name="Hr" fld="0" baseField="0" baseItem="0"/>
    <dataField name="Amt" fld="73" baseField="0" baseItem="0" numFmtId="164"/>
    <dataField name="Unbillable" fld="75" baseField="0" baseItem="0" numFmtId="164"/>
    <dataField fld="96"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23"/>
        <mp field="24"/>
        <mp field="25"/>
        <mp field="26"/>
        <mp field="27"/>
        <mp field="85"/>
        <mp field="86"/>
        <mp field="87"/>
        <mp field="88"/>
        <mp field="89"/>
        <mp field="90"/>
        <mp field="91"/>
        <mp field="92"/>
        <mp field="93"/>
        <mp field="95"/>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2.xml><?xml version="1.0" encoding="utf-8"?>
<pivotTableDefinition xmlns="http://schemas.openxmlformats.org/spreadsheetml/2006/main" name="PivotTable1" cacheId="9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14" firstHeaderRow="0" firstDataRow="1" firstDataCol="1" rowPageCount="3" colPageCount="1"/>
  <pivotFields count="119">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0">
        <item c="1" x="0" d="1"/>
        <item c="1" x="1"/>
        <item c="1" x="2"/>
        <item c="1" x="3"/>
        <item c="1" x="4"/>
        <item c="1" x="5"/>
        <item x="6" d="1"/>
        <item x="7" d="1"/>
        <item x="8" d="1"/>
        <item t="default"/>
      </items>
    </pivotField>
    <pivotField axis="axisRow" showAll="0" dataSourceSort="1">
      <items count="12">
        <item c="1" x="0" d="1"/>
        <item x="1" d="1"/>
        <item x="2" d="1"/>
        <item x="3" d="1"/>
        <item x="4" d="1"/>
        <item x="5" d="1"/>
        <item x="6" d="1"/>
        <item x="7" d="1"/>
        <item x="8" d="1"/>
        <item x="9" d="1"/>
        <item x="10" d="1"/>
        <item t="default"/>
      </items>
    </pivotField>
    <pivotField axis="axisRow" showAll="0" dataSourceSort="1">
      <items count="11">
        <item c="1" x="0"/>
        <item x="1" d="1"/>
        <item x="2" d="1"/>
        <item x="3" d="1"/>
        <item x="4" d="1"/>
        <item x="5" d="1"/>
        <item x="6" d="1"/>
        <item x="7" d="1"/>
        <item x="8" d="1"/>
        <item x="9" d="1"/>
        <item t="default"/>
      </items>
    </pivotField>
    <pivotField axis="axisRow" showAll="0" dataSourceSort="1">
      <items count="6">
        <item c="1" x="0" d="1"/>
        <item x="1" d="1"/>
        <item x="2" d="1"/>
        <item x="3" d="1"/>
        <item x="4"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70"/>
    <field x="71"/>
    <field x="72"/>
  </rowFields>
  <rowItems count="9">
    <i>
      <x/>
    </i>
    <i r="1">
      <x/>
    </i>
    <i r="2">
      <x/>
    </i>
    <i>
      <x v="1"/>
    </i>
    <i>
      <x v="2"/>
    </i>
    <i>
      <x v="3"/>
    </i>
    <i>
      <x v="4"/>
    </i>
    <i>
      <x v="5"/>
    </i>
    <i t="grand">
      <x/>
    </i>
  </rowItems>
  <colFields count="1">
    <field x="-2"/>
  </colFields>
  <colItems count="4">
    <i>
      <x/>
    </i>
    <i i="1">
      <x v="1"/>
    </i>
    <i i="2">
      <x v="2"/>
    </i>
    <i i="3">
      <x v="3"/>
    </i>
  </colItems>
  <pageFields count="3">
    <pageField fld="41" hier="6" name="[Date].[BillingPeriod].[Billing Period].&amp;[2014 - 01]" cap="2014 - 01"/>
    <pageField fld="93" hier="10" name="[Date].[ContractorPeriod].[All]" cap="All"/>
    <pageField fld="63" hier="61" name="[Person].[Person Name].&amp;[Geoffrey Smith]" cap="Geoffrey Smith"/>
  </pageFields>
  <dataFields count="4">
    <dataField fld="91" baseField="0" baseItem="0"/>
    <dataField fld="92" baseField="0" baseItem="0"/>
    <dataField fld="90" baseField="0" baseItem="0"/>
    <dataField fld="115" baseField="0" baseItem="0"/>
  </dataField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75"/>
        <mp field="76"/>
        <mp field="77"/>
        <mp field="78"/>
        <mp field="79"/>
        <mp field="80"/>
        <mp field="81"/>
        <mp field="82"/>
        <mp field="83"/>
        <mp field="84"/>
        <mp field="85"/>
        <mp field="86"/>
        <mp field="87"/>
        <mp field="88"/>
        <mp field="89"/>
        <mp field="117"/>
        <mp field="11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3.xml><?xml version="1.0" encoding="utf-8"?>
<pivotTableDefinition xmlns="http://schemas.openxmlformats.org/spreadsheetml/2006/main" name="PivotTable2" cacheId="8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H6:L20"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e="0"/>
        <item x="6" e="0"/>
        <item x="7" e="0"/>
        <item x="8" e="0"/>
        <item x="9" e="0"/>
        <item x="10" e="0"/>
        <item x="11" e="0"/>
        <item x="12"/>
        <item x="13"/>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s>
  <rowFields count="2">
    <field x="113"/>
    <field x="132"/>
  </rowFields>
  <rowItems count="13">
    <i>
      <x/>
    </i>
    <i>
      <x v="1"/>
    </i>
    <i>
      <x v="2"/>
    </i>
    <i>
      <x v="3"/>
    </i>
    <i>
      <x v="4"/>
    </i>
    <i>
      <x v="5"/>
    </i>
    <i>
      <x v="6"/>
    </i>
    <i>
      <x v="7"/>
    </i>
    <i>
      <x v="8"/>
    </i>
    <i>
      <x v="9"/>
    </i>
    <i>
      <x v="10"/>
    </i>
    <i>
      <x v="11"/>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210">
      <pivotArea collapsedLevelsAreSubtotals="1" fieldPosition="0">
        <references count="2">
          <reference field="70" count="1" selected="0">
            <x v="1"/>
          </reference>
          <reference field="113" count="1">
            <x v="14"/>
          </reference>
        </references>
      </pivotArea>
    </format>
    <format dxfId="209">
      <pivotArea collapsedLevelsAreSubtotals="1" fieldPosition="0">
        <references count="2">
          <reference field="113" count="1" selected="0">
            <x v="12"/>
          </reference>
          <reference field="132" count="1">
            <x v="0"/>
          </reference>
        </references>
      </pivotArea>
    </format>
    <format dxfId="208">
      <pivotArea dataOnly="0" labelOnly="1" fieldPosition="0">
        <references count="2">
          <reference field="113" count="1" selected="0">
            <x v="12"/>
          </reference>
          <reference field="132" count="1">
            <x v="0"/>
          </reference>
        </references>
      </pivotArea>
    </format>
    <format dxfId="207">
      <pivotArea collapsedLevelsAreSubtotals="1" fieldPosition="0">
        <references count="2">
          <reference field="113" count="1" selected="0">
            <x v="12"/>
          </reference>
          <reference field="132" count="1">
            <x v="0"/>
          </reference>
        </references>
      </pivotArea>
    </format>
    <format dxfId="206">
      <pivotArea dataOnly="0" labelOnly="1" fieldPosition="0">
        <references count="2">
          <reference field="113" count="1" selected="0">
            <x v="12"/>
          </reference>
          <reference field="132" count="1">
            <x v="0"/>
          </reference>
        </references>
      </pivotArea>
    </format>
    <format dxfId="205">
      <pivotArea collapsedLevelsAreSubtotals="1" fieldPosition="0">
        <references count="2">
          <reference field="113" count="1" selected="0">
            <x v="13"/>
          </reference>
          <reference field="132" count="1">
            <x v="1"/>
          </reference>
        </references>
      </pivotArea>
    </format>
    <format dxfId="204">
      <pivotArea dataOnly="0" labelOnly="1" fieldPosition="0">
        <references count="2">
          <reference field="113" count="1" selected="0">
            <x v="13"/>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4"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4.xml><?xml version="1.0" encoding="utf-8"?>
<pivotTableDefinition xmlns="http://schemas.openxmlformats.org/spreadsheetml/2006/main" name="PivotTable1" cacheId="48"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F28"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8">
        <item c="1" x="0"/>
        <item s="1" c="1" x="1"/>
        <item s="1" c="1" x="2"/>
        <item s="1" c="1" x="3"/>
        <item s="1" x="4"/>
        <item s="1" x="5"/>
        <item s="1" x="6"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4">
        <item x="0" e="0"/>
        <item x="1" e="0"/>
        <item x="2" e="0"/>
        <item x="3" e="0"/>
        <item x="4" e="0"/>
        <item x="5" e="0"/>
        <item x="6" e="0"/>
        <item x="7" e="0"/>
        <item x="8" e="0"/>
        <item x="9" e="0"/>
        <item x="10" e="0"/>
        <item x="11" e="0"/>
        <item x="12" e="0"/>
        <item x="13" e="0"/>
        <item x="14" e="0"/>
        <item x="15" e="0"/>
        <item x="16" e="0"/>
        <item x="17" e="0"/>
        <item x="18" e="0"/>
        <item x="19" e="0"/>
        <item x="20"/>
        <item x="21"/>
        <item x="22"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dataSourceSort="1">
      <items count="1">
        <item t="default"/>
      </items>
    </pivotField>
    <pivotField showAll="0" dataSourceSort="1" defaultSubtotal="0" showPropTip="1"/>
    <pivotField showAll="0" dataSourceSort="1" defaultSubtotal="0" showPropTip="1"/>
  </pivotFields>
  <rowFields count="2">
    <field x="113"/>
    <field x="132"/>
  </rowFields>
  <rowItems count="21">
    <i>
      <x/>
    </i>
    <i>
      <x v="1"/>
    </i>
    <i>
      <x v="2"/>
    </i>
    <i>
      <x v="3"/>
    </i>
    <i>
      <x v="4"/>
    </i>
    <i>
      <x v="5"/>
    </i>
    <i>
      <x v="6"/>
    </i>
    <i>
      <x v="7"/>
    </i>
    <i>
      <x v="8"/>
    </i>
    <i>
      <x v="9"/>
    </i>
    <i>
      <x v="10"/>
    </i>
    <i>
      <x v="11"/>
    </i>
    <i>
      <x v="12"/>
    </i>
    <i>
      <x v="13"/>
    </i>
    <i>
      <x v="14"/>
    </i>
    <i>
      <x v="15"/>
    </i>
    <i>
      <x v="16"/>
    </i>
    <i>
      <x v="17"/>
    </i>
    <i>
      <x v="18"/>
    </i>
    <i>
      <x v="19"/>
    </i>
    <i t="grand">
      <x/>
    </i>
  </rowItems>
  <colFields count="1">
    <field x="70"/>
  </colFields>
  <colItems count="5">
    <i>
      <x/>
    </i>
    <i>
      <x v="1"/>
    </i>
    <i>
      <x v="2"/>
    </i>
    <i>
      <x v="3"/>
    </i>
    <i t="grand">
      <x/>
    </i>
  </colItems>
  <pageFields count="3">
    <pageField fld="63" hier="61" name="[Person].[Person Name].&amp;[Remo Siciliano]" cap="Remo Siciliano"/>
    <pageField fld="91" hier="10" name="[Date].[ContractorPeriod].[Billing Year].&amp;[2014].&amp;[CP2014 - 04]" cap="CP2014 - 04"/>
    <pageField fld="0" hier="29" name="[Date].[YMD].[All]" cap="All"/>
  </pageFields>
  <dataFields count="1">
    <dataField fld="90" baseField="0" baseItem="0"/>
  </dataFields>
  <formats count="7">
    <format dxfId="217">
      <pivotArea collapsedLevelsAreSubtotals="1" fieldPosition="0">
        <references count="2">
          <reference field="70" count="1" selected="0">
            <x v="0"/>
          </reference>
          <reference field="113" count="1">
            <x v="22"/>
          </reference>
        </references>
      </pivotArea>
    </format>
    <format dxfId="216">
      <pivotArea collapsedLevelsAreSubtotals="1" fieldPosition="0">
        <references count="2">
          <reference field="113" count="1" selected="0">
            <x v="20"/>
          </reference>
          <reference field="132" count="1">
            <x v="0"/>
          </reference>
        </references>
      </pivotArea>
    </format>
    <format dxfId="215">
      <pivotArea dataOnly="0" labelOnly="1" fieldPosition="0">
        <references count="2">
          <reference field="113" count="1" selected="0">
            <x v="20"/>
          </reference>
          <reference field="132" count="1">
            <x v="0"/>
          </reference>
        </references>
      </pivotArea>
    </format>
    <format dxfId="214">
      <pivotArea collapsedLevelsAreSubtotals="1" fieldPosition="0">
        <references count="2">
          <reference field="113" count="1" selected="0">
            <x v="20"/>
          </reference>
          <reference field="132" count="1">
            <x v="0"/>
          </reference>
        </references>
      </pivotArea>
    </format>
    <format dxfId="213">
      <pivotArea dataOnly="0" labelOnly="1" fieldPosition="0">
        <references count="2">
          <reference field="113" count="1" selected="0">
            <x v="20"/>
          </reference>
          <reference field="132" count="1">
            <x v="0"/>
          </reference>
        </references>
      </pivotArea>
    </format>
    <format dxfId="212">
      <pivotArea collapsedLevelsAreSubtotals="1" fieldPosition="0">
        <references count="2">
          <reference field="113" count="1" selected="0">
            <x v="21"/>
          </reference>
          <reference field="132" count="1">
            <x v="1"/>
          </reference>
        </references>
      </pivotArea>
    </format>
    <format dxfId="211">
      <pivotArea dataOnly="0" labelOnly="1" fieldPosition="0">
        <references count="2">
          <reference field="113" count="1" selected="0">
            <x v="21"/>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1" level="2">
        <member name="[Date].[ContractorPeriod].[Billing Year].&amp;[2014].&amp;[CP2014 - 04]"/>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3"/>
        <mp field="134"/>
        <mp field="135"/>
        <mp field="136"/>
        <mp field="137"/>
        <mp field="138"/>
        <mp field="139"/>
        <mp field="140"/>
        <mp field="141"/>
        <mp field="142"/>
        <mp field="143"/>
        <mp field="144"/>
        <mp field="145"/>
      </mps>
    </pivotHierarchy>
    <pivotHierarchy/>
    <pivotHierarchy/>
    <pivotHierarchy>
      <mps count="17">
        <mp field="75"/>
        <mp field="76"/>
        <mp field="77"/>
        <mp field="78"/>
        <mp field="79"/>
        <mp field="80"/>
        <mp field="81"/>
        <mp field="82"/>
        <mp field="83"/>
        <mp field="84"/>
        <mp field="85"/>
        <mp field="86"/>
        <mp field="87"/>
        <mp field="88"/>
        <mp field="89"/>
        <mp field="147"/>
        <mp field="148"/>
      </mps>
      <members count="43"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5.xml><?xml version="1.0" encoding="utf-8"?>
<pivotTableDefinition xmlns="http://schemas.openxmlformats.org/spreadsheetml/2006/main" name="PivotTable1" cacheId="63"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1" firstHeaderRow="0" firstDataRow="1" firstDataCol="1" rowPageCount="1"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6">
        <item s="1" c="1" x="0"/>
        <item s="1" c="1" x="1"/>
        <item s="1" x="2"/>
        <item x="3"/>
        <item x="4"/>
        <item t="default"/>
      </items>
    </pivotField>
    <pivotField axis="axisRow" allDrilled="1" showAll="0" dataSourceSort="1">
      <items count="6">
        <item c="1" x="0"/>
        <item c="1" x="1"/>
        <item x="2" d="1"/>
        <item x="3" d="1"/>
        <item x="4"/>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19"/>
    <field x="20"/>
    <field x="21"/>
  </rowFields>
  <rowItems count="6">
    <i>
      <x/>
    </i>
    <i r="1">
      <x/>
    </i>
    <i r="2">
      <x/>
    </i>
    <i r="1">
      <x v="1"/>
    </i>
    <i r="2">
      <x v="1"/>
    </i>
    <i t="grand">
      <x/>
    </i>
  </rowItems>
  <colFields count="1">
    <field x="-2"/>
  </colFields>
  <colItems count="8">
    <i>
      <x/>
    </i>
    <i i="1">
      <x v="1"/>
    </i>
    <i i="2">
      <x v="2"/>
    </i>
    <i i="3">
      <x v="3"/>
    </i>
    <i i="4">
      <x v="4"/>
    </i>
    <i i="5">
      <x v="5"/>
    </i>
    <i i="6">
      <x v="6"/>
    </i>
    <i i="7">
      <x v="7"/>
    </i>
  </colItems>
  <pageFields count="1">
    <pageField fld="51" hier="6" name="[Date].[BillingPeriod].[Billing Year].&amp;[2013]" cap="2013"/>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03">
      <pivotArea collapsedLevelsAreSubtotals="1" fieldPosition="0">
        <references count="2">
          <reference field="4294967294" count="1" selected="0">
            <x v="5"/>
          </reference>
          <reference field="22" count="1">
            <x v="14"/>
          </reference>
        </references>
      </pivotArea>
    </format>
    <format dxfId="202">
      <pivotArea collapsedLevelsAreSubtotals="1" fieldPosition="0">
        <references count="2">
          <reference field="4294967294" count="1" selected="0">
            <x v="5"/>
          </reference>
          <reference field="22" count="1">
            <x v="15"/>
          </reference>
        </references>
      </pivotArea>
    </format>
    <format dxfId="201">
      <pivotArea collapsedLevelsAreSubtotals="1" fieldPosition="0">
        <references count="2">
          <reference field="4294967294" count="1" selected="0">
            <x v="5"/>
          </reference>
          <reference field="92" count="0"/>
        </references>
      </pivotArea>
    </format>
    <format dxfId="200">
      <pivotArea collapsedLevelsAreSubtotals="1" fieldPosition="0">
        <references count="2">
          <reference field="4294967294" count="1" selected="0">
            <x v="6"/>
          </reference>
          <reference field="20" count="1">
            <x v="4"/>
          </reference>
        </references>
      </pivotArea>
    </format>
    <format dxfId="199">
      <pivotArea collapsedLevelsAreSubtotals="1" fieldPosition="0">
        <references count="2">
          <reference field="4294967294" count="1" selected="0">
            <x v="6"/>
          </reference>
          <reference field="21" count="1">
            <x v="4"/>
          </reference>
        </references>
      </pivotArea>
    </format>
    <format dxfId="198">
      <pivotArea collapsedLevelsAreSubtotals="1" fieldPosition="0">
        <references count="2">
          <reference field="4294967294" count="1" selected="0">
            <x v="6"/>
          </reference>
          <reference field="20" count="1">
            <x v="3"/>
          </reference>
        </references>
      </pivotArea>
    </format>
    <format dxfId="197">
      <pivotArea collapsedLevelsAreSubtotals="1" fieldPosition="0">
        <references count="2">
          <reference field="4294967294" count="1" selected="0">
            <x v="5"/>
          </reference>
          <reference field="22" count="1">
            <x v="16"/>
          </reference>
        </references>
      </pivotArea>
    </format>
    <format dxfId="196">
      <pivotArea collapsedLevelsAreSubtotals="1" fieldPosition="0">
        <references count="2">
          <reference field="4294967294" count="1" selected="0">
            <x v="5"/>
          </reference>
          <reference field="22" count="1">
            <x v="17"/>
          </reference>
        </references>
      </pivotArea>
    </format>
    <format dxfId="195">
      <pivotArea collapsedLevelsAreSubtotals="1" fieldPosition="0">
        <references count="2">
          <reference field="4294967294" count="1" selected="0">
            <x v="5"/>
          </reference>
          <reference field="22" count="1">
            <x v="18"/>
          </reference>
        </references>
      </pivotArea>
    </format>
    <format dxfId="194">
      <pivotArea collapsedLevelsAreSubtotals="1" fieldPosition="0">
        <references count="2">
          <reference field="4294967294" count="1" selected="0">
            <x v="5"/>
          </reference>
          <reference field="22" count="1">
            <x v="19"/>
          </reference>
        </references>
      </pivotArea>
    </format>
    <format dxfId="193">
      <pivotArea collapsedLevelsAreSubtotals="1" fieldPosition="0">
        <references count="2">
          <reference field="4294967294" count="1" selected="0">
            <x v="5"/>
          </reference>
          <reference field="22" count="1">
            <x v="20"/>
          </reference>
        </references>
      </pivotArea>
    </format>
    <format dxfId="192">
      <pivotArea field="19" type="button" dataOnly="0" labelOnly="1" outline="0" axis="axisRow" fieldPosition="0"/>
    </format>
    <format dxfId="191">
      <pivotArea dataOnly="0" labelOnly="1" outline="0" fieldPosition="0">
        <references count="1">
          <reference field="4294967294" count="6">
            <x v="2"/>
            <x v="3"/>
            <x v="4"/>
            <x v="5"/>
            <x v="6"/>
            <x v="7"/>
          </reference>
        </references>
      </pivotArea>
    </format>
    <format dxfId="190">
      <pivotArea outline="0" collapsedLevelsAreSubtotals="1" fieldPosition="0">
        <references count="1">
          <reference field="4294967294" count="1" selected="0">
            <x v="6"/>
          </reference>
        </references>
      </pivotArea>
    </format>
    <format dxfId="189">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6.xml><?xml version="1.0" encoding="utf-8"?>
<pivotTableDefinition xmlns="http://schemas.openxmlformats.org/spreadsheetml/2006/main" name="PivotTable1" cacheId="6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36" firstHeaderRow="1" firstDataRow="1" firstDataCol="1"/>
  <pivotFields count="5">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axis="axisRow" allDrilled="1" showAll="0" dataSourceSort="1">
      <items count="31">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t="default"/>
      </items>
    </pivotField>
    <pivotField axis="axisRow" showAll="0" dataSourceSort="1">
      <items count="1">
        <item t="default"/>
      </items>
    </pivotField>
    <pivotField showAll="0" dataSourceSort="1" defaultSubtotal="0" showPropTip="1"/>
  </pivotFields>
  <rowFields count="2">
    <field x="0"/>
    <field x="2"/>
  </rowFields>
  <rowItems count="133">
    <i>
      <x/>
    </i>
    <i r="1">
      <x v="9"/>
    </i>
    <i>
      <x v="1"/>
    </i>
    <i r="1">
      <x v="9"/>
    </i>
    <i r="1">
      <x v="20"/>
    </i>
    <i>
      <x v="2"/>
    </i>
    <i r="1">
      <x v="1"/>
    </i>
    <i r="1">
      <x v="8"/>
    </i>
    <i r="1">
      <x v="9"/>
    </i>
    <i r="1">
      <x v="23"/>
    </i>
    <i r="1">
      <x v="27"/>
    </i>
    <i r="1">
      <x v="28"/>
    </i>
    <i>
      <x v="3"/>
    </i>
    <i r="1">
      <x v="1"/>
    </i>
    <i r="1">
      <x v="8"/>
    </i>
    <i r="1">
      <x v="9"/>
    </i>
    <i r="1">
      <x v="13"/>
    </i>
    <i r="1">
      <x v="16"/>
    </i>
    <i r="1">
      <x v="22"/>
    </i>
    <i r="1">
      <x v="27"/>
    </i>
    <i r="1">
      <x v="28"/>
    </i>
    <i>
      <x v="4"/>
    </i>
    <i r="1">
      <x v="1"/>
    </i>
    <i r="1">
      <x v="9"/>
    </i>
    <i r="1">
      <x v="22"/>
    </i>
    <i r="1">
      <x v="28"/>
    </i>
    <i>
      <x v="5"/>
    </i>
    <i r="1">
      <x v="1"/>
    </i>
    <i r="1">
      <x v="9"/>
    </i>
    <i r="1">
      <x v="26"/>
    </i>
    <i>
      <x v="6"/>
    </i>
    <i r="1">
      <x v="8"/>
    </i>
    <i r="1">
      <x v="28"/>
    </i>
    <i>
      <x v="7"/>
    </i>
    <i r="1">
      <x v="4"/>
    </i>
    <i>
      <x v="8"/>
    </i>
    <i r="1">
      <x v="1"/>
    </i>
    <i r="1">
      <x v="3"/>
    </i>
    <i r="1">
      <x v="8"/>
    </i>
    <i r="1">
      <x v="9"/>
    </i>
    <i r="1">
      <x v="10"/>
    </i>
    <i r="1">
      <x v="13"/>
    </i>
    <i r="1">
      <x v="16"/>
    </i>
    <i r="1">
      <x v="17"/>
    </i>
    <i r="1">
      <x v="18"/>
    </i>
    <i r="1">
      <x v="22"/>
    </i>
    <i r="1">
      <x v="28"/>
    </i>
    <i>
      <x v="9"/>
    </i>
    <i r="1">
      <x v="8"/>
    </i>
    <i r="1">
      <x v="13"/>
    </i>
    <i r="1">
      <x v="22"/>
    </i>
    <i r="1">
      <x v="28"/>
    </i>
    <i r="1">
      <x v="29"/>
    </i>
    <i>
      <x v="10"/>
    </i>
    <i r="1">
      <x v="9"/>
    </i>
    <i r="1">
      <x v="16"/>
    </i>
    <i r="1">
      <x v="22"/>
    </i>
    <i>
      <x v="11"/>
    </i>
    <i r="1">
      <x/>
    </i>
    <i r="1">
      <x v="3"/>
    </i>
    <i r="1">
      <x v="6"/>
    </i>
    <i r="1">
      <x v="9"/>
    </i>
    <i r="1">
      <x v="13"/>
    </i>
    <i r="1">
      <x v="19"/>
    </i>
    <i r="1">
      <x v="20"/>
    </i>
    <i r="1">
      <x v="21"/>
    </i>
    <i r="1">
      <x v="25"/>
    </i>
    <i>
      <x v="12"/>
    </i>
    <i r="1">
      <x v="26"/>
    </i>
    <i>
      <x v="13"/>
    </i>
    <i r="1">
      <x v="9"/>
    </i>
    <i r="1">
      <x v="13"/>
    </i>
    <i>
      <x v="14"/>
    </i>
    <i r="1">
      <x v="3"/>
    </i>
    <i r="1">
      <x v="28"/>
    </i>
    <i>
      <x v="15"/>
    </i>
    <i r="1">
      <x v="1"/>
    </i>
    <i r="1">
      <x v="3"/>
    </i>
    <i r="1">
      <x v="4"/>
    </i>
    <i r="1">
      <x v="5"/>
    </i>
    <i r="1">
      <x v="7"/>
    </i>
    <i r="1">
      <x v="8"/>
    </i>
    <i r="1">
      <x v="9"/>
    </i>
    <i r="1">
      <x v="10"/>
    </i>
    <i r="1">
      <x v="11"/>
    </i>
    <i r="1">
      <x v="13"/>
    </i>
    <i r="1">
      <x v="14"/>
    </i>
    <i r="1">
      <x v="15"/>
    </i>
    <i r="1">
      <x v="16"/>
    </i>
    <i r="1">
      <x v="20"/>
    </i>
    <i r="1">
      <x v="22"/>
    </i>
    <i r="1">
      <x v="23"/>
    </i>
    <i r="1">
      <x v="24"/>
    </i>
    <i r="1">
      <x v="27"/>
    </i>
    <i r="1">
      <x v="28"/>
    </i>
    <i r="1">
      <x v="29"/>
    </i>
    <i>
      <x v="16"/>
    </i>
    <i r="1">
      <x v="1"/>
    </i>
    <i r="1">
      <x v="2"/>
    </i>
    <i r="1">
      <x v="3"/>
    </i>
    <i r="1">
      <x v="9"/>
    </i>
    <i r="1">
      <x v="10"/>
    </i>
    <i r="1">
      <x v="12"/>
    </i>
    <i r="1">
      <x v="13"/>
    </i>
    <i r="1">
      <x v="16"/>
    </i>
    <i r="1">
      <x v="22"/>
    </i>
    <i r="1">
      <x v="28"/>
    </i>
    <i>
      <x v="17"/>
    </i>
    <i r="1">
      <x v="1"/>
    </i>
    <i r="1">
      <x v="3"/>
    </i>
    <i r="1">
      <x v="9"/>
    </i>
    <i r="1">
      <x v="13"/>
    </i>
    <i r="1">
      <x v="22"/>
    </i>
    <i r="1">
      <x v="26"/>
    </i>
    <i r="1">
      <x v="27"/>
    </i>
    <i r="1">
      <x v="28"/>
    </i>
    <i>
      <x v="18"/>
    </i>
    <i r="1">
      <x v="16"/>
    </i>
    <i r="1">
      <x v="18"/>
    </i>
    <i r="1">
      <x v="22"/>
    </i>
    <i r="1">
      <x v="28"/>
    </i>
    <i>
      <x v="19"/>
    </i>
    <i r="1">
      <x v="1"/>
    </i>
    <i r="1">
      <x v="9"/>
    </i>
    <i r="1">
      <x v="22"/>
    </i>
    <i>
      <x v="20"/>
    </i>
    <i r="1">
      <x v="3"/>
    </i>
    <i r="1">
      <x v="22"/>
    </i>
    <i>
      <x v="21"/>
    </i>
    <i r="1">
      <x v="1"/>
    </i>
    <i r="1">
      <x v="9"/>
    </i>
    <i r="1">
      <x v="22"/>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7.xml><?xml version="1.0" encoding="utf-8"?>
<pivotTableDefinition xmlns="http://schemas.openxmlformats.org/spreadsheetml/2006/main" name="PivotTable1" cacheId="75"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10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1"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188">
      <pivotArea outline="0" collapsedLevelsAreSubtotals="1" fieldPosition="0">
        <references count="1">
          <reference field="4294967294" count="1" selected="0">
            <x v="0"/>
          </reference>
        </references>
      </pivotArea>
    </format>
    <format dxfId="187">
      <pivotArea dataOnly="0" labelOnly="1" outline="0" fieldPosition="0">
        <references count="1">
          <reference field="41" count="0"/>
        </references>
      </pivotArea>
    </format>
    <format dxfId="186">
      <pivotArea dataOnly="0" labelOnly="1" outline="0" fieldPosition="0">
        <references count="1">
          <reference field="63" count="0"/>
        </references>
      </pivotArea>
    </format>
    <format dxfId="185">
      <pivotArea dataOnly="0" labelOnly="1" outline="0" fieldPosition="0">
        <references count="1">
          <reference field="4294967294" count="1">
            <x v="0"/>
          </reference>
        </references>
      </pivotArea>
    </format>
    <format dxfId="184">
      <pivotArea outline="0" collapsedLevelsAreSubtotals="1" fieldPosition="0">
        <references count="1">
          <reference field="4294967294" count="1" selected="0">
            <x v="3"/>
          </reference>
        </references>
      </pivotArea>
    </format>
    <format dxfId="183">
      <pivotArea dataOnly="0" labelOnly="1" outline="0" fieldPosition="0">
        <references count="1">
          <reference field="4294967294"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77"/>
        <mp field="78"/>
        <mp field="79"/>
        <mp field="80"/>
        <mp field="81"/>
        <mp field="84"/>
        <mp field="85"/>
        <mp field="86"/>
        <mp field="87"/>
        <mp field="88"/>
        <mp field="89"/>
        <mp field="92"/>
        <mp field="93"/>
        <mp field="94"/>
        <mp field="96"/>
        <mp field="98"/>
        <mp field="99"/>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2" cacheId="112"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D40"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4">
        <item c="1" x="0"/>
        <item c="1" x="1" d="1"/>
        <item c="1" x="2"/>
        <item t="default"/>
      </items>
    </pivotField>
    <pivotField axis="axisRow" showAll="0" dataSourceSort="1">
      <items count="10">
        <item c="1" x="0"/>
        <item c="1" x="1"/>
        <item c="1" x="2"/>
        <item c="1" x="3"/>
        <item c="1" x="4"/>
        <item c="1" x="5"/>
        <item c="1" x="6" d="1"/>
        <item x="7" d="1"/>
        <item x="8"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6">
        <item x="0"/>
        <item x="1"/>
        <item x="2"/>
        <item x="3"/>
        <item x="4"/>
        <item x="5"/>
        <item x="6"/>
        <item x="7"/>
        <item x="8"/>
        <item x="9"/>
        <item x="10"/>
        <item x="11"/>
        <item x="12"/>
        <item x="13"/>
        <item x="14"/>
        <item t="default"/>
      </items>
    </pivotField>
    <pivotField showAll="0" dataSourceSort="1" defaultSubtotal="0" showPropTip="1"/>
    <pivotField dataField="1" showAll="0"/>
  </pivotFields>
  <rowFields count="4">
    <field x="43"/>
    <field x="44"/>
    <field x="45"/>
    <field x="-2"/>
  </rowFields>
  <rowItems count="35">
    <i>
      <x/>
    </i>
    <i r="3">
      <x/>
    </i>
    <i r="3" i="1">
      <x v="1"/>
    </i>
    <i>
      <x v="1"/>
    </i>
    <i r="1">
      <x/>
    </i>
    <i r="3">
      <x/>
    </i>
    <i r="3" i="1">
      <x v="1"/>
    </i>
    <i r="1">
      <x v="1"/>
    </i>
    <i r="3">
      <x/>
    </i>
    <i r="3" i="1">
      <x v="1"/>
    </i>
    <i r="1">
      <x v="2"/>
    </i>
    <i r="3">
      <x/>
    </i>
    <i r="3" i="1">
      <x v="1"/>
    </i>
    <i r="1">
      <x v="3"/>
    </i>
    <i r="3">
      <x/>
    </i>
    <i r="3" i="1">
      <x v="1"/>
    </i>
    <i r="1">
      <x v="4"/>
    </i>
    <i r="3">
      <x/>
    </i>
    <i r="3" i="1">
      <x v="1"/>
    </i>
    <i r="1">
      <x v="5"/>
    </i>
    <i r="3">
      <x/>
    </i>
    <i r="3" i="1">
      <x v="1"/>
    </i>
    <i r="1">
      <x v="6"/>
    </i>
    <i r="2">
      <x/>
    </i>
    <i r="3">
      <x/>
    </i>
    <i r="3" i="1">
      <x v="1"/>
    </i>
    <i t="default" r="1">
      <x v="6"/>
    </i>
    <i t="default" r="1" i="1">
      <x v="6"/>
    </i>
    <i t="default">
      <x v="1"/>
    </i>
    <i t="default" i="1">
      <x v="1"/>
    </i>
    <i>
      <x v="2"/>
    </i>
    <i r="3">
      <x/>
    </i>
    <i r="3" i="1">
      <x v="1"/>
    </i>
    <i t="grand">
      <x/>
    </i>
    <i t="grand" i="1">
      <x/>
    </i>
  </rowItems>
  <colFields count="1">
    <field x="69"/>
  </colFields>
  <colItems count="16">
    <i>
      <x/>
    </i>
    <i>
      <x v="1"/>
    </i>
    <i>
      <x v="2"/>
    </i>
    <i>
      <x v="3"/>
    </i>
    <i>
      <x v="4"/>
    </i>
    <i>
      <x v="5"/>
    </i>
    <i>
      <x v="6"/>
    </i>
    <i>
      <x v="7"/>
    </i>
    <i>
      <x v="8"/>
    </i>
    <i>
      <x v="9"/>
    </i>
    <i>
      <x v="10"/>
    </i>
    <i>
      <x v="11"/>
    </i>
    <i>
      <x v="12"/>
    </i>
    <i>
      <x v="13"/>
    </i>
    <i>
      <x v="14"/>
    </i>
    <i t="grand">
      <x/>
    </i>
  </colItems>
  <pageFields count="1">
    <pageField fld="0" hier="45" name="[Fact Timesheet Detail].[Person Comments].[Person].&amp;[Grigori Nicoloudakis]" cap="Grigori Nicoloudakis"/>
  </pageFields>
  <dataFields count="2">
    <dataField name="Billable" fld="18" baseField="0" baseItem="0"/>
    <dataField fld="71"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8"/>
        <mp field="49"/>
        <mp field="50"/>
        <mp field="51"/>
        <mp field="52"/>
        <mp field="53"/>
        <mp field="54"/>
        <mp field="55"/>
        <mp field="56"/>
        <mp field="57"/>
        <mp field="58"/>
        <mp field="59"/>
        <mp field="60"/>
        <mp field="61"/>
        <mp field="62"/>
        <mp field="64"/>
        <mp field="65"/>
      </mps>
    </pivotHierarchy>
    <pivotHierarchy/>
    <pivotHierarchy/>
    <pivotHierarchy>
      <mps count="16">
        <mp field="4"/>
        <mp field="5"/>
        <mp field="6"/>
        <mp field="7"/>
        <mp field="8"/>
        <mp field="9"/>
        <mp field="10"/>
        <mp field="11"/>
        <mp field="12"/>
        <mp field="13"/>
        <mp field="14"/>
        <mp field="15"/>
        <mp field="16"/>
        <mp field="17"/>
        <mp field="67"/>
        <mp field="6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ersonBillingTable" cacheId="11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8" firstHeaderRow="0" firstDataRow="1" firstDataCol="1" rowPageCount="1" colPageCount="1"/>
  <pivotFields count="79">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6">
        <item c="1" x="0"/>
        <item c="1" x="1"/>
        <item c="1" x="2"/>
        <item c="1" x="3"/>
        <item x="4" d="1"/>
        <item t="default"/>
      </items>
    </pivotField>
    <pivotField axis="axisRow" showAll="0" dataSourceSort="1">
      <items count="16">
        <item c="1" x="0" d="1"/>
        <item c="1" x="1"/>
        <item c="1" x="2" d="1"/>
        <item c="1" x="3" d="1"/>
        <item c="1" x="4" d="1"/>
        <item c="1" x="5"/>
        <item x="6" d="1"/>
        <item x="7" d="1"/>
        <item x="8" d="1"/>
        <item x="9" d="1"/>
        <item x="10" d="1"/>
        <item x="11" d="1"/>
        <item x="12" d="1"/>
        <item x="13" d="1"/>
        <item x="14" d="1"/>
        <item t="default"/>
      </items>
    </pivotField>
    <pivotField axis="axisRow" showAll="0" dataSourceSort="1">
      <items count="15">
        <item c="1" x="0" d="1"/>
        <item c="1" x="1" d="1"/>
        <item c="1" x="2"/>
        <item c="1" x="3" d="1"/>
        <item x="4" d="1"/>
        <item x="5" d="1"/>
        <item x="6" d="1"/>
        <item x="7" d="1"/>
        <item x="8" d="1"/>
        <item x="9" d="1"/>
        <item x="10" d="1"/>
        <item x="11" d="1"/>
        <item x="12" d="1"/>
        <item x="13" d="1"/>
        <item t="default"/>
      </items>
    </pivotField>
    <pivotField axis="axisRow" showAll="0" dataSourceSort="1">
      <items count="17">
        <item c="1" x="0"/>
        <item c="1" x="1"/>
        <item c="1" x="2"/>
        <item c="1" x="3"/>
        <item c="1" x="4"/>
        <item c="1" x="5"/>
        <item c="1" x="6"/>
        <item c="1" x="7"/>
        <item c="1" x="8"/>
        <item c="1" x="9"/>
        <item c="1" x="10"/>
        <item c="1" x="11"/>
        <item c="1" x="12"/>
        <item c="1" x="13"/>
        <item x="14" d="1"/>
        <item x="15"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14">
    <i>
      <x/>
    </i>
    <i r="1">
      <x v="1"/>
    </i>
    <i r="1">
      <x v="2"/>
    </i>
    <i r="1">
      <x v="3"/>
    </i>
    <i>
      <x v="1"/>
    </i>
    <i r="1">
      <x/>
    </i>
    <i r="1">
      <x v="1"/>
    </i>
    <i r="1">
      <x v="2"/>
    </i>
    <i r="1">
      <x v="3"/>
    </i>
    <i>
      <x v="2"/>
    </i>
    <i r="1">
      <x v="1"/>
    </i>
    <i r="1">
      <x v="2"/>
    </i>
    <i r="1">
      <x v="3"/>
    </i>
    <i t="grand">
      <x/>
    </i>
  </rowItems>
  <colFields count="1">
    <field x="-2"/>
  </colFields>
  <colItems count="9">
    <i>
      <x/>
    </i>
    <i i="1">
      <x v="1"/>
    </i>
    <i i="2">
      <x v="2"/>
    </i>
    <i i="3">
      <x v="3"/>
    </i>
    <i i="4">
      <x v="4"/>
    </i>
    <i i="5">
      <x v="5"/>
    </i>
    <i i="6">
      <x v="6"/>
    </i>
    <i i="7">
      <x v="7"/>
    </i>
    <i i="8">
      <x v="8"/>
    </i>
  </colItems>
  <pageFields count="1">
    <pageField fld="0" hier="45" name="[Fact Timesheet Detail].[Person Comments].[Person].&amp;[Matt Horn]" cap="Matt Horn"/>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ersonBillingTable" cacheId="10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6"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4">
        <item x="0"/>
        <item x="1"/>
        <item x="2"/>
        <item t="default"/>
      </items>
    </pivotField>
    <pivotField showAll="0" dataSourceSort="1" defaultSubtotal="0" showPropTip="1"/>
    <pivotField axis="axisRow" allDrilled="1" showAll="0" dataSourceSort="1">
      <items count="7">
        <item c="1" x="0"/>
        <item c="1" x="1"/>
        <item c="1" x="2"/>
        <item c="1" x="3"/>
        <item c="1" x="4"/>
        <item c="1" x="5"/>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2">
    <field x="51"/>
    <field x="53"/>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9">
    <i>
      <x/>
    </i>
    <i i="1">
      <x v="1"/>
    </i>
    <i i="2">
      <x v="2"/>
    </i>
    <i i="3">
      <x v="3"/>
    </i>
    <i i="4">
      <x v="4"/>
    </i>
    <i i="5">
      <x v="5"/>
    </i>
    <i i="6">
      <x v="6"/>
    </i>
    <i i="7">
      <x v="7"/>
    </i>
    <i i="8">
      <x v="8"/>
    </i>
  </colItems>
  <pageFields count="1">
    <pageField fld="0" hier="45" name="[Fact Timesheet Detail].[Person Comments].[Person].&amp;[Geoffrey Smith]" cap="Geoffrey Smith"/>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scope="data" priority="1">
      <pivotAreas count="1">
        <pivotArea outline="0" fieldPosition="0">
          <references count="1">
            <reference field="4294967294" count="1" selected="0">
              <x v="0"/>
            </reference>
          </references>
        </pivotArea>
      </pivotAreas>
    </conditionalFormat>
    <conditionalFormat priority="3">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2">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2" cacheId="105"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AC22"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item c="1" x="1"/>
        <item c="1" x="2"/>
        <item c="1" x="3"/>
        <item c="1" x="4"/>
        <item x="5" d="1"/>
        <item t="default"/>
      </items>
    </pivotField>
    <pivotField axis="axisRow" showAll="0" dataSourceSort="1">
      <items count="8">
        <item c="1" x="0"/>
        <item c="1" x="1"/>
        <item c="1" x="2"/>
        <item c="1" x="3"/>
        <item x="4" d="1"/>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15">
        <item x="0"/>
        <item x="1"/>
        <item x="2"/>
        <item x="3"/>
        <item x="4"/>
        <item x="5"/>
        <item x="6"/>
        <item x="7"/>
        <item x="8"/>
        <item x="9"/>
        <item x="10"/>
        <item x="11"/>
        <item x="12"/>
        <item x="13"/>
        <item t="default"/>
      </items>
    </pivotField>
    <pivotField showAll="0" dataSourceSort="1" defaultSubtotal="0" showPropTip="1"/>
  </pivotFields>
  <rowFields count="2">
    <field x="44"/>
    <field x="-2"/>
  </rowFields>
  <rowItems count="17">
    <i>
      <x/>
    </i>
    <i r="1">
      <x/>
    </i>
    <i r="1" i="1">
      <x v="1"/>
    </i>
    <i>
      <x v="1"/>
    </i>
    <i r="1">
      <x/>
    </i>
    <i r="1" i="1">
      <x v="1"/>
    </i>
    <i>
      <x v="2"/>
    </i>
    <i r="1">
      <x/>
    </i>
    <i r="1" i="1">
      <x v="1"/>
    </i>
    <i>
      <x v="3"/>
    </i>
    <i r="1">
      <x/>
    </i>
    <i r="1" i="1">
      <x v="1"/>
    </i>
    <i>
      <x v="4"/>
    </i>
    <i r="1">
      <x/>
    </i>
    <i r="1" i="1">
      <x v="1"/>
    </i>
    <i t="grand">
      <x/>
    </i>
    <i t="grand" i="1">
      <x/>
    </i>
  </rowItems>
  <colFields count="1">
    <field x="70"/>
  </colFields>
  <colItems count="15">
    <i>
      <x/>
    </i>
    <i>
      <x v="1"/>
    </i>
    <i>
      <x v="2"/>
    </i>
    <i>
      <x v="3"/>
    </i>
    <i>
      <x v="4"/>
    </i>
    <i>
      <x v="5"/>
    </i>
    <i>
      <x v="6"/>
    </i>
    <i>
      <x v="7"/>
    </i>
    <i>
      <x v="8"/>
    </i>
    <i>
      <x v="9"/>
    </i>
    <i>
      <x v="10"/>
    </i>
    <i>
      <x v="11"/>
    </i>
    <i>
      <x v="12"/>
    </i>
    <i>
      <x v="13"/>
    </i>
    <i t="grand">
      <x/>
    </i>
  </colItems>
  <pageFields count="1">
    <pageField fld="0" hier="45" name="[Fact Timesheet Detail].[Person Comments].[Person].&amp;[Geoffrey Smith]" cap="Geoffrey Smith"/>
  </pageFields>
  <dataFields count="2">
    <dataField name="Billable" fld="18" baseField="0" baseItem="0"/>
    <dataField fld="19" baseField="0" baseItem="0"/>
  </dataFields>
  <pivotHierarchies count="162">
    <pivotHierarchy/>
    <pivotHierarchy/>
    <pivotHierarchy/>
    <pivotHierarchy/>
    <pivotHierarchy/>
    <pivotHierarchy/>
    <pivotHierarchy multipleItemSelectionAllowed="1">
      <mps count="20">
        <mp field="24"/>
        <mp field="25"/>
        <mp field="26"/>
        <mp field="27"/>
        <mp field="28"/>
        <mp field="29"/>
        <mp field="30"/>
        <mp field="31"/>
        <mp field="32"/>
        <mp field="33"/>
        <mp field="34"/>
        <mp field="35"/>
        <mp field="36"/>
        <mp field="37"/>
        <mp field="38"/>
        <mp field="39"/>
        <mp field="40"/>
        <mp field="41"/>
        <mp field="42"/>
        <mp field="43"/>
      </mps>
      <members count="3" level="2">
        <member name="[Date].[BillingPeriod].[Billing Period].&amp;[2014 - 01]"/>
        <member name="[Date].[BillingPeriod].[Billing Period].&amp;[2014 - 02]"/>
        <member name="[Date].[BillingPeriod].[Billing Period].&amp;[2014 - 03]"/>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9"/>
        <mp field="50"/>
        <mp field="51"/>
        <mp field="52"/>
        <mp field="53"/>
        <mp field="54"/>
        <mp field="55"/>
        <mp field="56"/>
        <mp field="57"/>
        <mp field="58"/>
        <mp field="59"/>
        <mp field="60"/>
        <mp field="61"/>
        <mp field="62"/>
        <mp field="63"/>
        <mp field="65"/>
        <mp field="66"/>
      </mps>
    </pivotHierarchy>
    <pivotHierarchy/>
    <pivotHierarchy/>
    <pivotHierarchy>
      <mps count="16">
        <mp field="4"/>
        <mp field="5"/>
        <mp field="6"/>
        <mp field="7"/>
        <mp field="8"/>
        <mp field="9"/>
        <mp field="10"/>
        <mp field="11"/>
        <mp field="12"/>
        <mp field="13"/>
        <mp field="14"/>
        <mp field="15"/>
        <mp field="16"/>
        <mp field="17"/>
        <mp field="68"/>
        <mp field="6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ersonBillingTable" cacheId="4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6" firstHeaderRow="0" firstDataRow="1" firstDataCol="1" rowPageCount="1" colPageCount="1"/>
  <pivotFields count="79">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2">
        <item x="0"/>
        <item t="default"/>
      </items>
    </pivotField>
    <pivotField showAll="0" dataSourceSort="1" defaultSubtotal="0" showPropTip="1"/>
    <pivotField axis="axisRow" allDrilled="1" showAll="0" dataSourceSort="1">
      <items count="6">
        <item c="1" x="0"/>
        <item c="1" x="1"/>
        <item c="1" x="2"/>
        <item c="1" x="3"/>
        <item c="1" x="4" d="1"/>
        <item t="default"/>
      </items>
    </pivotField>
    <pivotField axis="axisRow" showAll="0" dataSourceSort="1">
      <items count="10">
        <item c="1" x="0"/>
        <item c="1" x="1" d="1"/>
        <item c="1" x="2"/>
        <item c="1" x="3"/>
        <item x="4" d="1"/>
        <item x="5" d="1"/>
        <item x="6" d="1"/>
        <item x="7" d="1"/>
        <item x="8" d="1"/>
        <item t="default"/>
      </items>
    </pivotField>
    <pivotField axis="axisRow" showAll="0" dataSourceSort="1">
      <items count="10">
        <item c="1" x="0"/>
        <item x="1" d="1"/>
        <item x="2" d="1"/>
        <item x="3" d="1"/>
        <item x="4" d="1"/>
        <item x="5" d="1"/>
        <item x="6" d="1"/>
        <item x="7" d="1"/>
        <item x="8" d="1"/>
        <item t="default"/>
      </items>
    </pivotField>
    <pivotField axis="axisRow" showAll="0" dataSourceSort="1">
      <items count="17">
        <item c="1" x="0"/>
        <item c="1" x="1"/>
        <item c="1" x="2"/>
        <item c="1" x="3"/>
        <item c="1" x="4"/>
        <item c="1" x="5"/>
        <item c="1" x="6"/>
        <item c="1" x="7"/>
        <item c="1" x="8"/>
        <item c="1" x="9"/>
        <item c="1" x="10"/>
        <item c="1" x="11"/>
        <item c="1" x="12"/>
        <item c="1" x="13"/>
        <item x="14" d="1"/>
        <item x="15"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s>
  <rowFields count="4">
    <field x="51"/>
    <field x="53"/>
    <field x="54"/>
    <field x="55"/>
  </rowFields>
  <rowItems count="12">
    <i>
      <x/>
    </i>
    <i r="1">
      <x/>
    </i>
    <i r="1">
      <x v="1"/>
    </i>
    <i r="1">
      <x v="2"/>
    </i>
    <i r="1">
      <x v="3"/>
    </i>
    <i r="1">
      <x v="4"/>
    </i>
    <i r="2">
      <x/>
    </i>
    <i r="2">
      <x v="1"/>
    </i>
    <i r="3">
      <x/>
    </i>
    <i r="2">
      <x v="2"/>
    </i>
    <i r="2">
      <x v="3"/>
    </i>
    <i t="grand">
      <x/>
    </i>
  </rowItems>
  <colFields count="1">
    <field x="-2"/>
  </colFields>
  <colItems count="9">
    <i>
      <x/>
    </i>
    <i i="1">
      <x v="1"/>
    </i>
    <i i="2">
      <x v="2"/>
    </i>
    <i i="3">
      <x v="3"/>
    </i>
    <i i="4">
      <x v="4"/>
    </i>
    <i i="5">
      <x v="5"/>
    </i>
    <i i="6">
      <x v="6"/>
    </i>
    <i i="7">
      <x v="7"/>
    </i>
    <i i="8">
      <x v="8"/>
    </i>
  </colItems>
  <pageFields count="1">
    <pageField fld="0" hier="45" name="[Fact Timesheet Detail].[Person Comments].[Person].&amp;[Grigori Nicoloudakis]" cap="Grigori Nicoloudakis"/>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4 - 0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8"/>
        <mp field="59"/>
        <mp field="60"/>
        <mp field="61"/>
        <mp field="62"/>
        <mp field="63"/>
        <mp field="64"/>
        <mp field="65"/>
        <mp field="66"/>
        <mp field="67"/>
        <mp field="68"/>
        <mp field="69"/>
        <mp field="70"/>
        <mp field="71"/>
        <mp field="72"/>
        <mp field="74"/>
        <mp field="75"/>
      </mps>
    </pivotHierarchy>
    <pivotHierarchy/>
    <pivotHierarchy/>
    <pivotHierarchy>
      <mps count="16">
        <mp field="4"/>
        <mp field="5"/>
        <mp field="6"/>
        <mp field="7"/>
        <mp field="8"/>
        <mp field="9"/>
        <mp field="10"/>
        <mp field="11"/>
        <mp field="12"/>
        <mp field="13"/>
        <mp field="14"/>
        <mp field="15"/>
        <mp field="16"/>
        <mp field="17"/>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2" cacheId="45"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N4:T28" firstHeaderRow="1" firstDataRow="2" firstDataCol="1" rowPageCount="1" colPageCount="1"/>
  <pivotFields count="7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6">
        <item c="1" x="0"/>
        <item c="1" x="1" d="1"/>
        <item c="1" x="2"/>
        <item c="1" x="3"/>
        <item c="1" x="4"/>
        <item t="default"/>
      </items>
    </pivotField>
    <pivotField axis="axisRow" showAll="0" dataSourceSort="1">
      <items count="6">
        <item c="1" x="0"/>
        <item c="1" x="1"/>
        <item x="2" d="1"/>
        <item x="3" d="1"/>
        <item x="4"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 axis="axisPage" showAll="0" hideNewItems="1"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6">
        <item x="0"/>
        <item x="1"/>
        <item x="2"/>
        <item x="3"/>
        <item x="4"/>
        <item t="default"/>
      </items>
    </pivotField>
    <pivotField showAll="0" dataSourceSort="1" defaultSubtotal="0" showPropTip="1"/>
    <pivotField dataField="1" showAll="0"/>
  </pivotFields>
  <rowFields count="3">
    <field x="43"/>
    <field x="44"/>
    <field x="-2"/>
  </rowFields>
  <rowItems count="23">
    <i>
      <x/>
    </i>
    <i r="2">
      <x/>
    </i>
    <i r="2" i="1">
      <x v="1"/>
    </i>
    <i>
      <x v="1"/>
    </i>
    <i r="1">
      <x/>
    </i>
    <i r="2">
      <x/>
    </i>
    <i r="2" i="1">
      <x v="1"/>
    </i>
    <i r="1">
      <x v="1"/>
    </i>
    <i r="2">
      <x/>
    </i>
    <i r="2" i="1">
      <x v="1"/>
    </i>
    <i t="default">
      <x v="1"/>
    </i>
    <i t="default" i="1">
      <x v="1"/>
    </i>
    <i>
      <x v="2"/>
    </i>
    <i r="2">
      <x/>
    </i>
    <i r="2" i="1">
      <x v="1"/>
    </i>
    <i>
      <x v="3"/>
    </i>
    <i r="2">
      <x/>
    </i>
    <i r="2" i="1">
      <x v="1"/>
    </i>
    <i>
      <x v="4"/>
    </i>
    <i r="2">
      <x/>
    </i>
    <i r="2" i="1">
      <x v="1"/>
    </i>
    <i t="grand">
      <x/>
    </i>
    <i t="grand" i="1">
      <x/>
    </i>
  </rowItems>
  <colFields count="1">
    <field x="69"/>
  </colFields>
  <colItems count="6">
    <i>
      <x/>
    </i>
    <i>
      <x v="1"/>
    </i>
    <i>
      <x v="2"/>
    </i>
    <i>
      <x v="3"/>
    </i>
    <i>
      <x v="4"/>
    </i>
    <i t="grand">
      <x/>
    </i>
  </colItems>
  <pageFields count="1">
    <pageField fld="0" hier="45" name="[Fact Timesheet Detail].[Person Comments].[Person].&amp;[Grigori Nicoloudakis]" cap="Grigori Nicoloudakis"/>
  </pageFields>
  <dataFields count="2">
    <dataField name="Billable" fld="18" baseField="0" baseItem="0"/>
    <dataField fld="71" baseField="0" baseItem="0"/>
  </dataFields>
  <pivotHierarchies count="162">
    <pivotHierarchy/>
    <pivotHierarchy/>
    <pivotHierarchy/>
    <pivotHierarchy/>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members count="1" level="2">
        <member name="[Date].[BillingPeriod].[Billing Period].&amp;[2014 - 04]"/>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7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48"/>
        <mp field="49"/>
        <mp field="50"/>
        <mp field="51"/>
        <mp field="52"/>
        <mp field="53"/>
        <mp field="54"/>
        <mp field="55"/>
        <mp field="56"/>
        <mp field="57"/>
        <mp field="58"/>
        <mp field="59"/>
        <mp field="60"/>
        <mp field="61"/>
        <mp field="62"/>
        <mp field="64"/>
        <mp field="65"/>
      </mps>
    </pivotHierarchy>
    <pivotHierarchy/>
    <pivotHierarchy/>
    <pivotHierarchy>
      <mps count="16">
        <mp field="4"/>
        <mp field="5"/>
        <mp field="6"/>
        <mp field="7"/>
        <mp field="8"/>
        <mp field="9"/>
        <mp field="10"/>
        <mp field="11"/>
        <mp field="12"/>
        <mp field="13"/>
        <mp field="14"/>
        <mp field="15"/>
        <mp field="16"/>
        <mp field="17"/>
        <mp field="67"/>
        <mp field="6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2"/>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1" cacheId="131"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36" firstHeaderRow="0" firstDataRow="1" firstDataCol="1" rowPageCount="1" colPageCount="1"/>
  <pivotFields count="54">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Row" allDrilled="1" showAll="0" dataSourceSort="1">
      <items count="4">
        <item s="1" c="1" x="0" d="1"/>
        <item s="1" c="1" x="1" d="1"/>
        <item x="2" d="1"/>
        <item t="default"/>
      </items>
    </pivotField>
    <pivotField axis="axisRow" showAll="0" dataSourceSort="1">
      <items count="9">
        <item c="1" x="0" d="1"/>
        <item c="1" x="1" d="1"/>
        <item c="1" x="2"/>
        <item c="1" x="3"/>
        <item c="1" x="4" d="1"/>
        <item c="1" x="5" d="1"/>
        <item x="6" d="1"/>
        <item x="7" d="1"/>
        <item t="default"/>
      </items>
    </pivotField>
    <pivotField axis="axisRow" showAll="0" dataSourceSort="1">
      <items count="8">
        <item c="1" x="0"/>
        <item c="1" x="1" d="1"/>
        <item c="1" x="2"/>
        <item c="1" x="3"/>
        <item c="1" x="4" d="1"/>
        <item c="1" x="5"/>
        <item c="1" x="6"/>
        <item t="default"/>
      </items>
    </pivotField>
    <pivotField axis="axisRow" showAll="0" dataSourceSort="1">
      <items count="17">
        <item c="1" x="0" d="1"/>
        <item c="1" x="1" d="1"/>
        <item c="1" x="2" d="1"/>
        <item c="1" x="3" d="1"/>
        <item c="1" x="4" d="1"/>
        <item c="1" x="5" d="1"/>
        <item c="1" x="6"/>
        <item c="1" x="7"/>
        <item c="1" x="8"/>
        <item c="1" x="9"/>
        <item x="10" d="1"/>
        <item x="11" d="1"/>
        <item x="12" d="1"/>
        <item x="13" d="1"/>
        <item x="14" d="1"/>
        <item x="15" d="1"/>
        <item t="default"/>
      </items>
    </pivotField>
    <pivotField axis="axisRow" showAll="0" dataSourceSort="1">
      <items count="7">
        <item c="1" x="0"/>
        <item c="1" x="1"/>
        <item c="1" x="2"/>
        <item c="1" x="3"/>
        <item c="1" x="4"/>
        <item c="1" x="5"/>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5">
    <field x="31"/>
    <field x="32"/>
    <field x="33"/>
    <field x="34"/>
    <field x="35"/>
  </rowFields>
  <rowItems count="31">
    <i>
      <x/>
    </i>
    <i r="1">
      <x/>
    </i>
    <i r="2">
      <x/>
    </i>
    <i r="2">
      <x v="1"/>
    </i>
    <i r="3">
      <x/>
    </i>
    <i r="4">
      <x/>
    </i>
    <i r="3">
      <x v="1"/>
    </i>
    <i r="4">
      <x v="1"/>
    </i>
    <i r="3">
      <x v="2"/>
    </i>
    <i r="4">
      <x v="2"/>
    </i>
    <i r="3">
      <x v="3"/>
    </i>
    <i r="4">
      <x v="3"/>
    </i>
    <i r="3">
      <x v="4"/>
    </i>
    <i r="4">
      <x v="4"/>
    </i>
    <i r="3">
      <x v="5"/>
    </i>
    <i r="4">
      <x v="5"/>
    </i>
    <i r="1">
      <x v="1"/>
    </i>
    <i r="2">
      <x v="2"/>
    </i>
    <i r="2">
      <x v="3"/>
    </i>
    <i r="2">
      <x v="4"/>
    </i>
    <i r="3">
      <x v="6"/>
    </i>
    <i r="3">
      <x v="7"/>
    </i>
    <i r="3">
      <x v="8"/>
    </i>
    <i r="3">
      <x v="9"/>
    </i>
    <i r="1">
      <x v="2"/>
    </i>
    <i>
      <x v="1"/>
    </i>
    <i r="1">
      <x v="3"/>
    </i>
    <i r="1">
      <x v="4"/>
    </i>
    <i r="2">
      <x v="5"/>
    </i>
    <i r="1">
      <x v="5"/>
    </i>
    <i r="2">
      <x v="6"/>
    </i>
  </rowItems>
  <colFields count="1">
    <field x="-2"/>
  </colFields>
  <colItems count="7">
    <i>
      <x/>
    </i>
    <i i="1">
      <x v="1"/>
    </i>
    <i i="2">
      <x v="2"/>
    </i>
    <i i="3">
      <x v="3"/>
    </i>
    <i i="4">
      <x v="4"/>
    </i>
    <i i="5">
      <x v="5"/>
    </i>
    <i i="6">
      <x v="6"/>
    </i>
  </colItems>
  <pageFields count="1">
    <pageField fld="4" hier="6" name="[Date].[BillingPeriod].[Billing Period].&amp;[2014 - 01]" cap="2014 - 01"/>
  </pageFields>
  <dataFields count="7">
    <dataField name="Billable Hours" fld="0" baseField="0" baseItem="0"/>
    <dataField name="Invoice All Time" fld="29" baseField="0" baseItem="0" numFmtId="164"/>
    <dataField name="Invoice" fld="1" baseField="0" baseItem="0" numFmtId="164"/>
    <dataField name="Unbillable" fld="2" baseField="0" baseItem="0" numFmtId="164"/>
    <dataField name="Unbillable  All Time" fld="30" baseField="0" baseItem="0" numFmtId="164"/>
    <dataField name="Unallocated Amount" fld="3" baseField="0" baseItem="0" numFmtId="164"/>
    <dataField name="Unallocated Hours" fld="28" baseField="0" baseItem="0"/>
  </dataFields>
  <formats count="11">
    <format dxfId="324">
      <pivotArea outline="0" collapsedLevelsAreSubtotals="1" fieldPosition="0">
        <references count="1">
          <reference field="4294967294" count="4" selected="0">
            <x v="1"/>
            <x v="2"/>
            <x v="3"/>
            <x v="5"/>
          </reference>
        </references>
      </pivotArea>
    </format>
    <format dxfId="323">
      <pivotArea dataOnly="0" labelOnly="1" outline="0" fieldPosition="0">
        <references count="1">
          <reference field="4294967294" count="4">
            <x v="1"/>
            <x v="2"/>
            <x v="3"/>
            <x v="5"/>
          </reference>
        </references>
      </pivotArea>
    </format>
    <format dxfId="322">
      <pivotArea dataOnly="0" labelOnly="1" outline="0" fieldPosition="0">
        <references count="1">
          <reference field="4294967294" count="7">
            <x v="0"/>
            <x v="1"/>
            <x v="2"/>
            <x v="3"/>
            <x v="4"/>
            <x v="5"/>
            <x v="6"/>
          </reference>
        </references>
      </pivotArea>
    </format>
    <format dxfId="321">
      <pivotArea dataOnly="0" outline="0" fieldPosition="0">
        <references count="1">
          <reference field="4294967294" count="1">
            <x v="1"/>
          </reference>
        </references>
      </pivotArea>
    </format>
    <format dxfId="320">
      <pivotArea outline="0" collapsedLevelsAreSubtotals="1" fieldPosition="0">
        <references count="1">
          <reference field="4294967294" count="3" selected="0">
            <x v="2"/>
            <x v="3"/>
            <x v="4"/>
          </reference>
        </references>
      </pivotArea>
    </format>
    <format dxfId="319">
      <pivotArea dataOnly="0" labelOnly="1" outline="0" fieldPosition="0">
        <references count="1">
          <reference field="4294967294" count="3">
            <x v="2"/>
            <x v="3"/>
            <x v="4"/>
          </reference>
        </references>
      </pivotArea>
    </format>
    <format dxfId="318">
      <pivotArea outline="0" collapsedLevelsAreSubtotals="1" fieldPosition="0">
        <references count="1">
          <reference field="4294967294" count="2" selected="0">
            <x v="5"/>
            <x v="6"/>
          </reference>
        </references>
      </pivotArea>
    </format>
    <format dxfId="317">
      <pivotArea dataOnly="0" labelOnly="1" outline="0" fieldPosition="0">
        <references count="1">
          <reference field="4294967294" count="2">
            <x v="5"/>
            <x v="6"/>
          </reference>
        </references>
      </pivotArea>
    </format>
    <format dxfId="316">
      <pivotArea outline="0" collapsedLevelsAreSubtotals="1" fieldPosition="0">
        <references count="1">
          <reference field="4294967294" count="1" selected="0">
            <x v="4"/>
          </reference>
        </references>
      </pivotArea>
    </format>
    <format dxfId="315">
      <pivotArea dataOnly="0" labelOnly="1" outline="0" fieldPosition="0">
        <references count="1">
          <reference field="4294967294" count="1">
            <x v="4"/>
          </reference>
        </references>
      </pivotArea>
    </format>
    <format dxfId="314">
      <pivotArea dataOnly="0" outline="0" fieldPosition="0">
        <references count="1">
          <reference field="4294967294" count="2">
            <x v="0"/>
            <x v="1"/>
          </reference>
        </references>
      </pivotArea>
    </format>
  </formats>
  <pivotHierarchies count="162">
    <pivotHierarchy/>
    <pivotHierarchy/>
    <pivotHierarchy/>
    <pivotHierarchy/>
    <pivotHierarchy/>
    <pivotHierarchy/>
    <pivotHierarchy>
      <mps count="20">
        <mp field="8"/>
        <mp field="9"/>
        <mp field="10"/>
        <mp field="11"/>
        <mp field="12"/>
        <mp field="13"/>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37"/>
        <mp field="38"/>
        <mp field="39"/>
        <mp field="40"/>
        <mp field="41"/>
        <mp field="42"/>
        <mp field="43"/>
        <mp field="44"/>
        <mp field="45"/>
        <mp field="46"/>
        <mp field="47"/>
        <mp field="48"/>
        <mp field="49"/>
        <mp field="50"/>
        <mp field="51"/>
        <mp field="52"/>
        <mp field="5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ByWeek"/>
    <pivotTable tabId="14" name="PersonBillingTable"/>
  </pivotTables>
  <data>
    <olap pivotCacheId="222">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1]">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3"/>
        <x15:slicerCacheOlapLevelName uniqueName="[Date].[BillingPeriod].[Week Ending]" count="29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24" name="PersonBillingTable"/>
    <pivotTable tabId="24" name="PivotTable2"/>
  </pivotTables>
  <data>
    <olap pivotCacheId="223">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7"/>
        <x15:slicerCacheOlapLevelName uniqueName="[Date].[BillingPeriod].[Week Ending]" count="364"/>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illingPeriod11" sourceName="[Date].[BillingPeriod]">
  <pivotTables>
    <pivotTable tabId="27" name="PersonBillingTable"/>
    <pivotTable tabId="27" name="PivotTable2"/>
  </pivotTables>
  <data>
    <olap pivotCacheId="221">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3 - 09]" c="2013 - 09" nd="1">
                <p n="[Date].[BillingPeriod].[Billing Year].&amp;[2013]"/>
              </i>
              <i n="[Date].[BillingPeriod].[Billing Period].&amp;[2013 - 08]" c="2013 - 08" nd="1">
                <p n="[Date].[BillingPeriod].[Billing Year].&amp;[2013]"/>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2 2014/02/02]" c="2014/02/02" nd="1">
                <p n="[Date].[BillingPeriod].[Billing Period].&amp;[2014 - 02]"/>
                <p n="[Date].[BillingPeriod].[Billing Year].&amp;[2014]"/>
              </i>
              <i n="[Date].[BillingPeriod].[Week Ending].&amp;[2013 - 09 2013/09/29]" c="2013/09/29" nd="1">
                <p n="[Date].[BillingPeriod].[Billing Period].&amp;[2013 - 09]"/>
                <p n="[Date].[BillingPeriod].[Billing Year].&amp;[2013]"/>
              </i>
              <i n="[Date].[BillingPeriod].[Week Ending].&amp;[2013 - 10 2013/09/29]" c="2013/09/29" nd="1">
                <p n="[Date].[BillingPeriod].[Billing Period].&amp;[2013 - 10]"/>
                <p n="[Date].[BillingPeriod].[Billing Year].&amp;[2013]"/>
              </i>
              <i n="[Date].[BillingPeriod].[Week Ending].&amp;[2013 - 09 2013/09/22]" c="2013/09/22" nd="1">
                <p n="[Date].[BillingPeriod].[Billing Period].&amp;[2013 - 09]"/>
                <p n="[Date].[BillingPeriod].[Billing Year].&amp;[2013]"/>
              </i>
              <i n="[Date].[BillingPeriod].[Week Ending].&amp;[2013 - 09 2013/09/15]" c="2013/09/15" nd="1">
                <p n="[Date].[BillingPeriod].[Billing Period].&amp;[2013 - 09]"/>
                <p n="[Date].[BillingPeriod].[Billing Year].&amp;[2013]"/>
              </i>
              <i n="[Date].[BillingPeriod].[Week Ending].&amp;[2013 - 09 2013/09/08]" c="2013/09/08" nd="1">
                <p n="[Date].[BillingPeriod].[Billing Period].&amp;[2013 - 09]"/>
                <p n="[Date].[BillingPeriod].[Billing Year].&amp;[2013]"/>
              </i>
              <i n="[Date].[BillingPeriod].[Week Ending].&amp;[2013 - 08 2013/09/01]" c="2013/09/01" nd="1">
                <p n="[Date].[BillingPeriod].[Billing Period].&amp;[2013 - 08]"/>
                <p n="[Date].[BillingPeriod].[Billing Year].&amp;[2013]"/>
              </i>
              <i n="[Date].[BillingPeriod].[Week Ending].&amp;[2013 - 09 2013/09/01]" c="2013/09/01" nd="1">
                <p n="[Date].[BillingPeriod].[Billing Period].&amp;[2013 - 09]"/>
                <p n="[Date].[BillingPeriod].[Billing Year].&amp;[2013]"/>
              </i>
              <i n="[Date].[BillingPeriod].[Week Ending].&amp;[2013 - 08 2013/08/25]" c="2013/08/25" nd="1">
                <p n="[Date].[BillingPeriod].[Billing Period].&amp;[2013 - 08]"/>
                <p n="[Date].[BillingPeriod].[Billing Year].&amp;[2013]"/>
              </i>
              <i n="[Date].[BillingPeriod].[Week Ending].&amp;[2013 - 08 2013/08/18]" c="2013/08/18" nd="1">
                <p n="[Date].[BillingPeriod].[Billing Period].&amp;[2013 - 08]"/>
                <p n="[Date].[BillingPeriod].[Billing Year].&amp;[2013]"/>
              </i>
              <i n="[Date].[BillingPeriod].[Week Ending].&amp;[2013 - 08 2013/08/11]" c="2013/08/11" nd="1">
                <p n="[Date].[BillingPeriod].[Billing Period].&amp;[2013 - 08]"/>
                <p n="[Date].[BillingPeriod].[Billing Year].&amp;[2013]"/>
              </i>
              <i n="[Date].[BillingPeriod].[Week Ending].&amp;[2013 - 08 2013/08/04]" c="2013/08/04" nd="1">
                <p n="[Date].[BillingPeriod].[Billing Period].&amp;[2013 - 08]"/>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Billing Period].&amp;[2014 - 04]">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77"/>
        <x15:slicerCacheOlapLevelName uniqueName="[Date].[BillingPeriod].[Week Ending]" count="414"/>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illingPeriod12" sourceName="[Date].[BillingPeriod]">
  <pivotTables>
    <pivotTable tabId="28" name="PersonBillingTable"/>
    <pivotTable tabId="28" name="PivotTable2"/>
  </pivotTables>
  <data>
    <olap pivotCacheId="224">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2 2014/02/02]" c="2014/02/02">
                <p n="[Date].[BillingPeriod].[Billing Period].&amp;[2014 - 02]"/>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3 - 10 2013/09/29]" c="2013/09/29" nd="1">
                <p n="[Date].[BillingPeriod].[Billing Period].&amp;[2013 - 10]"/>
                <p n="[Date].[BillingPeriod].[Billing Year].&amp;[2013]"/>
              </i>
              <i n="[Date].[BillingPeriod].[Week Ending].&amp;[2013 - 07 2013/06/30]" c="2013/06/30" nd="1">
                <p n="[Date].[BillingPeriod].[Billing Period].&amp;[2013 - 07]"/>
                <p n="[Date].[BillingPeriod].[Billing Year].&amp;[2013]"/>
              </i>
              <i n="[Date].[BillingPeriod].[Week Ending].&amp;[2013 - 04 2013/03/31]" c="2013/03/31" nd="1">
                <p n="[Date].[BillingPeriod].[Billing Period].&amp;[2013 - 04]"/>
                <p n="[Date].[BillingPeriod].[Billing Year].&amp;[2013]"/>
              </i>
              <i n="[Date].[BillingPeriod].[Week Ending].&amp;[2013 - 01 2013/01/06]" c="2013/01/06" nd="1">
                <p n="[Date].[BillingPeriod].[Billing Period].&amp;[2013 - 01]"/>
                <p n="[Date].[BillingPeriod].[Billing Year].&amp;[2013]"/>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67"/>
        <x15:slicerCacheOlapLevelName uniqueName="[Date].[BillingPeriod].[Week Ending]" count="364"/>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illingPeriod111" sourceName="[Date].[BillingPeriod]">
  <pivotTables>
    <pivotTable tabId="29" name="PersonBillingTable"/>
    <pivotTable tabId="29" name="PivotTable2"/>
  </pivotTables>
  <data>
    <olap pivotCacheId="225">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5 2014/05/04]" c="2014/05/04">
                <p n="[Date].[BillingPeriod].[Billing Period].&amp;[2014 - 05]"/>
                <p n="[Date].[BillingPeriod].[Billing Year].&amp;[2014]"/>
              </i>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2 2014/02/02]" c="2014/02/02" nd="1">
                <p n="[Date].[BillingPeriod].[Billing Period].&amp;[2014 - 02]"/>
                <p n="[Date].[BillingPeriod].[Billing Year].&amp;[2014]"/>
              </i>
              <i n="[Date].[BillingPeriod].[Week Ending].&amp;[2013 - 06 2013/06/02]" c="2013/06/02" nd="1">
                <p n="[Date].[BillingPeriod].[Billing Period].&amp;[2013 - 06]"/>
                <p n="[Date].[BillingPeriod].[Billing Year].&amp;[2013]"/>
              </i>
              <i n="[Date].[BillingPeriod].[Week Ending].&amp;[2012 - 09 2012/09/02]" c="2012/09/02" nd="1">
                <p n="[Date].[BillingPeriod].[Billing Period].&amp;[2012 - 09]"/>
                <p n="[Date].[BillingPeriod].[Billing Year].&amp;[2012]"/>
              </i>
              <i n="[Date].[BillingPeriod].[Week Ending].&amp;[2012 - 02 2012/02/12]" c="2012/02/12" nd="1">
                <p n="[Date].[BillingPeriod].[Billing Period].&amp;[2012 - 02]"/>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53"/>
        <x15:slicerCacheOlapLevelName uniqueName="[Date].[BillingPeriod].[Week Ending]" count="295"/>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BillingPeriod112" sourceName="[Date].[BillingPeriod]">
  <pivotTables>
    <pivotTable tabId="30" name="PersonBillingTable"/>
    <pivotTable tabId="30" name="PivotTable2"/>
  </pivotTables>
  <data>
    <olap pivotCacheId="226">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5]" c="2014 - 05">
                <p n="[Date].[BillingPeriod].[Billing Year].&amp;[2014]"/>
              </i>
              <i n="[Date].[BillingPeriod].[Billing Period].&amp;[2014 - 04]" c="2014 - 04">
                <p n="[Date].[BillingPeriod].[Billing Year].&amp;[2014]"/>
              </i>
              <i n="[Date].[BillingPeriod].[Billing Period].&amp;[2014 - 03]" c="2014 - 03">
                <p n="[Date].[BillingPeriod].[Billing Year].&amp;[2014]"/>
              </i>
              <i n="[Date].[BillingPeriod].[Billing Period].&amp;[2014 - 02]" c="2014 - 02">
                <p n="[Date].[BillingPeriod].[Billing Year].&amp;[2014]"/>
              </i>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3 - 09]" c="2013 - 09" nd="1">
                <p n="[Date].[BillingPeriod].[Billing Year].&amp;[2013]"/>
              </i>
              <i n="[Date].[BillingPeriod].[Billing Period].&amp;[2013 - 08]" c="2013 - 08" nd="1">
                <p n="[Date].[BillingPeriod].[Billing Year].&amp;[2013]"/>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8]" c="2012 - 08"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4 2014/04/27]" c="2014/04/27">
                <p n="[Date].[BillingPeriod].[Billing Period].&amp;[2014 - 04]"/>
                <p n="[Date].[BillingPeriod].[Billing Year].&amp;[2014]"/>
              </i>
              <i n="[Date].[BillingPeriod].[Week Ending].&amp;[2014 - 05 2014/04/27]" c="2014/04/27">
                <p n="[Date].[BillingPeriod].[Billing Period].&amp;[2014 - 05]"/>
                <p n="[Date].[BillingPeriod].[Billing Year].&amp;[2014]"/>
              </i>
              <i n="[Date].[BillingPeriod].[Week Ending].&amp;[2014 - 04 2014/04/20]" c="2014/04/20">
                <p n="[Date].[BillingPeriod].[Billing Period].&amp;[2014 - 04]"/>
                <p n="[Date].[BillingPeriod].[Billing Year].&amp;[2014]"/>
              </i>
              <i n="[Date].[BillingPeriod].[Week Ending].&amp;[2014 - 04 2014/04/13]" c="2014/04/13">
                <p n="[Date].[BillingPeriod].[Billing Period].&amp;[2014 - 04]"/>
                <p n="[Date].[BillingPeriod].[Billing Year].&amp;[2014]"/>
              </i>
              <i n="[Date].[BillingPeriod].[Week Ending].&amp;[2014 - 04 2014/04/06]" c="2014/04/06">
                <p n="[Date].[BillingPeriod].[Billing Period].&amp;[2014 - 04]"/>
                <p n="[Date].[BillingPeriod].[Billing Year].&amp;[2014]"/>
              </i>
              <i n="[Date].[BillingPeriod].[Week Ending].&amp;[2014 - 03 2014/03/30]" c="2014/03/30">
                <p n="[Date].[BillingPeriod].[Billing Period].&amp;[2014 - 03]"/>
                <p n="[Date].[BillingPeriod].[Billing Year].&amp;[2014]"/>
              </i>
              <i n="[Date].[BillingPeriod].[Week Ending].&amp;[2014 - 04 2014/03/30]" c="2014/03/30">
                <p n="[Date].[BillingPeriod].[Billing Period].&amp;[2014 - 04]"/>
                <p n="[Date].[BillingPeriod].[Billing Year].&amp;[2014]"/>
              </i>
              <i n="[Date].[BillingPeriod].[Week Ending].&amp;[2014 - 03 2014/03/23]" c="2014/03/23">
                <p n="[Date].[BillingPeriod].[Billing Period].&amp;[2014 - 03]"/>
                <p n="[Date].[BillingPeriod].[Billing Year].&amp;[2014]"/>
              </i>
              <i n="[Date].[BillingPeriod].[Week Ending].&amp;[2014 - 03 2014/03/16]" c="2014/03/16">
                <p n="[Date].[BillingPeriod].[Billing Period].&amp;[2014 - 03]"/>
                <p n="[Date].[BillingPeriod].[Billing Year].&amp;[2014]"/>
              </i>
              <i n="[Date].[BillingPeriod].[Week Ending].&amp;[2014 - 03 2014/03/09]" c="2014/03/09">
                <p n="[Date].[BillingPeriod].[Billing Period].&amp;[2014 - 03]"/>
                <p n="[Date].[BillingPeriod].[Billing Year].&amp;[2014]"/>
              </i>
              <i n="[Date].[BillingPeriod].[Week Ending].&amp;[2014 - 02 2014/03/02]" c="2014/03/02">
                <p n="[Date].[BillingPeriod].[Billing Period].&amp;[2014 - 02]"/>
                <p n="[Date].[BillingPeriod].[Billing Year].&amp;[2014]"/>
              </i>
              <i n="[Date].[BillingPeriod].[Week Ending].&amp;[2014 - 03 2014/03/02]" c="2014/03/02">
                <p n="[Date].[BillingPeriod].[Billing Period].&amp;[2014 - 03]"/>
                <p n="[Date].[BillingPeriod].[Billing Year].&amp;[2014]"/>
              </i>
              <i n="[Date].[BillingPeriod].[Week Ending].&amp;[2014 - 02 2014/02/23]" c="2014/02/23">
                <p n="[Date].[BillingPeriod].[Billing Period].&amp;[2014 - 02]"/>
                <p n="[Date].[BillingPeriod].[Billing Year].&amp;[2014]"/>
              </i>
              <i n="[Date].[BillingPeriod].[Week Ending].&amp;[2014 - 02 2014/02/16]" c="2014/02/16">
                <p n="[Date].[BillingPeriod].[Billing Period].&amp;[2014 - 02]"/>
                <p n="[Date].[BillingPeriod].[Billing Year].&amp;[2014]"/>
              </i>
              <i n="[Date].[BillingPeriod].[Week Ending].&amp;[2014 - 02 2014/02/09]" c="2014/02/09">
                <p n="[Date].[BillingPeriod].[Billing Period].&amp;[2014 - 02]"/>
                <p n="[Date].[BillingPeriod].[Billing Year].&amp;[2014]"/>
              </i>
              <i n="[Date].[BillingPeriod].[Week Ending].&amp;[2014 - 01 2014/02/02]" c="2014/02/02">
                <p n="[Date].[BillingPeriod].[Billing Period].&amp;[2014 - 01]"/>
                <p n="[Date].[BillingPeriod].[Billing Year].&amp;[2014]"/>
              </i>
              <i n="[Date].[BillingPeriod].[Week Ending].&amp;[2014 - 01 2014/01/26]" c="2014/01/26">
                <p n="[Date].[BillingPeriod].[Billing Period].&amp;[2014 - 01]"/>
                <p n="[Date].[BillingPeriod].[Billing Year].&amp;[2014]"/>
              </i>
              <i n="[Date].[BillingPeriod].[Week Ending].&amp;[2014 - 01 2014/01/19]" c="2014/01/19">
                <p n="[Date].[BillingPeriod].[Billing Period].&amp;[2014 - 01]"/>
                <p n="[Date].[BillingPeriod].[Billing Year].&amp;[2014]"/>
              </i>
              <i n="[Date].[BillingPeriod].[Week Ending].&amp;[2014 - 01 2014/01/12]" c="2014/01/12">
                <p n="[Date].[BillingPeriod].[Billing Period].&amp;[2014 - 01]"/>
                <p n="[Date].[BillingPeriod].[Billing Year].&amp;[2014]"/>
              </i>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2 2014/02/02]" c="2014/02/02" nd="1">
                <p n="[Date].[BillingPeriod].[Billing Period].&amp;[2014 - 02]"/>
                <p n="[Date].[BillingPeriod].[Billing Year].&amp;[2014]"/>
              </i>
              <i n="[Date].[BillingPeriod].[Week Ending].&amp;[2013 - 09 2013/09/29]" c="2013/09/29" nd="1">
                <p n="[Date].[BillingPeriod].[Billing Period].&amp;[2013 - 09]"/>
                <p n="[Date].[BillingPeriod].[Billing Year].&amp;[2013]"/>
              </i>
              <i n="[Date].[BillingPeriod].[Week Ending].&amp;[2013 - 10 2013/09/29]" c="2013/09/29" nd="1">
                <p n="[Date].[BillingPeriod].[Billing Period].&amp;[2013 - 10]"/>
                <p n="[Date].[BillingPeriod].[Billing Year].&amp;[2013]"/>
              </i>
              <i n="[Date].[BillingPeriod].[Week Ending].&amp;[2013 - 09 2013/09/22]" c="2013/09/22" nd="1">
                <p n="[Date].[BillingPeriod].[Billing Period].&amp;[2013 - 09]"/>
                <p n="[Date].[BillingPeriod].[Billing Year].&amp;[2013]"/>
              </i>
              <i n="[Date].[BillingPeriod].[Week Ending].&amp;[2013 - 09 2013/09/15]" c="2013/09/15" nd="1">
                <p n="[Date].[BillingPeriod].[Billing Period].&amp;[2013 - 09]"/>
                <p n="[Date].[BillingPeriod].[Billing Year].&amp;[2013]"/>
              </i>
              <i n="[Date].[BillingPeriod].[Week Ending].&amp;[2013 - 09 2013/09/08]" c="2013/09/08" nd="1">
                <p n="[Date].[BillingPeriod].[Billing Period].&amp;[2013 - 09]"/>
                <p n="[Date].[BillingPeriod].[Billing Year].&amp;[2013]"/>
              </i>
              <i n="[Date].[BillingPeriod].[Week Ending].&amp;[2013 - 08 2013/09/01]" c="2013/09/01" nd="1">
                <p n="[Date].[BillingPeriod].[Billing Period].&amp;[2013 - 08]"/>
                <p n="[Date].[BillingPeriod].[Billing Year].&amp;[2013]"/>
              </i>
              <i n="[Date].[BillingPeriod].[Week Ending].&amp;[2013 - 09 2013/09/01]" c="2013/09/01" nd="1">
                <p n="[Date].[BillingPeriod].[Billing Period].&amp;[2013 - 09]"/>
                <p n="[Date].[BillingPeriod].[Billing Year].&amp;[2013]"/>
              </i>
              <i n="[Date].[BillingPeriod].[Week Ending].&amp;[2013 - 08 2013/08/25]" c="2013/08/25" nd="1">
                <p n="[Date].[BillingPeriod].[Billing Period].&amp;[2013 - 08]"/>
                <p n="[Date].[BillingPeriod].[Billing Year].&amp;[2013]"/>
              </i>
              <i n="[Date].[BillingPeriod].[Week Ending].&amp;[2013 - 08 2013/08/18]" c="2013/08/18" nd="1">
                <p n="[Date].[BillingPeriod].[Billing Period].&amp;[2013 - 08]"/>
                <p n="[Date].[BillingPeriod].[Billing Year].&amp;[2013]"/>
              </i>
              <i n="[Date].[BillingPeriod].[Week Ending].&amp;[2013 - 08 2013/08/11]" c="2013/08/11" nd="1">
                <p n="[Date].[BillingPeriod].[Billing Period].&amp;[2013 - 08]"/>
                <p n="[Date].[BillingPeriod].[Billing Year].&amp;[2013]"/>
              </i>
              <i n="[Date].[BillingPeriod].[Week Ending].&amp;[2013 - 08 2013/08/04]" c="2013/08/04" nd="1">
                <p n="[Date].[BillingPeriod].[Billing Period].&amp;[2013 - 08]"/>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19]" c="2012/08/19" nd="1">
                <p n="[Date].[BillingPeriod].[Billing Period].&amp;[2012 - 08]"/>
                <p n="[Date].[BillingPeriod].[Billing Year].&amp;[2012]"/>
              </i>
              <i n="[Date].[BillingPeriod].[Week Ending].&amp;[2012 - 08 2012/08/12]" c="2012/08/12"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3">
        <selection n="[Date].[BillingPeriod].[Billing Period].&amp;[2014 - 01]">
          <p n="[Date].[BillingPeriod].[Billing Year].&amp;[2014]"/>
        </selection>
        <selection n="[Date].[BillingPeriod].[Billing Period].&amp;[2014 - 02]">
          <p n="[Date].[BillingPeriod].[Billing Year].&amp;[2014]"/>
        </selection>
        <selection n="[Date].[BillingPeriod].[Billing Period].&amp;[2014 - 03]">
          <p n="[Date].[BillingPeriod].[Billing Year].&amp;[2014]"/>
        </selection>
      </selections>
    </olap>
  </data>
  <extLst>
    <x:ext xmlns:x15="http://schemas.microsoft.com/office/spreadsheetml/2010/11/main" uri="{470722E0-AACD-4C17-9CDC-17EF765DBC7E}">
      <x15:slicerCacheHideItemsWithNoData count="2">
        <x15:slicerCacheOlapLevelName uniqueName="[Date].[BillingPeriod].[Billing Period]" count="77"/>
        <x15:slicerCacheOlapLevelName uniqueName="[Date].[BillingPeriod].[Week Ending]" count="414"/>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5" cache="Slicer_BillingPeriod112" caption="Billing Period" level="2" rowHeight="241300"/>
  <slicer name="Week Ending 5" cache="Slicer_BillingPeriod112"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4" cache="Slicer_BillingPeriod111" caption="Billing Period" level="2" rowHeight="241300"/>
  <slicer name="Week Ending 4" cache="Slicer_BillingPeriod111" caption="Week Ending" columnCount="5" level="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illing Period 3" cache="Slicer_BillingPeriod12" caption="Billing Period" level="2" rowHeight="241300"/>
  <slicer name="Week Ending 3" cache="Slicer_BillingPeriod12" caption="Week Ending" columnCount="5" level="3"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Billing Period 2" cache="Slicer_BillingPeriod11" caption="Billing Period" level="2" rowHeight="241300"/>
  <slicer name="Week Ending 2" cache="Slicer_BillingPeriod11" caption="Week Ending" columnCount="5" level="3"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microsoft.com/office/2007/relationships/slicer" Target="../slicers/slicer5.xml"/><Relationship Id="rId4"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microsoft.com/office/2007/relationships/slicer" Target="../slicers/slicer6.xml"/><Relationship Id="rId5" Type="http://schemas.openxmlformats.org/officeDocument/2006/relationships/drawing" Target="../drawings/drawing6.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21.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22.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ivotTable" Target="../pivotTables/pivotTable24.xml"/><Relationship Id="rId1" Type="http://schemas.openxmlformats.org/officeDocument/2006/relationships/pivotTable" Target="../pivotTables/pivotTable23.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ivotTable" Target="../pivotTables/pivotTable25.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ivotTable" Target="../pivotTables/pivotTable27.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4.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zoomScaleNormal="100" workbookViewId="0">
      <selection activeCell="D11" sqref="D11"/>
    </sheetView>
  </sheetViews>
  <sheetFormatPr defaultRowHeight="14.4" x14ac:dyDescent="0.3"/>
  <cols>
    <col min="1" max="1" width="21" customWidth="1"/>
    <col min="2" max="2" width="2.5546875" customWidth="1"/>
    <col min="3" max="3" width="63.21875" customWidth="1"/>
    <col min="4" max="4" width="19.77734375" customWidth="1"/>
    <col min="5" max="5" width="7.33203125" customWidth="1"/>
    <col min="6" max="6" width="7" customWidth="1"/>
    <col min="7" max="7" width="13.109375" customWidth="1"/>
    <col min="8" max="8" width="14.88671875" customWidth="1"/>
    <col min="9" max="9" width="10.88671875" customWidth="1"/>
    <col min="10" max="10" width="8.5546875" customWidth="1"/>
    <col min="11" max="11" width="14.44140625" customWidth="1"/>
    <col min="12" max="12" width="18" customWidth="1"/>
    <col min="13" max="13" width="26.33203125" customWidth="1"/>
    <col min="14" max="14" width="29.77734375" customWidth="1"/>
    <col min="15" max="15" width="19.77734375" customWidth="1"/>
    <col min="16" max="30" width="10.77734375" customWidth="1"/>
    <col min="31" max="31" width="10.88671875" customWidth="1"/>
    <col min="32" max="32" width="10.77734375" customWidth="1"/>
    <col min="33" max="33" width="13.1093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c r="C1" s="1" t="s">
        <v>141</v>
      </c>
      <c r="D1" t="s" vm="21">
        <v>131</v>
      </c>
    </row>
    <row r="2" spans="3:100" s="40" customFormat="1" x14ac:dyDescent="0.3">
      <c r="C2" s="1" t="s">
        <v>55</v>
      </c>
      <c r="D2" t="s" vm="25">
        <v>248</v>
      </c>
      <c r="E2" s="18"/>
      <c r="F2" s="18"/>
      <c r="G2" s="18"/>
      <c r="H2" s="18"/>
      <c r="I2" s="18"/>
      <c r="J2" s="18"/>
      <c r="K2" s="61"/>
      <c r="L2" s="61"/>
      <c r="M2" s="61"/>
      <c r="N2" s="1" t="s">
        <v>141</v>
      </c>
      <c r="O2" t="s" vm="21">
        <v>131</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19</v>
      </c>
      <c r="E4" t="s">
        <v>71</v>
      </c>
      <c r="F4" t="s">
        <v>55</v>
      </c>
      <c r="G4" t="s">
        <v>128</v>
      </c>
      <c r="H4" t="s">
        <v>28</v>
      </c>
      <c r="I4" t="s">
        <v>34</v>
      </c>
      <c r="J4" t="s">
        <v>35</v>
      </c>
      <c r="K4" t="s">
        <v>130</v>
      </c>
      <c r="O4" s="1" t="s">
        <v>3</v>
      </c>
    </row>
    <row r="5" spans="3:100" x14ac:dyDescent="0.3">
      <c r="C5" s="2" t="s">
        <v>159</v>
      </c>
      <c r="D5" s="3">
        <v>86.5</v>
      </c>
      <c r="E5" s="3"/>
      <c r="F5" s="3"/>
      <c r="G5" s="3"/>
      <c r="H5" s="3">
        <v>86.5</v>
      </c>
      <c r="I5" s="3">
        <v>184</v>
      </c>
      <c r="J5" s="20"/>
      <c r="K5" s="20"/>
      <c r="N5" s="1" t="s">
        <v>1</v>
      </c>
      <c r="O5" t="s">
        <v>153</v>
      </c>
      <c r="P5" t="s">
        <v>154</v>
      </c>
      <c r="Q5" t="s">
        <v>155</v>
      </c>
      <c r="R5" t="s">
        <v>156</v>
      </c>
      <c r="S5" t="s">
        <v>157</v>
      </c>
      <c r="T5" t="s">
        <v>158</v>
      </c>
      <c r="U5" t="s">
        <v>190</v>
      </c>
      <c r="V5" t="s">
        <v>191</v>
      </c>
      <c r="W5" t="s">
        <v>192</v>
      </c>
      <c r="X5" t="s">
        <v>193</v>
      </c>
      <c r="Y5" t="s">
        <v>193</v>
      </c>
      <c r="Z5" t="s">
        <v>194</v>
      </c>
      <c r="AA5" t="s">
        <v>195</v>
      </c>
      <c r="AB5" t="s">
        <v>196</v>
      </c>
      <c r="AC5" t="s">
        <v>197</v>
      </c>
      <c r="AD5" t="s">
        <v>2</v>
      </c>
    </row>
    <row r="6" spans="3:100" x14ac:dyDescent="0.3">
      <c r="C6" s="4" t="s">
        <v>12</v>
      </c>
      <c r="D6" s="3">
        <v>82.5</v>
      </c>
      <c r="E6" s="3"/>
      <c r="F6" s="3"/>
      <c r="G6" s="3"/>
      <c r="H6" s="3">
        <v>82.5</v>
      </c>
      <c r="I6" s="3">
        <v>184</v>
      </c>
      <c r="J6" s="20"/>
      <c r="K6" s="20"/>
      <c r="N6" s="2" t="s">
        <v>72</v>
      </c>
      <c r="O6" s="3"/>
      <c r="P6" s="3"/>
      <c r="Q6" s="3"/>
      <c r="R6" s="3"/>
      <c r="S6" s="3"/>
      <c r="T6" s="3"/>
      <c r="U6" s="3"/>
      <c r="V6" s="3"/>
      <c r="W6" s="3"/>
      <c r="X6" s="3"/>
      <c r="Y6" s="3"/>
      <c r="Z6" s="3"/>
      <c r="AA6" s="3"/>
      <c r="AB6" s="3"/>
      <c r="AC6" s="3"/>
      <c r="AD6" s="3"/>
    </row>
    <row r="7" spans="3:100" x14ac:dyDescent="0.3">
      <c r="C7" s="4" t="s">
        <v>27</v>
      </c>
      <c r="D7" s="3">
        <v>4</v>
      </c>
      <c r="E7" s="3"/>
      <c r="F7" s="3"/>
      <c r="G7" s="3"/>
      <c r="H7" s="3">
        <v>4</v>
      </c>
      <c r="I7" s="3">
        <v>184</v>
      </c>
      <c r="J7" s="20"/>
      <c r="K7" s="20"/>
      <c r="N7" s="62" t="s">
        <v>55</v>
      </c>
      <c r="O7" s="3">
        <v>8</v>
      </c>
      <c r="P7" s="3">
        <v>21</v>
      </c>
      <c r="Q7" s="3">
        <v>6</v>
      </c>
      <c r="R7" s="3"/>
      <c r="S7" s="3">
        <v>8</v>
      </c>
      <c r="T7" s="3">
        <v>29</v>
      </c>
      <c r="U7" s="3"/>
      <c r="V7" s="3"/>
      <c r="W7" s="3"/>
      <c r="X7" s="3"/>
      <c r="Y7" s="3"/>
      <c r="Z7" s="3"/>
      <c r="AA7" s="3"/>
      <c r="AB7" s="3"/>
      <c r="AC7" s="3"/>
      <c r="AD7" s="3">
        <v>72</v>
      </c>
    </row>
    <row r="8" spans="3:100" x14ac:dyDescent="0.3">
      <c r="C8" s="5" t="s">
        <v>179</v>
      </c>
      <c r="D8" s="3">
        <v>1</v>
      </c>
      <c r="E8" s="3"/>
      <c r="F8" s="3"/>
      <c r="G8" s="3"/>
      <c r="H8" s="3">
        <v>1</v>
      </c>
      <c r="I8" s="3">
        <v>184</v>
      </c>
      <c r="J8" s="20"/>
      <c r="K8" s="20"/>
      <c r="N8" s="62" t="s">
        <v>19</v>
      </c>
      <c r="O8" s="3">
        <v>8</v>
      </c>
      <c r="P8" s="3">
        <v>21</v>
      </c>
      <c r="Q8" s="3">
        <v>6</v>
      </c>
      <c r="R8" s="3"/>
      <c r="S8" s="3">
        <v>8</v>
      </c>
      <c r="T8" s="3">
        <v>29</v>
      </c>
      <c r="U8" s="3"/>
      <c r="V8" s="3"/>
      <c r="W8" s="3"/>
      <c r="X8" s="3"/>
      <c r="Y8" s="3"/>
      <c r="Z8" s="3"/>
      <c r="AA8" s="3"/>
      <c r="AB8" s="3"/>
      <c r="AC8" s="3"/>
      <c r="AD8" s="3">
        <v>72</v>
      </c>
    </row>
    <row r="9" spans="3:100" x14ac:dyDescent="0.3">
      <c r="C9" s="5" t="s">
        <v>41</v>
      </c>
      <c r="D9" s="3">
        <v>3</v>
      </c>
      <c r="E9" s="3"/>
      <c r="F9" s="3"/>
      <c r="G9" s="3"/>
      <c r="H9" s="3">
        <v>3</v>
      </c>
      <c r="I9" s="3">
        <v>184</v>
      </c>
      <c r="J9" s="20"/>
      <c r="K9" s="20"/>
      <c r="N9" s="2" t="s">
        <v>12</v>
      </c>
      <c r="O9" s="3"/>
      <c r="P9" s="3"/>
      <c r="Q9" s="3"/>
      <c r="R9" s="3"/>
      <c r="S9" s="3"/>
      <c r="T9" s="3"/>
      <c r="U9" s="3"/>
      <c r="V9" s="3"/>
      <c r="W9" s="3"/>
      <c r="X9" s="3"/>
      <c r="Y9" s="3"/>
      <c r="Z9" s="3"/>
      <c r="AA9" s="3"/>
      <c r="AB9" s="3"/>
      <c r="AC9" s="3"/>
      <c r="AD9" s="3"/>
    </row>
    <row r="10" spans="3:100" x14ac:dyDescent="0.3">
      <c r="C10" s="2" t="s">
        <v>189</v>
      </c>
      <c r="D10" s="3">
        <v>1</v>
      </c>
      <c r="E10" s="3"/>
      <c r="F10" s="3"/>
      <c r="G10" s="3"/>
      <c r="H10" s="3">
        <v>1</v>
      </c>
      <c r="I10" s="3">
        <v>160</v>
      </c>
      <c r="J10" s="20"/>
      <c r="K10" s="20"/>
      <c r="N10" s="4" t="s">
        <v>201</v>
      </c>
      <c r="O10" s="3"/>
      <c r="P10" s="3"/>
      <c r="Q10" s="3"/>
      <c r="R10" s="3"/>
      <c r="S10" s="3"/>
      <c r="T10" s="3"/>
      <c r="U10" s="3"/>
      <c r="V10" s="3"/>
      <c r="W10" s="3"/>
      <c r="X10" s="3"/>
      <c r="Y10" s="3"/>
      <c r="Z10" s="3"/>
      <c r="AA10" s="3"/>
      <c r="AB10" s="3"/>
      <c r="AC10" s="3"/>
      <c r="AD10" s="3"/>
    </row>
    <row r="11" spans="3:100" x14ac:dyDescent="0.3">
      <c r="C11" s="4" t="s">
        <v>12</v>
      </c>
      <c r="D11" s="3">
        <v>1</v>
      </c>
      <c r="E11" s="3"/>
      <c r="F11" s="3"/>
      <c r="G11" s="3"/>
      <c r="H11" s="3">
        <v>1</v>
      </c>
      <c r="I11" s="3">
        <v>160</v>
      </c>
      <c r="J11" s="20"/>
      <c r="K11" s="20"/>
      <c r="N11" s="62" t="s">
        <v>55</v>
      </c>
      <c r="O11" s="3"/>
      <c r="P11" s="3"/>
      <c r="Q11" s="3"/>
      <c r="R11" s="3"/>
      <c r="S11" s="3"/>
      <c r="T11" s="3"/>
      <c r="U11" s="3"/>
      <c r="V11" s="3"/>
      <c r="W11" s="3"/>
      <c r="X11" s="3"/>
      <c r="Y11" s="3"/>
      <c r="Z11" s="3"/>
      <c r="AA11" s="3"/>
      <c r="AB11" s="3"/>
      <c r="AC11" s="3"/>
      <c r="AD11" s="3"/>
    </row>
    <row r="12" spans="3:100" x14ac:dyDescent="0.3">
      <c r="C12" s="2" t="s">
        <v>169</v>
      </c>
      <c r="D12" s="3">
        <v>86.5</v>
      </c>
      <c r="E12" s="3"/>
      <c r="F12" s="3"/>
      <c r="G12" s="3"/>
      <c r="H12" s="3">
        <v>86.5</v>
      </c>
      <c r="I12" s="3">
        <v>152</v>
      </c>
      <c r="J12" s="20"/>
      <c r="K12" s="20"/>
      <c r="M12">
        <f>(173+14.5)</f>
        <v>187.5</v>
      </c>
      <c r="N12" s="62" t="s">
        <v>19</v>
      </c>
      <c r="O12" s="3"/>
      <c r="P12" s="3"/>
      <c r="Q12" s="3"/>
      <c r="R12" s="3"/>
      <c r="S12" s="3"/>
      <c r="T12" s="3"/>
      <c r="U12" s="3"/>
      <c r="V12" s="3"/>
      <c r="W12" s="3">
        <v>1</v>
      </c>
      <c r="X12" s="3"/>
      <c r="Y12" s="3"/>
      <c r="Z12" s="3"/>
      <c r="AA12" s="3"/>
      <c r="AB12" s="3"/>
      <c r="AC12" s="3"/>
      <c r="AD12" s="3">
        <v>1</v>
      </c>
    </row>
    <row r="13" spans="3:100" x14ac:dyDescent="0.3">
      <c r="C13" s="4" t="s">
        <v>12</v>
      </c>
      <c r="D13" s="3">
        <v>25</v>
      </c>
      <c r="E13" s="3"/>
      <c r="F13" s="3"/>
      <c r="G13" s="3"/>
      <c r="H13" s="3">
        <v>25</v>
      </c>
      <c r="I13" s="3">
        <v>152</v>
      </c>
      <c r="J13" s="20"/>
      <c r="K13" s="20"/>
      <c r="M13">
        <f>160*1.05</f>
        <v>168</v>
      </c>
      <c r="N13" s="4" t="s">
        <v>142</v>
      </c>
      <c r="O13" s="3"/>
      <c r="P13" s="3"/>
      <c r="Q13" s="3"/>
      <c r="R13" s="3"/>
      <c r="S13" s="3"/>
      <c r="T13" s="3"/>
      <c r="U13" s="3"/>
      <c r="V13" s="3"/>
      <c r="W13" s="3"/>
      <c r="X13" s="3"/>
      <c r="Y13" s="3"/>
      <c r="Z13" s="3"/>
      <c r="AA13" s="3"/>
      <c r="AB13" s="3"/>
      <c r="AC13" s="3"/>
      <c r="AD13" s="3"/>
    </row>
    <row r="14" spans="3:100" x14ac:dyDescent="0.3">
      <c r="C14" s="4" t="s">
        <v>27</v>
      </c>
      <c r="D14" s="3">
        <v>61.5</v>
      </c>
      <c r="E14" s="3"/>
      <c r="F14" s="3"/>
      <c r="G14" s="3"/>
      <c r="H14" s="3">
        <v>61.5</v>
      </c>
      <c r="I14" s="3">
        <v>152</v>
      </c>
      <c r="J14" s="20"/>
      <c r="K14" s="20"/>
      <c r="M14">
        <f>M12-M13</f>
        <v>19.5</v>
      </c>
      <c r="N14" s="62" t="s">
        <v>55</v>
      </c>
      <c r="O14" s="3"/>
      <c r="P14" s="3"/>
      <c r="Q14" s="3"/>
      <c r="R14" s="3"/>
      <c r="S14" s="3"/>
      <c r="T14" s="3"/>
      <c r="U14" s="3"/>
      <c r="V14" s="3"/>
      <c r="W14" s="3"/>
      <c r="X14" s="3"/>
      <c r="Y14" s="3"/>
      <c r="Z14" s="3"/>
      <c r="AA14" s="3"/>
      <c r="AB14" s="3"/>
      <c r="AC14" s="3"/>
      <c r="AD14" s="3"/>
    </row>
    <row r="15" spans="3:100" x14ac:dyDescent="0.3">
      <c r="C15" s="5" t="s">
        <v>209</v>
      </c>
      <c r="D15" s="3">
        <v>61.5</v>
      </c>
      <c r="E15" s="3"/>
      <c r="F15" s="3"/>
      <c r="G15" s="3"/>
      <c r="H15" s="3">
        <v>61.5</v>
      </c>
      <c r="I15" s="3">
        <v>152</v>
      </c>
      <c r="J15" s="20"/>
      <c r="K15" s="20"/>
      <c r="N15" s="62" t="s">
        <v>19</v>
      </c>
      <c r="O15" s="3"/>
      <c r="P15" s="3"/>
      <c r="Q15" s="3"/>
      <c r="R15" s="3"/>
      <c r="S15" s="3"/>
      <c r="T15" s="3"/>
      <c r="U15" s="3"/>
      <c r="V15" s="3"/>
      <c r="W15" s="3"/>
      <c r="X15" s="3"/>
      <c r="Y15" s="3"/>
      <c r="Z15" s="3">
        <v>3</v>
      </c>
      <c r="AA15" s="3"/>
      <c r="AB15" s="3">
        <v>0.5</v>
      </c>
      <c r="AC15" s="3"/>
      <c r="AD15" s="3">
        <v>3.5</v>
      </c>
    </row>
    <row r="16" spans="3:100" x14ac:dyDescent="0.3">
      <c r="C16" s="62" t="s">
        <v>131</v>
      </c>
      <c r="D16" s="3">
        <v>61.5</v>
      </c>
      <c r="E16" s="3"/>
      <c r="F16" s="3"/>
      <c r="G16" s="3"/>
      <c r="H16" s="3">
        <v>61.5</v>
      </c>
      <c r="I16" s="3">
        <v>152</v>
      </c>
      <c r="J16" s="20"/>
      <c r="K16" s="20"/>
      <c r="N16" s="4" t="s">
        <v>202</v>
      </c>
      <c r="O16" s="3"/>
      <c r="P16" s="3"/>
      <c r="Q16" s="3"/>
      <c r="R16" s="3"/>
      <c r="S16" s="3"/>
      <c r="T16" s="3"/>
      <c r="U16" s="3"/>
      <c r="V16" s="3"/>
      <c r="W16" s="3"/>
      <c r="X16" s="3"/>
      <c r="Y16" s="3"/>
      <c r="Z16" s="3"/>
      <c r="AA16" s="3"/>
      <c r="AB16" s="3"/>
      <c r="AC16" s="3"/>
      <c r="AD16" s="3"/>
    </row>
    <row r="17" spans="3:30" x14ac:dyDescent="0.3">
      <c r="C17" s="63" t="s">
        <v>211</v>
      </c>
      <c r="D17" s="3">
        <v>8</v>
      </c>
      <c r="E17" s="3"/>
      <c r="F17" s="3"/>
      <c r="G17" s="3"/>
      <c r="H17" s="3">
        <v>8</v>
      </c>
      <c r="I17" s="3">
        <v>152</v>
      </c>
      <c r="J17" s="20"/>
      <c r="K17" s="20"/>
      <c r="N17" s="62" t="s">
        <v>55</v>
      </c>
      <c r="O17" s="3"/>
      <c r="P17" s="3"/>
      <c r="Q17" s="3"/>
      <c r="R17" s="3"/>
      <c r="S17" s="3"/>
      <c r="T17" s="3"/>
      <c r="U17" s="3"/>
      <c r="V17" s="3"/>
      <c r="W17" s="3"/>
      <c r="X17" s="3"/>
      <c r="Y17" s="3"/>
      <c r="Z17" s="3"/>
      <c r="AA17" s="3"/>
      <c r="AB17" s="3"/>
      <c r="AC17" s="3"/>
      <c r="AD17" s="3"/>
    </row>
    <row r="18" spans="3:30" x14ac:dyDescent="0.3">
      <c r="C18" s="63" t="s">
        <v>212</v>
      </c>
      <c r="D18" s="3">
        <v>5</v>
      </c>
      <c r="E18" s="3"/>
      <c r="F18" s="3"/>
      <c r="G18" s="3"/>
      <c r="H18" s="3">
        <v>5</v>
      </c>
      <c r="I18" s="3">
        <v>152</v>
      </c>
      <c r="J18" s="20"/>
      <c r="K18" s="20"/>
      <c r="N18" s="62" t="s">
        <v>19</v>
      </c>
      <c r="O18" s="3"/>
      <c r="P18" s="3"/>
      <c r="Q18" s="3"/>
      <c r="R18" s="3"/>
      <c r="S18" s="3">
        <v>2</v>
      </c>
      <c r="T18" s="3"/>
      <c r="U18" s="3"/>
      <c r="V18" s="3"/>
      <c r="W18" s="3"/>
      <c r="X18" s="3"/>
      <c r="Y18" s="3"/>
      <c r="Z18" s="3"/>
      <c r="AA18" s="3"/>
      <c r="AB18" s="3"/>
      <c r="AC18" s="3"/>
      <c r="AD18" s="3">
        <v>2</v>
      </c>
    </row>
    <row r="19" spans="3:30" x14ac:dyDescent="0.3">
      <c r="C19" s="64" t="s">
        <v>249</v>
      </c>
      <c r="D19" s="3">
        <v>5</v>
      </c>
      <c r="E19" s="3"/>
      <c r="F19" s="3"/>
      <c r="G19" s="3"/>
      <c r="H19" s="3">
        <v>5</v>
      </c>
      <c r="I19" s="3">
        <v>152</v>
      </c>
      <c r="J19" s="20"/>
      <c r="K19" s="20"/>
      <c r="N19" s="4" t="s">
        <v>144</v>
      </c>
      <c r="O19" s="3"/>
      <c r="P19" s="3"/>
      <c r="Q19" s="3"/>
      <c r="R19" s="3"/>
      <c r="S19" s="3"/>
      <c r="T19" s="3"/>
      <c r="U19" s="3"/>
      <c r="V19" s="3"/>
      <c r="W19" s="3"/>
      <c r="X19" s="3"/>
      <c r="Y19" s="3"/>
      <c r="Z19" s="3"/>
      <c r="AA19" s="3"/>
      <c r="AB19" s="3"/>
      <c r="AC19" s="3"/>
      <c r="AD19" s="3"/>
    </row>
    <row r="20" spans="3:30" x14ac:dyDescent="0.3">
      <c r="C20" s="63" t="s">
        <v>213</v>
      </c>
      <c r="D20" s="3">
        <v>1</v>
      </c>
      <c r="E20" s="3"/>
      <c r="F20" s="3"/>
      <c r="G20" s="3"/>
      <c r="H20" s="3">
        <v>1</v>
      </c>
      <c r="I20" s="3">
        <v>152</v>
      </c>
      <c r="J20" s="20"/>
      <c r="K20" s="20"/>
      <c r="N20" s="62" t="s">
        <v>55</v>
      </c>
      <c r="O20" s="3"/>
      <c r="P20" s="3"/>
      <c r="Q20" s="3"/>
      <c r="R20" s="3"/>
      <c r="S20" s="3"/>
      <c r="T20" s="3"/>
      <c r="U20" s="3"/>
      <c r="V20" s="3"/>
      <c r="W20" s="3"/>
      <c r="X20" s="3"/>
      <c r="Y20" s="3"/>
      <c r="Z20" s="3"/>
      <c r="AA20" s="3"/>
      <c r="AB20" s="3"/>
      <c r="AC20" s="3"/>
      <c r="AD20" s="3"/>
    </row>
    <row r="21" spans="3:30" x14ac:dyDescent="0.3">
      <c r="C21" s="63" t="s">
        <v>213</v>
      </c>
      <c r="D21" s="3">
        <v>1</v>
      </c>
      <c r="E21" s="3"/>
      <c r="F21" s="3"/>
      <c r="G21" s="3"/>
      <c r="H21" s="3">
        <v>1</v>
      </c>
      <c r="I21" s="3">
        <v>152</v>
      </c>
      <c r="J21" s="20"/>
      <c r="K21" s="20"/>
      <c r="N21" s="62" t="s">
        <v>19</v>
      </c>
      <c r="O21" s="3"/>
      <c r="P21" s="3">
        <v>8</v>
      </c>
      <c r="Q21" s="3">
        <v>32</v>
      </c>
      <c r="R21" s="3">
        <v>40</v>
      </c>
      <c r="S21" s="3"/>
      <c r="T21" s="3"/>
      <c r="U21" s="3"/>
      <c r="V21" s="3"/>
      <c r="W21" s="3"/>
      <c r="X21" s="3"/>
      <c r="Y21" s="3"/>
      <c r="Z21" s="3"/>
      <c r="AA21" s="3">
        <v>4</v>
      </c>
      <c r="AB21" s="3"/>
      <c r="AC21" s="3">
        <v>8</v>
      </c>
      <c r="AD21" s="3">
        <v>92</v>
      </c>
    </row>
    <row r="22" spans="3:30" x14ac:dyDescent="0.3">
      <c r="C22" s="63" t="s">
        <v>214</v>
      </c>
      <c r="D22" s="3">
        <v>8</v>
      </c>
      <c r="E22" s="3"/>
      <c r="F22" s="3"/>
      <c r="G22" s="3"/>
      <c r="H22" s="3">
        <v>8</v>
      </c>
      <c r="I22" s="3">
        <v>152</v>
      </c>
      <c r="J22" s="20"/>
      <c r="K22" s="20"/>
      <c r="N22" s="4" t="s">
        <v>203</v>
      </c>
      <c r="O22" s="3"/>
      <c r="P22" s="3"/>
      <c r="Q22" s="3"/>
      <c r="R22" s="3"/>
      <c r="S22" s="3"/>
      <c r="T22" s="3"/>
      <c r="U22" s="3"/>
      <c r="V22" s="3"/>
      <c r="W22" s="3"/>
      <c r="X22" s="3"/>
      <c r="Y22" s="3"/>
      <c r="Z22" s="3"/>
      <c r="AA22" s="3"/>
      <c r="AB22" s="3"/>
      <c r="AC22" s="3"/>
      <c r="AD22" s="3"/>
    </row>
    <row r="23" spans="3:30" x14ac:dyDescent="0.3">
      <c r="C23" s="63" t="s">
        <v>214</v>
      </c>
      <c r="D23" s="3">
        <v>8</v>
      </c>
      <c r="E23" s="3"/>
      <c r="F23" s="3"/>
      <c r="G23" s="3"/>
      <c r="H23" s="3">
        <v>8</v>
      </c>
      <c r="I23" s="3">
        <v>152</v>
      </c>
      <c r="J23" s="20"/>
      <c r="K23" s="20"/>
      <c r="N23" s="62" t="s">
        <v>55</v>
      </c>
      <c r="O23" s="3"/>
      <c r="P23" s="3"/>
      <c r="Q23" s="3"/>
      <c r="R23" s="3"/>
      <c r="S23" s="3"/>
      <c r="T23" s="3"/>
      <c r="U23" s="3"/>
      <c r="V23" s="3"/>
      <c r="W23" s="3"/>
      <c r="X23" s="3"/>
      <c r="Y23" s="3"/>
      <c r="Z23" s="3"/>
      <c r="AA23" s="3"/>
      <c r="AB23" s="3"/>
      <c r="AC23" s="3"/>
      <c r="AD23" s="3"/>
    </row>
    <row r="24" spans="3:30" x14ac:dyDescent="0.3">
      <c r="C24" s="63" t="s">
        <v>215</v>
      </c>
      <c r="D24" s="3">
        <v>1</v>
      </c>
      <c r="E24" s="3"/>
      <c r="F24" s="3"/>
      <c r="G24" s="3"/>
      <c r="H24" s="3">
        <v>1</v>
      </c>
      <c r="I24" s="3">
        <v>152</v>
      </c>
      <c r="J24" s="20"/>
      <c r="K24" s="20"/>
      <c r="N24" s="62" t="s">
        <v>19</v>
      </c>
      <c r="O24" s="3"/>
      <c r="P24" s="3"/>
      <c r="Q24" s="3"/>
      <c r="R24" s="3"/>
      <c r="S24" s="3"/>
      <c r="T24" s="3"/>
      <c r="U24" s="3"/>
      <c r="V24" s="3"/>
      <c r="W24" s="3"/>
      <c r="X24" s="3"/>
      <c r="Y24" s="3"/>
      <c r="Z24" s="3"/>
      <c r="AA24" s="3"/>
      <c r="AB24" s="3">
        <v>8</v>
      </c>
      <c r="AC24" s="3"/>
      <c r="AD24" s="3">
        <v>8</v>
      </c>
    </row>
    <row r="25" spans="3:30" x14ac:dyDescent="0.3">
      <c r="C25" s="63" t="s">
        <v>216</v>
      </c>
      <c r="D25" s="3">
        <v>0.5</v>
      </c>
      <c r="E25" s="3"/>
      <c r="F25" s="3"/>
      <c r="G25" s="3"/>
      <c r="H25" s="3">
        <v>0.5</v>
      </c>
      <c r="I25" s="3">
        <v>152</v>
      </c>
      <c r="J25" s="20"/>
      <c r="K25" s="20"/>
      <c r="N25" s="4" t="s">
        <v>204</v>
      </c>
      <c r="O25" s="3"/>
      <c r="P25" s="3"/>
      <c r="Q25" s="3"/>
      <c r="R25" s="3"/>
      <c r="S25" s="3"/>
      <c r="T25" s="3"/>
      <c r="U25" s="3"/>
      <c r="V25" s="3"/>
      <c r="W25" s="3"/>
      <c r="X25" s="3"/>
      <c r="Y25" s="3"/>
      <c r="Z25" s="3"/>
      <c r="AA25" s="3"/>
      <c r="AB25" s="3"/>
      <c r="AC25" s="3"/>
      <c r="AD25" s="3"/>
    </row>
    <row r="26" spans="3:30" x14ac:dyDescent="0.3">
      <c r="C26" s="63" t="s">
        <v>217</v>
      </c>
      <c r="D26" s="3">
        <v>4</v>
      </c>
      <c r="E26" s="3"/>
      <c r="F26" s="3"/>
      <c r="G26" s="3"/>
      <c r="H26" s="3">
        <v>4</v>
      </c>
      <c r="I26" s="3">
        <v>152</v>
      </c>
      <c r="J26" s="20"/>
      <c r="K26" s="20"/>
      <c r="N26" s="62" t="s">
        <v>55</v>
      </c>
      <c r="O26" s="3"/>
      <c r="P26" s="3"/>
      <c r="Q26" s="3"/>
      <c r="R26" s="3"/>
      <c r="S26" s="3"/>
      <c r="T26" s="3"/>
      <c r="U26" s="3"/>
      <c r="V26" s="3"/>
      <c r="W26" s="3"/>
      <c r="X26" s="3"/>
      <c r="Y26" s="3"/>
      <c r="Z26" s="3"/>
      <c r="AA26" s="3"/>
      <c r="AB26" s="3"/>
      <c r="AC26" s="3"/>
      <c r="AD26" s="3"/>
    </row>
    <row r="27" spans="3:30" x14ac:dyDescent="0.3">
      <c r="C27" s="63" t="s">
        <v>218</v>
      </c>
      <c r="D27" s="3">
        <v>4</v>
      </c>
      <c r="E27" s="3"/>
      <c r="F27" s="3"/>
      <c r="G27" s="3"/>
      <c r="H27" s="3">
        <v>4</v>
      </c>
      <c r="I27" s="3">
        <v>152</v>
      </c>
      <c r="J27" s="20"/>
      <c r="K27" s="20"/>
      <c r="N27" s="62" t="s">
        <v>19</v>
      </c>
      <c r="O27" s="3"/>
      <c r="P27" s="3"/>
      <c r="Q27" s="3"/>
      <c r="R27" s="3"/>
      <c r="S27" s="3"/>
      <c r="T27" s="3"/>
      <c r="U27" s="3"/>
      <c r="V27" s="3"/>
      <c r="W27" s="3"/>
      <c r="X27" s="3"/>
      <c r="Y27" s="3"/>
      <c r="Z27" s="3"/>
      <c r="AA27" s="3"/>
      <c r="AB27" s="3">
        <v>0.5</v>
      </c>
      <c r="AC27" s="3">
        <v>1</v>
      </c>
      <c r="AD27" s="3">
        <v>1.5</v>
      </c>
    </row>
    <row r="28" spans="3:30" x14ac:dyDescent="0.3">
      <c r="C28" s="63" t="s">
        <v>219</v>
      </c>
      <c r="D28" s="3">
        <v>7</v>
      </c>
      <c r="E28" s="3"/>
      <c r="F28" s="3"/>
      <c r="G28" s="3"/>
      <c r="H28" s="3">
        <v>7</v>
      </c>
      <c r="I28" s="3">
        <v>152</v>
      </c>
      <c r="J28" s="20"/>
      <c r="K28" s="20"/>
      <c r="N28" s="4" t="s">
        <v>143</v>
      </c>
      <c r="O28" s="3"/>
      <c r="P28" s="3"/>
      <c r="Q28" s="3"/>
      <c r="R28" s="3"/>
      <c r="S28" s="3"/>
      <c r="T28" s="3"/>
      <c r="U28" s="3"/>
      <c r="V28" s="3"/>
      <c r="W28" s="3"/>
      <c r="X28" s="3"/>
      <c r="Y28" s="3"/>
      <c r="Z28" s="3"/>
      <c r="AA28" s="3"/>
      <c r="AB28" s="3"/>
      <c r="AC28" s="3"/>
      <c r="AD28" s="3"/>
    </row>
    <row r="29" spans="3:30" x14ac:dyDescent="0.3">
      <c r="C29" s="64" t="s">
        <v>250</v>
      </c>
      <c r="D29" s="3">
        <v>7</v>
      </c>
      <c r="E29" s="3"/>
      <c r="F29" s="3"/>
      <c r="G29" s="3"/>
      <c r="H29" s="3">
        <v>7</v>
      </c>
      <c r="I29" s="3">
        <v>152</v>
      </c>
      <c r="J29" s="20"/>
      <c r="K29" s="20"/>
      <c r="N29" s="5" t="s">
        <v>131</v>
      </c>
      <c r="O29" s="3"/>
      <c r="P29" s="3"/>
      <c r="Q29" s="3"/>
      <c r="R29" s="3"/>
      <c r="S29" s="3"/>
      <c r="T29" s="3"/>
      <c r="U29" s="3"/>
      <c r="V29" s="3"/>
      <c r="W29" s="3"/>
      <c r="X29" s="3"/>
      <c r="Y29" s="3"/>
      <c r="Z29" s="3"/>
      <c r="AA29" s="3"/>
      <c r="AB29" s="3"/>
      <c r="AC29" s="3"/>
      <c r="AD29" s="3"/>
    </row>
    <row r="30" spans="3:30" x14ac:dyDescent="0.3">
      <c r="C30" s="65" t="s">
        <v>251</v>
      </c>
      <c r="D30" s="3">
        <v>7</v>
      </c>
      <c r="E30" s="3"/>
      <c r="F30" s="3"/>
      <c r="G30" s="3"/>
      <c r="H30" s="3">
        <v>7</v>
      </c>
      <c r="I30" s="3">
        <v>152</v>
      </c>
      <c r="J30" s="20"/>
      <c r="K30" s="20"/>
      <c r="N30" s="62" t="s">
        <v>55</v>
      </c>
      <c r="O30" s="3"/>
      <c r="P30" s="3"/>
      <c r="Q30" s="3"/>
      <c r="R30" s="3"/>
      <c r="S30" s="3"/>
      <c r="T30" s="3"/>
      <c r="U30" s="3"/>
      <c r="V30" s="3"/>
      <c r="W30" s="3"/>
      <c r="X30" s="3"/>
      <c r="Y30" s="3"/>
      <c r="Z30" s="3"/>
      <c r="AA30" s="3"/>
      <c r="AB30" s="3"/>
      <c r="AC30" s="3"/>
      <c r="AD30" s="3"/>
    </row>
    <row r="31" spans="3:30" x14ac:dyDescent="0.3">
      <c r="C31" s="63" t="s">
        <v>220</v>
      </c>
      <c r="D31" s="3">
        <v>8</v>
      </c>
      <c r="E31" s="3"/>
      <c r="F31" s="3"/>
      <c r="G31" s="3"/>
      <c r="H31" s="3">
        <v>8</v>
      </c>
      <c r="I31" s="3">
        <v>152</v>
      </c>
      <c r="J31" s="20"/>
      <c r="K31" s="20"/>
      <c r="N31" s="62" t="s">
        <v>19</v>
      </c>
      <c r="O31" s="3"/>
      <c r="P31" s="3"/>
      <c r="Q31" s="3"/>
      <c r="R31" s="3"/>
      <c r="S31" s="3">
        <v>0.5</v>
      </c>
      <c r="T31" s="3"/>
      <c r="U31" s="3"/>
      <c r="V31" s="3"/>
      <c r="W31" s="3"/>
      <c r="X31" s="3"/>
      <c r="Y31" s="3"/>
      <c r="Z31" s="3"/>
      <c r="AA31" s="3"/>
      <c r="AB31" s="3"/>
      <c r="AC31" s="3"/>
      <c r="AD31" s="3">
        <v>0.5</v>
      </c>
    </row>
    <row r="32" spans="3:30" x14ac:dyDescent="0.3">
      <c r="C32" s="64" t="s">
        <v>250</v>
      </c>
      <c r="D32" s="3">
        <v>8</v>
      </c>
      <c r="E32" s="3"/>
      <c r="F32" s="3"/>
      <c r="G32" s="3"/>
      <c r="H32" s="3">
        <v>8</v>
      </c>
      <c r="I32" s="3">
        <v>152</v>
      </c>
      <c r="J32" s="20"/>
      <c r="K32" s="20"/>
      <c r="N32" s="4" t="s">
        <v>205</v>
      </c>
      <c r="O32" s="3"/>
      <c r="P32" s="3"/>
      <c r="Q32" s="3"/>
      <c r="R32" s="3"/>
      <c r="S32" s="3"/>
      <c r="T32" s="3"/>
      <c r="U32" s="3"/>
      <c r="V32" s="3"/>
      <c r="W32" s="3"/>
      <c r="X32" s="3"/>
      <c r="Y32" s="3"/>
      <c r="Z32" s="3"/>
      <c r="AA32" s="3"/>
      <c r="AB32" s="3"/>
      <c r="AC32" s="3"/>
      <c r="AD32" s="3"/>
    </row>
    <row r="33" spans="3:30" x14ac:dyDescent="0.3">
      <c r="C33" s="65" t="s">
        <v>252</v>
      </c>
      <c r="D33" s="3">
        <v>8</v>
      </c>
      <c r="E33" s="3"/>
      <c r="F33" s="3"/>
      <c r="G33" s="3"/>
      <c r="H33" s="3">
        <v>8</v>
      </c>
      <c r="I33" s="3">
        <v>152</v>
      </c>
      <c r="J33" s="20"/>
      <c r="K33" s="20"/>
      <c r="N33" s="4" t="s">
        <v>206</v>
      </c>
      <c r="O33" s="3"/>
      <c r="P33" s="3"/>
      <c r="Q33" s="3"/>
      <c r="R33" s="3"/>
      <c r="S33" s="3">
        <v>0.5</v>
      </c>
      <c r="T33" s="3"/>
      <c r="U33" s="3"/>
      <c r="V33" s="3"/>
      <c r="W33" s="3"/>
      <c r="X33" s="3"/>
      <c r="Y33" s="3"/>
      <c r="Z33" s="3"/>
      <c r="AA33" s="3"/>
      <c r="AB33" s="3"/>
      <c r="AC33" s="3"/>
      <c r="AD33" s="3">
        <v>0.5</v>
      </c>
    </row>
    <row r="34" spans="3:30" x14ac:dyDescent="0.3">
      <c r="C34" s="63" t="s">
        <v>221</v>
      </c>
      <c r="D34" s="3">
        <v>2</v>
      </c>
      <c r="E34" s="3"/>
      <c r="F34" s="3"/>
      <c r="G34" s="3"/>
      <c r="H34" s="3">
        <v>2</v>
      </c>
      <c r="I34" s="3">
        <v>152</v>
      </c>
      <c r="J34" s="20"/>
      <c r="K34" s="20"/>
      <c r="N34" s="2" t="s">
        <v>207</v>
      </c>
      <c r="O34" s="3"/>
      <c r="P34" s="3"/>
      <c r="Q34" s="3"/>
      <c r="R34" s="3"/>
      <c r="S34" s="3"/>
      <c r="T34" s="3"/>
      <c r="U34" s="3"/>
      <c r="V34" s="3"/>
      <c r="W34" s="3"/>
      <c r="X34" s="3"/>
      <c r="Y34" s="3"/>
      <c r="Z34" s="3"/>
      <c r="AA34" s="3"/>
      <c r="AB34" s="3"/>
      <c r="AC34" s="3"/>
      <c r="AD34" s="3"/>
    </row>
    <row r="35" spans="3:30" x14ac:dyDescent="0.3">
      <c r="C35" s="63" t="s">
        <v>221</v>
      </c>
      <c r="D35" s="3">
        <v>1</v>
      </c>
      <c r="E35" s="3"/>
      <c r="F35" s="3"/>
      <c r="G35" s="3"/>
      <c r="H35" s="3">
        <v>1</v>
      </c>
      <c r="I35" s="3">
        <v>152</v>
      </c>
      <c r="J35" s="20"/>
      <c r="K35" s="20"/>
      <c r="N35" s="2" t="s">
        <v>208</v>
      </c>
      <c r="O35" s="3"/>
      <c r="P35" s="3">
        <v>8</v>
      </c>
      <c r="Q35" s="3">
        <v>32</v>
      </c>
      <c r="R35" s="3">
        <v>40</v>
      </c>
      <c r="S35" s="3">
        <v>2.5</v>
      </c>
      <c r="T35" s="3"/>
      <c r="U35" s="3"/>
      <c r="V35" s="3"/>
      <c r="W35" s="3">
        <v>1</v>
      </c>
      <c r="X35" s="3"/>
      <c r="Y35" s="3"/>
      <c r="Z35" s="3">
        <v>3</v>
      </c>
      <c r="AA35" s="3">
        <v>4</v>
      </c>
      <c r="AB35" s="3">
        <v>9</v>
      </c>
      <c r="AC35" s="3">
        <v>9</v>
      </c>
      <c r="AD35" s="3">
        <v>108.5</v>
      </c>
    </row>
    <row r="36" spans="3:30" x14ac:dyDescent="0.3">
      <c r="C36" s="63" t="s">
        <v>222</v>
      </c>
      <c r="D36" s="3">
        <v>3</v>
      </c>
      <c r="E36" s="3"/>
      <c r="F36" s="3"/>
      <c r="G36" s="3"/>
      <c r="H36" s="3">
        <v>3</v>
      </c>
      <c r="I36" s="3">
        <v>152</v>
      </c>
      <c r="J36" s="20"/>
      <c r="K36" s="20"/>
      <c r="N36" s="2" t="s">
        <v>27</v>
      </c>
      <c r="O36" s="3"/>
      <c r="P36" s="3"/>
      <c r="Q36" s="3"/>
      <c r="R36" s="3"/>
      <c r="S36" s="3"/>
      <c r="T36" s="3"/>
      <c r="U36" s="3"/>
      <c r="V36" s="3"/>
      <c r="W36" s="3"/>
      <c r="X36" s="3"/>
      <c r="Y36" s="3"/>
      <c r="Z36" s="3"/>
      <c r="AA36" s="3"/>
      <c r="AB36" s="3"/>
      <c r="AC36" s="3"/>
      <c r="AD36" s="3"/>
    </row>
    <row r="37" spans="3:30" x14ac:dyDescent="0.3">
      <c r="C37" s="2" t="s">
        <v>2</v>
      </c>
      <c r="D37" s="3">
        <v>174</v>
      </c>
      <c r="E37" s="3"/>
      <c r="F37" s="3"/>
      <c r="G37" s="3"/>
      <c r="H37" s="3">
        <v>174</v>
      </c>
      <c r="I37" s="3">
        <v>496</v>
      </c>
      <c r="J37" s="20"/>
      <c r="K37" s="20"/>
      <c r="N37" s="62" t="s">
        <v>55</v>
      </c>
      <c r="O37" s="3"/>
      <c r="P37" s="3"/>
      <c r="Q37" s="3"/>
      <c r="R37" s="3"/>
      <c r="S37" s="3">
        <v>37.5</v>
      </c>
      <c r="T37" s="3">
        <v>2</v>
      </c>
      <c r="U37" s="3">
        <v>57</v>
      </c>
      <c r="V37" s="3">
        <v>40</v>
      </c>
      <c r="W37" s="3">
        <v>39</v>
      </c>
      <c r="X37" s="3">
        <v>32</v>
      </c>
      <c r="Y37" s="3">
        <v>8</v>
      </c>
      <c r="Z37" s="3">
        <v>2</v>
      </c>
      <c r="AA37" s="3">
        <v>8</v>
      </c>
      <c r="AB37" s="3">
        <v>21</v>
      </c>
      <c r="AC37" s="3">
        <v>14.5</v>
      </c>
      <c r="AD37" s="3">
        <v>261</v>
      </c>
    </row>
    <row r="38" spans="3:30" x14ac:dyDescent="0.3">
      <c r="N38" s="62" t="s">
        <v>19</v>
      </c>
      <c r="O38" s="3"/>
      <c r="P38" s="3">
        <v>11</v>
      </c>
      <c r="Q38" s="3">
        <v>2</v>
      </c>
      <c r="R38" s="3"/>
      <c r="S38" s="3">
        <v>38.5</v>
      </c>
      <c r="T38" s="3">
        <v>2</v>
      </c>
      <c r="U38" s="3">
        <v>57</v>
      </c>
      <c r="V38" s="3">
        <v>40</v>
      </c>
      <c r="W38" s="3">
        <v>39</v>
      </c>
      <c r="X38" s="3">
        <v>32</v>
      </c>
      <c r="Y38" s="3">
        <v>8</v>
      </c>
      <c r="Z38" s="3">
        <v>49</v>
      </c>
      <c r="AA38" s="3">
        <v>44</v>
      </c>
      <c r="AB38" s="3">
        <v>32</v>
      </c>
      <c r="AC38" s="3">
        <v>23</v>
      </c>
      <c r="AD38" s="3">
        <v>377.5</v>
      </c>
    </row>
    <row r="39" spans="3:30" x14ac:dyDescent="0.3">
      <c r="N39" s="2" t="s">
        <v>199</v>
      </c>
      <c r="O39" s="3">
        <v>8</v>
      </c>
      <c r="P39" s="3">
        <v>21</v>
      </c>
      <c r="Q39" s="3">
        <v>6</v>
      </c>
      <c r="R39" s="3"/>
      <c r="S39" s="3">
        <v>45.5</v>
      </c>
      <c r="T39" s="3">
        <v>31</v>
      </c>
      <c r="U39" s="3">
        <v>57</v>
      </c>
      <c r="V39" s="3">
        <v>40</v>
      </c>
      <c r="W39" s="3">
        <v>39</v>
      </c>
      <c r="X39" s="3">
        <v>32</v>
      </c>
      <c r="Y39" s="3">
        <v>8</v>
      </c>
      <c r="Z39" s="3">
        <v>2</v>
      </c>
      <c r="AA39" s="3">
        <v>8</v>
      </c>
      <c r="AB39" s="3">
        <v>21</v>
      </c>
      <c r="AC39" s="3">
        <v>14.5</v>
      </c>
      <c r="AD39" s="3">
        <v>333</v>
      </c>
    </row>
    <row r="40" spans="3:30" x14ac:dyDescent="0.3">
      <c r="N40" s="2" t="s">
        <v>198</v>
      </c>
      <c r="O40" s="3">
        <v>8</v>
      </c>
      <c r="P40" s="3">
        <v>40</v>
      </c>
      <c r="Q40" s="3">
        <v>40</v>
      </c>
      <c r="R40" s="3">
        <v>40</v>
      </c>
      <c r="S40" s="3">
        <v>49</v>
      </c>
      <c r="T40" s="3">
        <v>31</v>
      </c>
      <c r="U40" s="3">
        <v>57</v>
      </c>
      <c r="V40" s="3">
        <v>40</v>
      </c>
      <c r="W40" s="3">
        <v>40</v>
      </c>
      <c r="X40" s="3">
        <v>32</v>
      </c>
      <c r="Y40" s="3">
        <v>8</v>
      </c>
      <c r="Z40" s="3">
        <v>52</v>
      </c>
      <c r="AA40" s="3">
        <v>48</v>
      </c>
      <c r="AB40" s="3">
        <v>41</v>
      </c>
      <c r="AC40" s="3">
        <v>32</v>
      </c>
      <c r="AD40" s="3">
        <v>558</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L65" s="20"/>
    </row>
    <row r="66" spans="3:12" ht="1.2" customHeight="1" x14ac:dyDescent="0.3">
      <c r="L66" s="20"/>
    </row>
    <row r="67" spans="3:12" ht="1.2" customHeight="1" x14ac:dyDescent="0.3">
      <c r="L67" s="20"/>
    </row>
    <row r="68" spans="3:12" ht="1.2" customHeight="1" x14ac:dyDescent="0.3">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workbookViewId="0">
      <selection activeCell="L9" sqref="L9"/>
    </sheetView>
  </sheetViews>
  <sheetFormatPr defaultRowHeight="14.4" x14ac:dyDescent="0.3"/>
  <cols>
    <col min="1" max="1" width="14.77734375" customWidth="1"/>
    <col min="2" max="2" width="14.33203125" customWidth="1"/>
    <col min="3" max="3" width="12.33203125" customWidth="1"/>
    <col min="4" max="5" width="7" customWidth="1"/>
    <col min="6" max="6" width="9.109375" style="6" customWidth="1"/>
    <col min="7" max="7" width="9.109375" customWidth="1"/>
    <col min="8" max="8" width="9"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9" x14ac:dyDescent="0.3">
      <c r="A2" s="1" t="s">
        <v>21</v>
      </c>
      <c r="B2" t="s" vm="23">
        <v>244</v>
      </c>
    </row>
    <row r="3" spans="1:9" x14ac:dyDescent="0.3">
      <c r="A3" s="1" t="s">
        <v>22</v>
      </c>
      <c r="B3" t="s" vm="3">
        <v>9</v>
      </c>
    </row>
    <row r="5" spans="1:9" s="10" customFormat="1" ht="43.2" x14ac:dyDescent="0.3">
      <c r="A5" s="9" t="s">
        <v>1</v>
      </c>
      <c r="B5" t="s">
        <v>57</v>
      </c>
      <c r="C5" t="s">
        <v>25</v>
      </c>
      <c r="D5" s="10" t="s">
        <v>0</v>
      </c>
      <c r="E5" s="10" t="s">
        <v>19</v>
      </c>
      <c r="F5" s="10" t="s">
        <v>18</v>
      </c>
      <c r="G5" s="10" t="s">
        <v>20</v>
      </c>
      <c r="H5" s="21" t="s">
        <v>42</v>
      </c>
      <c r="I5" s="10" t="s">
        <v>24</v>
      </c>
    </row>
    <row r="6" spans="1:9" x14ac:dyDescent="0.3">
      <c r="A6" s="2" t="s">
        <v>44</v>
      </c>
      <c r="B6" s="3"/>
      <c r="C6" s="3">
        <v>8</v>
      </c>
      <c r="D6" s="3">
        <v>8</v>
      </c>
      <c r="E6" s="3">
        <v>8</v>
      </c>
      <c r="F6" s="6">
        <v>0</v>
      </c>
      <c r="G6" s="6"/>
      <c r="H6" s="6"/>
      <c r="I6" s="3">
        <v>0</v>
      </c>
    </row>
    <row r="7" spans="1:9" x14ac:dyDescent="0.3">
      <c r="A7" s="2" t="s">
        <v>170</v>
      </c>
      <c r="B7" s="3"/>
      <c r="C7" s="3"/>
      <c r="D7" s="3">
        <v>66.5</v>
      </c>
      <c r="E7" s="3">
        <v>66.5</v>
      </c>
      <c r="G7" s="6"/>
      <c r="H7" s="6"/>
      <c r="I7" s="3">
        <v>1150</v>
      </c>
    </row>
    <row r="8" spans="1:9" x14ac:dyDescent="0.3">
      <c r="A8" s="2" t="s">
        <v>72</v>
      </c>
      <c r="B8" s="3"/>
      <c r="C8" s="3">
        <v>126</v>
      </c>
      <c r="D8" s="3">
        <v>126</v>
      </c>
      <c r="E8" s="3">
        <v>126</v>
      </c>
      <c r="F8" s="6">
        <v>128450</v>
      </c>
      <c r="G8" s="6"/>
      <c r="H8" s="6"/>
      <c r="I8" s="3">
        <v>1050</v>
      </c>
    </row>
    <row r="9" spans="1:9" x14ac:dyDescent="0.3">
      <c r="A9" s="2" t="s">
        <v>12</v>
      </c>
      <c r="B9" s="3"/>
      <c r="C9" s="3"/>
      <c r="D9" s="3">
        <v>268</v>
      </c>
      <c r="E9" s="3">
        <v>268</v>
      </c>
      <c r="G9" s="6">
        <v>167550</v>
      </c>
      <c r="H9" s="6"/>
      <c r="I9" s="3">
        <v>950</v>
      </c>
    </row>
    <row r="10" spans="1:9" x14ac:dyDescent="0.3">
      <c r="A10" s="2" t="s">
        <v>86</v>
      </c>
      <c r="B10" s="3"/>
      <c r="C10" s="3"/>
      <c r="D10" s="3">
        <v>23</v>
      </c>
      <c r="E10" s="3">
        <v>23</v>
      </c>
      <c r="G10" s="6"/>
      <c r="H10" s="6"/>
      <c r="I10" s="3">
        <v>700</v>
      </c>
    </row>
    <row r="11" spans="1:9" x14ac:dyDescent="0.3">
      <c r="A11" s="2" t="s">
        <v>26</v>
      </c>
      <c r="B11" s="3"/>
      <c r="C11" s="3">
        <v>32</v>
      </c>
      <c r="D11" s="3">
        <v>80</v>
      </c>
      <c r="E11" s="3">
        <v>80</v>
      </c>
      <c r="F11" s="6">
        <v>20800</v>
      </c>
      <c r="G11" s="6"/>
      <c r="H11" s="6">
        <v>31200</v>
      </c>
      <c r="I11" s="3">
        <v>650</v>
      </c>
    </row>
    <row r="12" spans="1:9" x14ac:dyDescent="0.3">
      <c r="A12" s="2" t="s">
        <v>17</v>
      </c>
      <c r="B12" s="3"/>
      <c r="C12" s="3"/>
      <c r="D12" s="3">
        <v>6</v>
      </c>
      <c r="E12" s="3">
        <v>6</v>
      </c>
      <c r="G12" s="6">
        <v>850</v>
      </c>
      <c r="H12" s="6"/>
      <c r="I12" s="3">
        <v>850</v>
      </c>
    </row>
    <row r="13" spans="1:9" x14ac:dyDescent="0.3">
      <c r="A13" s="2" t="s">
        <v>146</v>
      </c>
      <c r="B13" s="3"/>
      <c r="C13" s="3">
        <v>49</v>
      </c>
      <c r="D13" s="3">
        <v>49</v>
      </c>
      <c r="E13" s="3">
        <v>49</v>
      </c>
      <c r="F13" s="6">
        <v>34300</v>
      </c>
      <c r="G13" s="6"/>
      <c r="H13" s="6"/>
      <c r="I13" s="3">
        <v>700</v>
      </c>
    </row>
    <row r="14" spans="1:9" x14ac:dyDescent="0.3">
      <c r="A14" s="2" t="s">
        <v>145</v>
      </c>
      <c r="B14" s="3"/>
      <c r="C14" s="3">
        <v>73</v>
      </c>
      <c r="D14" s="3">
        <v>73.5</v>
      </c>
      <c r="E14" s="3">
        <v>73.5</v>
      </c>
      <c r="F14" s="6">
        <v>55250</v>
      </c>
      <c r="G14" s="6">
        <v>425</v>
      </c>
      <c r="H14" s="6"/>
      <c r="I14" s="3">
        <v>850</v>
      </c>
    </row>
    <row r="15" spans="1:9" x14ac:dyDescent="0.3">
      <c r="A15" s="2" t="s">
        <v>10</v>
      </c>
      <c r="B15" s="3"/>
      <c r="C15" s="3">
        <v>2</v>
      </c>
      <c r="D15" s="3">
        <v>9</v>
      </c>
      <c r="E15" s="3">
        <v>9</v>
      </c>
      <c r="F15" s="6">
        <v>1700</v>
      </c>
      <c r="G15" s="6">
        <v>4550</v>
      </c>
      <c r="H15" s="6"/>
      <c r="I15" s="3">
        <v>850</v>
      </c>
    </row>
    <row r="16" spans="1:9" x14ac:dyDescent="0.3">
      <c r="A16" s="2" t="s">
        <v>27</v>
      </c>
      <c r="B16" s="3"/>
      <c r="C16" s="3">
        <v>58.5</v>
      </c>
      <c r="D16" s="3">
        <v>131.75</v>
      </c>
      <c r="E16" s="3">
        <v>131.75</v>
      </c>
      <c r="F16" s="6">
        <v>40850</v>
      </c>
      <c r="G16" s="6">
        <v>52137.5</v>
      </c>
      <c r="H16" s="6"/>
      <c r="I16" s="3">
        <v>850</v>
      </c>
    </row>
    <row r="17" spans="1:9" x14ac:dyDescent="0.3">
      <c r="A17" s="2" t="s">
        <v>2</v>
      </c>
      <c r="B17" s="3"/>
      <c r="C17" s="3">
        <v>348.5</v>
      </c>
      <c r="D17" s="3">
        <v>840.75</v>
      </c>
      <c r="E17" s="3">
        <v>840.75</v>
      </c>
      <c r="F17" s="6">
        <v>281350</v>
      </c>
      <c r="G17" s="6">
        <v>225512.5</v>
      </c>
      <c r="H17" s="6">
        <v>31200</v>
      </c>
      <c r="I17" s="3">
        <v>1150</v>
      </c>
    </row>
    <row r="18" spans="1:9" x14ac:dyDescent="0.3">
      <c r="F18"/>
    </row>
    <row r="19" spans="1:9" x14ac:dyDescent="0.3">
      <c r="F19"/>
    </row>
    <row r="20" spans="1:9" x14ac:dyDescent="0.3">
      <c r="F20"/>
    </row>
    <row r="21" spans="1:9" x14ac:dyDescent="0.3">
      <c r="F21"/>
    </row>
    <row r="22" spans="1:9" x14ac:dyDescent="0.3">
      <c r="F22"/>
    </row>
    <row r="23" spans="1:9" x14ac:dyDescent="0.3">
      <c r="F23"/>
    </row>
    <row r="24" spans="1:9" x14ac:dyDescent="0.3">
      <c r="F24"/>
    </row>
    <row r="25" spans="1:9" x14ac:dyDescent="0.3">
      <c r="F25"/>
    </row>
    <row r="26" spans="1:9" x14ac:dyDescent="0.3">
      <c r="F26"/>
    </row>
    <row r="27" spans="1:9" x14ac:dyDescent="0.3">
      <c r="F27"/>
    </row>
    <row r="28" spans="1:9" x14ac:dyDescent="0.3">
      <c r="F28"/>
    </row>
    <row r="29" spans="1:9" x14ac:dyDescent="0.3">
      <c r="F29"/>
    </row>
    <row r="30" spans="1:9" x14ac:dyDescent="0.3">
      <c r="F30"/>
    </row>
    <row r="31" spans="1:9" x14ac:dyDescent="0.3">
      <c r="F31"/>
    </row>
    <row r="32" spans="1:9"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C3" zoomScale="70" zoomScaleNormal="70" workbookViewId="0">
      <selection activeCell="H22" sqref="H22"/>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21.33203125" customWidth="1"/>
    <col min="15" max="15" width="19.33203125" customWidth="1"/>
    <col min="16" max="17" width="10.77734375" customWidth="1"/>
    <col min="18" max="20" width="10.88671875" customWidth="1"/>
    <col min="21" max="21" width="10.77734375" customWidth="1"/>
    <col min="22" max="25" width="10.88671875" customWidth="1"/>
    <col min="26" max="26" width="10.77734375" customWidth="1"/>
    <col min="27" max="28" width="10.88671875" customWidth="1"/>
    <col min="29" max="29" width="13.109375" customWidth="1"/>
    <col min="30" max="30" width="15.5546875" customWidth="1"/>
    <col min="31" max="31" width="10.88671875" customWidth="1"/>
    <col min="32" max="32" width="15.5546875" customWidth="1"/>
    <col min="33" max="33" width="10.886718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0">
        <v>53</v>
      </c>
      <c r="E2" s="18"/>
      <c r="F2" s="18"/>
      <c r="G2" s="18"/>
      <c r="H2" s="18"/>
      <c r="I2" s="18"/>
      <c r="J2" s="18"/>
      <c r="K2" s="61"/>
      <c r="L2" s="61"/>
      <c r="M2" s="61"/>
      <c r="N2" s="1" t="s">
        <v>141</v>
      </c>
      <c r="O2" t="s" vm="20">
        <v>53</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0</v>
      </c>
      <c r="E5" s="3">
        <v>215.5</v>
      </c>
      <c r="F5" s="3"/>
      <c r="G5" s="3">
        <v>140</v>
      </c>
      <c r="H5" s="3">
        <v>10.5</v>
      </c>
      <c r="I5" s="3">
        <v>65</v>
      </c>
      <c r="J5" s="3">
        <v>184</v>
      </c>
      <c r="K5" s="20">
        <v>0.81793478260869568</v>
      </c>
      <c r="L5" s="20">
        <v>0.9</v>
      </c>
      <c r="N5" s="1" t="s">
        <v>1</v>
      </c>
      <c r="O5" t="s">
        <v>155</v>
      </c>
      <c r="P5" t="s">
        <v>156</v>
      </c>
      <c r="Q5" t="s">
        <v>157</v>
      </c>
      <c r="R5" t="s">
        <v>158</v>
      </c>
      <c r="S5" t="s">
        <v>158</v>
      </c>
      <c r="T5" t="s">
        <v>190</v>
      </c>
      <c r="U5" t="s">
        <v>191</v>
      </c>
      <c r="V5" t="s">
        <v>192</v>
      </c>
      <c r="W5" t="s">
        <v>193</v>
      </c>
      <c r="X5" t="s">
        <v>193</v>
      </c>
      <c r="Y5" t="s">
        <v>194</v>
      </c>
      <c r="Z5" t="s">
        <v>195</v>
      </c>
      <c r="AA5" t="s">
        <v>196</v>
      </c>
      <c r="AB5" t="s">
        <v>197</v>
      </c>
      <c r="AC5" t="s">
        <v>2</v>
      </c>
    </row>
    <row r="6" spans="3:100" x14ac:dyDescent="0.3">
      <c r="C6" s="4" t="s">
        <v>63</v>
      </c>
      <c r="D6" s="3">
        <v>-1</v>
      </c>
      <c r="E6" s="3">
        <v>10.5</v>
      </c>
      <c r="F6" s="3"/>
      <c r="G6" s="3"/>
      <c r="H6" s="3">
        <v>10.5</v>
      </c>
      <c r="I6" s="3"/>
      <c r="J6" s="3">
        <v>184</v>
      </c>
      <c r="K6" s="20">
        <v>5.7065217391304345E-2</v>
      </c>
      <c r="L6" s="20">
        <v>0.9</v>
      </c>
      <c r="N6" s="2" t="s">
        <v>63</v>
      </c>
      <c r="O6" s="3"/>
      <c r="P6" s="3"/>
      <c r="Q6" s="3"/>
      <c r="R6" s="3"/>
      <c r="S6" s="3"/>
      <c r="T6" s="3"/>
      <c r="U6" s="3"/>
      <c r="V6" s="3"/>
      <c r="W6" s="3"/>
      <c r="X6" s="3"/>
      <c r="Y6" s="3"/>
      <c r="Z6" s="3"/>
      <c r="AA6" s="3"/>
      <c r="AB6" s="3"/>
      <c r="AC6" s="3"/>
    </row>
    <row r="7" spans="3:100" x14ac:dyDescent="0.3">
      <c r="C7" s="4" t="s">
        <v>12</v>
      </c>
      <c r="D7" s="3"/>
      <c r="E7" s="3">
        <v>57</v>
      </c>
      <c r="F7" s="3"/>
      <c r="G7" s="3"/>
      <c r="H7" s="3"/>
      <c r="I7" s="3">
        <v>57</v>
      </c>
      <c r="J7" s="3">
        <v>184</v>
      </c>
      <c r="K7" s="20"/>
      <c r="L7" s="20"/>
      <c r="N7" s="4" t="s">
        <v>55</v>
      </c>
      <c r="O7" s="3"/>
      <c r="P7" s="3"/>
      <c r="Q7" s="3"/>
      <c r="R7" s="3"/>
      <c r="S7" s="3"/>
      <c r="T7" s="3"/>
      <c r="U7" s="3"/>
      <c r="V7" s="3"/>
      <c r="W7" s="3"/>
      <c r="X7" s="3"/>
      <c r="Y7" s="3"/>
      <c r="Z7" s="3"/>
      <c r="AA7" s="3"/>
      <c r="AB7" s="3"/>
      <c r="AC7" s="3"/>
    </row>
    <row r="8" spans="3:100" x14ac:dyDescent="0.3">
      <c r="C8" s="4" t="s">
        <v>86</v>
      </c>
      <c r="D8" s="3">
        <v>-1</v>
      </c>
      <c r="E8" s="3">
        <v>4</v>
      </c>
      <c r="F8" s="3"/>
      <c r="G8" s="3">
        <v>4</v>
      </c>
      <c r="H8" s="3"/>
      <c r="I8" s="3"/>
      <c r="J8" s="3">
        <v>184</v>
      </c>
      <c r="K8" s="20">
        <v>2.1739130434782608E-2</v>
      </c>
      <c r="L8" s="20">
        <v>0.9</v>
      </c>
      <c r="N8" s="4" t="s">
        <v>128</v>
      </c>
      <c r="O8" s="3"/>
      <c r="P8" s="3"/>
      <c r="Q8" s="3">
        <v>3</v>
      </c>
      <c r="R8" s="3">
        <v>7.5</v>
      </c>
      <c r="S8" s="3">
        <v>1.5</v>
      </c>
      <c r="T8" s="3">
        <v>8</v>
      </c>
      <c r="U8" s="3">
        <v>5</v>
      </c>
      <c r="V8" s="3"/>
      <c r="W8" s="3"/>
      <c r="X8" s="3"/>
      <c r="Y8" s="3">
        <v>4</v>
      </c>
      <c r="Z8" s="3"/>
      <c r="AA8" s="3"/>
      <c r="AB8" s="3"/>
      <c r="AC8" s="3">
        <v>29</v>
      </c>
    </row>
    <row r="9" spans="3:100" x14ac:dyDescent="0.3">
      <c r="C9" s="4" t="s">
        <v>146</v>
      </c>
      <c r="D9" s="3">
        <v>-1</v>
      </c>
      <c r="E9" s="3">
        <v>80</v>
      </c>
      <c r="F9" s="3"/>
      <c r="G9" s="3">
        <v>80</v>
      </c>
      <c r="H9" s="3"/>
      <c r="I9" s="3"/>
      <c r="J9" s="3">
        <v>184</v>
      </c>
      <c r="K9" s="20">
        <v>0.43478260869565216</v>
      </c>
      <c r="L9" s="20">
        <v>0.9</v>
      </c>
      <c r="N9" s="2" t="s">
        <v>86</v>
      </c>
      <c r="O9" s="3"/>
      <c r="P9" s="3"/>
      <c r="Q9" s="3"/>
      <c r="R9" s="3"/>
      <c r="S9" s="3"/>
      <c r="T9" s="3"/>
      <c r="U9" s="3"/>
      <c r="V9" s="3"/>
      <c r="W9" s="3"/>
      <c r="X9" s="3"/>
      <c r="Y9" s="3"/>
      <c r="Z9" s="3"/>
      <c r="AA9" s="3"/>
      <c r="AB9" s="3"/>
      <c r="AC9" s="3"/>
    </row>
    <row r="10" spans="3:100" x14ac:dyDescent="0.3">
      <c r="C10" s="4" t="s">
        <v>145</v>
      </c>
      <c r="D10" s="3">
        <v>-1</v>
      </c>
      <c r="E10" s="3">
        <v>56</v>
      </c>
      <c r="F10" s="3"/>
      <c r="G10" s="3">
        <v>56</v>
      </c>
      <c r="H10" s="3"/>
      <c r="I10" s="3"/>
      <c r="J10" s="3">
        <v>184</v>
      </c>
      <c r="K10" s="20">
        <v>0.30434782608695654</v>
      </c>
      <c r="L10" s="20">
        <v>0.9</v>
      </c>
      <c r="N10" s="4" t="s">
        <v>55</v>
      </c>
      <c r="O10" s="3"/>
      <c r="P10" s="3"/>
      <c r="Q10" s="3">
        <v>3</v>
      </c>
      <c r="R10" s="3">
        <v>1</v>
      </c>
      <c r="S10" s="3"/>
      <c r="T10" s="3">
        <v>6</v>
      </c>
      <c r="U10" s="3">
        <v>3</v>
      </c>
      <c r="V10" s="3"/>
      <c r="W10" s="3"/>
      <c r="X10" s="3"/>
      <c r="Y10" s="3"/>
      <c r="Z10" s="3"/>
      <c r="AA10" s="3"/>
      <c r="AB10" s="3"/>
      <c r="AC10" s="3">
        <v>13</v>
      </c>
    </row>
    <row r="11" spans="3:100" x14ac:dyDescent="0.3">
      <c r="C11" s="4" t="s">
        <v>27</v>
      </c>
      <c r="D11" s="3"/>
      <c r="E11" s="3">
        <v>8</v>
      </c>
      <c r="F11" s="3"/>
      <c r="G11" s="3"/>
      <c r="H11" s="3"/>
      <c r="I11" s="3">
        <v>8</v>
      </c>
      <c r="J11" s="3">
        <v>184</v>
      </c>
      <c r="K11" s="20"/>
      <c r="L11" s="20"/>
      <c r="N11" s="4" t="s">
        <v>128</v>
      </c>
      <c r="O11" s="3"/>
      <c r="P11" s="3"/>
      <c r="Q11" s="3"/>
      <c r="R11" s="3"/>
      <c r="S11" s="3"/>
      <c r="T11" s="3"/>
      <c r="U11" s="3"/>
      <c r="V11" s="3"/>
      <c r="W11" s="3"/>
      <c r="X11" s="3"/>
      <c r="Y11" s="3">
        <v>8</v>
      </c>
      <c r="Z11" s="3">
        <v>3</v>
      </c>
      <c r="AA11" s="3">
        <v>4</v>
      </c>
      <c r="AB11" s="3"/>
      <c r="AC11" s="3">
        <v>15</v>
      </c>
    </row>
    <row r="12" spans="3:100" x14ac:dyDescent="0.3">
      <c r="C12" s="2" t="s">
        <v>189</v>
      </c>
      <c r="D12" s="3">
        <v>1</v>
      </c>
      <c r="E12" s="3">
        <v>191</v>
      </c>
      <c r="F12" s="3"/>
      <c r="G12" s="3">
        <v>173</v>
      </c>
      <c r="H12" s="3">
        <v>14.5</v>
      </c>
      <c r="I12" s="3">
        <v>3.5</v>
      </c>
      <c r="J12" s="3">
        <v>160</v>
      </c>
      <c r="K12" s="20">
        <v>1.171875</v>
      </c>
      <c r="L12" s="20">
        <v>0.9</v>
      </c>
      <c r="N12" s="2" t="s">
        <v>146</v>
      </c>
      <c r="O12" s="3"/>
      <c r="P12" s="3"/>
      <c r="Q12" s="3"/>
      <c r="R12" s="3"/>
      <c r="S12" s="3"/>
      <c r="T12" s="3"/>
      <c r="U12" s="3"/>
      <c r="V12" s="3"/>
      <c r="W12" s="3"/>
      <c r="X12" s="3"/>
      <c r="Y12" s="3"/>
      <c r="Z12" s="3"/>
      <c r="AA12" s="3"/>
      <c r="AB12" s="3"/>
      <c r="AC12" s="3"/>
    </row>
    <row r="13" spans="3:100" x14ac:dyDescent="0.3">
      <c r="C13" s="4" t="s">
        <v>63</v>
      </c>
      <c r="D13" s="3">
        <v>-1</v>
      </c>
      <c r="E13" s="3">
        <v>14.5</v>
      </c>
      <c r="F13" s="3"/>
      <c r="G13" s="3"/>
      <c r="H13" s="3">
        <v>14.5</v>
      </c>
      <c r="I13" s="3"/>
      <c r="J13" s="3">
        <v>160</v>
      </c>
      <c r="K13" s="20">
        <v>9.0624999999999997E-2</v>
      </c>
      <c r="L13" s="20">
        <v>0.9</v>
      </c>
      <c r="N13" s="4" t="s">
        <v>55</v>
      </c>
      <c r="O13" s="3">
        <v>16</v>
      </c>
      <c r="P13" s="3">
        <v>24</v>
      </c>
      <c r="Q13" s="3">
        <v>22</v>
      </c>
      <c r="R13" s="3">
        <v>18</v>
      </c>
      <c r="S13" s="3">
        <v>5</v>
      </c>
      <c r="T13" s="3">
        <v>11</v>
      </c>
      <c r="U13" s="3">
        <v>24</v>
      </c>
      <c r="V13" s="3">
        <v>20</v>
      </c>
      <c r="W13" s="3">
        <v>16</v>
      </c>
      <c r="X13" s="3">
        <v>8</v>
      </c>
      <c r="Y13" s="3">
        <v>22</v>
      </c>
      <c r="Z13" s="3">
        <v>9</v>
      </c>
      <c r="AA13" s="3">
        <v>15</v>
      </c>
      <c r="AB13" s="3">
        <v>16</v>
      </c>
      <c r="AC13" s="3">
        <v>226</v>
      </c>
    </row>
    <row r="14" spans="3:100" x14ac:dyDescent="0.3">
      <c r="C14" s="4" t="s">
        <v>12</v>
      </c>
      <c r="D14" s="3"/>
      <c r="E14" s="3">
        <v>3.5</v>
      </c>
      <c r="F14" s="3"/>
      <c r="G14" s="3"/>
      <c r="H14" s="3"/>
      <c r="I14" s="3">
        <v>3.5</v>
      </c>
      <c r="J14" s="3">
        <v>160</v>
      </c>
      <c r="K14" s="20"/>
      <c r="L14" s="20"/>
      <c r="N14" s="4" t="s">
        <v>128</v>
      </c>
      <c r="O14" s="3"/>
      <c r="P14" s="3"/>
      <c r="Q14" s="3"/>
      <c r="R14" s="3"/>
      <c r="S14" s="3"/>
      <c r="T14" s="3"/>
      <c r="U14" s="3"/>
      <c r="V14" s="3"/>
      <c r="W14" s="3"/>
      <c r="X14" s="3"/>
      <c r="Y14" s="3"/>
      <c r="Z14" s="3"/>
      <c r="AA14" s="3"/>
      <c r="AB14" s="3"/>
      <c r="AC14" s="3"/>
    </row>
    <row r="15" spans="3:100" x14ac:dyDescent="0.3">
      <c r="C15" s="4" t="s">
        <v>86</v>
      </c>
      <c r="D15" s="3">
        <v>-1</v>
      </c>
      <c r="E15" s="3">
        <v>9</v>
      </c>
      <c r="F15" s="3"/>
      <c r="G15" s="3">
        <v>9</v>
      </c>
      <c r="H15" s="3"/>
      <c r="I15" s="3"/>
      <c r="J15" s="3">
        <v>160</v>
      </c>
      <c r="K15" s="20">
        <v>5.6250000000000001E-2</v>
      </c>
      <c r="L15" s="20">
        <v>0.9</v>
      </c>
      <c r="N15" s="2" t="s">
        <v>145</v>
      </c>
      <c r="O15" s="3"/>
      <c r="P15" s="3"/>
      <c r="Q15" s="3"/>
      <c r="R15" s="3"/>
      <c r="S15" s="3"/>
      <c r="T15" s="3"/>
      <c r="U15" s="3"/>
      <c r="V15" s="3"/>
      <c r="W15" s="3"/>
      <c r="X15" s="3"/>
      <c r="Y15" s="3"/>
      <c r="Z15" s="3"/>
      <c r="AA15" s="3"/>
      <c r="AB15" s="3"/>
      <c r="AC15" s="3"/>
    </row>
    <row r="16" spans="3:100" x14ac:dyDescent="0.3">
      <c r="C16" s="4" t="s">
        <v>146</v>
      </c>
      <c r="D16" s="3">
        <v>-1</v>
      </c>
      <c r="E16" s="3">
        <v>76</v>
      </c>
      <c r="F16" s="3"/>
      <c r="G16" s="3">
        <v>76</v>
      </c>
      <c r="H16" s="3"/>
      <c r="I16" s="3"/>
      <c r="J16" s="3">
        <v>160</v>
      </c>
      <c r="K16" s="20">
        <v>0.47499999999999998</v>
      </c>
      <c r="L16" s="20">
        <v>0.9</v>
      </c>
      <c r="N16" s="4" t="s">
        <v>55</v>
      </c>
      <c r="O16" s="3">
        <v>17</v>
      </c>
      <c r="P16" s="3">
        <v>16</v>
      </c>
      <c r="Q16" s="3">
        <v>9</v>
      </c>
      <c r="R16" s="3">
        <v>14</v>
      </c>
      <c r="S16" s="3">
        <v>2</v>
      </c>
      <c r="T16" s="3">
        <v>20</v>
      </c>
      <c r="U16" s="3">
        <v>16</v>
      </c>
      <c r="V16" s="3">
        <v>20</v>
      </c>
      <c r="W16" s="3">
        <v>16</v>
      </c>
      <c r="X16" s="3"/>
      <c r="Y16" s="3">
        <v>16</v>
      </c>
      <c r="Z16" s="3">
        <v>15</v>
      </c>
      <c r="AA16" s="3">
        <v>17</v>
      </c>
      <c r="AB16" s="3">
        <v>16</v>
      </c>
      <c r="AC16" s="3">
        <v>194</v>
      </c>
    </row>
    <row r="17" spans="3:29" x14ac:dyDescent="0.3">
      <c r="C17" s="4" t="s">
        <v>145</v>
      </c>
      <c r="D17" s="3">
        <v>-1</v>
      </c>
      <c r="E17" s="3">
        <v>74</v>
      </c>
      <c r="F17" s="3"/>
      <c r="G17" s="3">
        <v>74</v>
      </c>
      <c r="H17" s="3"/>
      <c r="I17" s="3"/>
      <c r="J17" s="3">
        <v>160</v>
      </c>
      <c r="K17" s="20">
        <v>0.46250000000000002</v>
      </c>
      <c r="L17" s="20">
        <v>0.9</v>
      </c>
      <c r="N17" s="4" t="s">
        <v>128</v>
      </c>
      <c r="O17" s="3"/>
      <c r="P17" s="3"/>
      <c r="Q17" s="3"/>
      <c r="R17" s="3"/>
      <c r="S17" s="3"/>
      <c r="T17" s="3"/>
      <c r="U17" s="3"/>
      <c r="V17" s="3"/>
      <c r="W17" s="3"/>
      <c r="X17" s="3"/>
      <c r="Y17" s="3"/>
      <c r="Z17" s="3"/>
      <c r="AA17" s="3"/>
      <c r="AB17" s="3"/>
      <c r="AC17" s="3"/>
    </row>
    <row r="18" spans="3:29" x14ac:dyDescent="0.3">
      <c r="C18" s="4" t="s">
        <v>27</v>
      </c>
      <c r="D18" s="3">
        <v>-1</v>
      </c>
      <c r="E18" s="3">
        <v>14</v>
      </c>
      <c r="F18" s="3"/>
      <c r="G18" s="3">
        <v>14</v>
      </c>
      <c r="H18" s="3"/>
      <c r="I18" s="3"/>
      <c r="J18" s="3">
        <v>160</v>
      </c>
      <c r="K18" s="20">
        <v>8.7499999999999994E-2</v>
      </c>
      <c r="L18" s="20">
        <v>0.9</v>
      </c>
      <c r="N18" s="2" t="s">
        <v>27</v>
      </c>
      <c r="O18" s="3"/>
      <c r="P18" s="3"/>
      <c r="Q18" s="3"/>
      <c r="R18" s="3"/>
      <c r="S18" s="3"/>
      <c r="T18" s="3"/>
      <c r="U18" s="3"/>
      <c r="V18" s="3"/>
      <c r="W18" s="3"/>
      <c r="X18" s="3"/>
      <c r="Y18" s="3"/>
      <c r="Z18" s="3"/>
      <c r="AA18" s="3"/>
      <c r="AB18" s="3"/>
      <c r="AC18" s="3"/>
    </row>
    <row r="19" spans="3:29" x14ac:dyDescent="0.3">
      <c r="C19" s="2" t="s">
        <v>169</v>
      </c>
      <c r="D19" s="3">
        <v>1</v>
      </c>
      <c r="E19" s="3">
        <v>183</v>
      </c>
      <c r="F19" s="3"/>
      <c r="G19" s="3">
        <v>138</v>
      </c>
      <c r="H19" s="3">
        <v>19</v>
      </c>
      <c r="I19" s="3">
        <v>26</v>
      </c>
      <c r="J19" s="3">
        <v>152</v>
      </c>
      <c r="K19" s="20">
        <v>1.0328947368421053</v>
      </c>
      <c r="L19" s="20">
        <v>0.9</v>
      </c>
      <c r="N19" s="4" t="s">
        <v>55</v>
      </c>
      <c r="O19" s="3"/>
      <c r="P19" s="3"/>
      <c r="Q19" s="3"/>
      <c r="R19" s="3"/>
      <c r="S19" s="3"/>
      <c r="T19" s="3">
        <v>12.5</v>
      </c>
      <c r="U19" s="3">
        <v>1.5</v>
      </c>
      <c r="V19" s="3"/>
      <c r="W19" s="3"/>
      <c r="X19" s="3"/>
      <c r="Y19" s="3">
        <v>3</v>
      </c>
      <c r="Z19" s="3">
        <v>0.5</v>
      </c>
      <c r="AA19" s="3">
        <v>0.5</v>
      </c>
      <c r="AB19" s="3"/>
      <c r="AC19" s="3">
        <v>18</v>
      </c>
    </row>
    <row r="20" spans="3:29" x14ac:dyDescent="0.3">
      <c r="C20" s="4" t="s">
        <v>63</v>
      </c>
      <c r="D20" s="3">
        <v>-1</v>
      </c>
      <c r="E20" s="3">
        <v>4</v>
      </c>
      <c r="F20" s="3"/>
      <c r="G20" s="3"/>
      <c r="H20" s="3">
        <v>4</v>
      </c>
      <c r="I20" s="3"/>
      <c r="J20" s="3">
        <v>152</v>
      </c>
      <c r="K20" s="20">
        <v>2.6315789473684209E-2</v>
      </c>
      <c r="L20" s="20">
        <v>0.9</v>
      </c>
      <c r="N20" s="4" t="s">
        <v>128</v>
      </c>
      <c r="O20" s="3"/>
      <c r="P20" s="3"/>
      <c r="Q20" s="3"/>
      <c r="R20" s="3"/>
      <c r="S20" s="3"/>
      <c r="T20" s="3"/>
      <c r="U20" s="3"/>
      <c r="V20" s="3"/>
      <c r="W20" s="3"/>
      <c r="X20" s="3"/>
      <c r="Y20" s="3"/>
      <c r="Z20" s="3"/>
      <c r="AA20" s="3"/>
      <c r="AB20" s="3"/>
      <c r="AC20" s="3"/>
    </row>
    <row r="21" spans="3:29" x14ac:dyDescent="0.3">
      <c r="C21" s="4" t="s">
        <v>12</v>
      </c>
      <c r="D21" s="3"/>
      <c r="E21" s="3">
        <v>10</v>
      </c>
      <c r="F21" s="3"/>
      <c r="G21" s="3"/>
      <c r="H21" s="3"/>
      <c r="I21" s="3">
        <v>10</v>
      </c>
      <c r="J21" s="3">
        <v>152</v>
      </c>
      <c r="K21" s="20"/>
      <c r="L21" s="20"/>
      <c r="N21" s="2" t="s">
        <v>199</v>
      </c>
      <c r="O21" s="3">
        <v>33</v>
      </c>
      <c r="P21" s="3">
        <v>40</v>
      </c>
      <c r="Q21" s="3">
        <v>34</v>
      </c>
      <c r="R21" s="3">
        <v>33</v>
      </c>
      <c r="S21" s="3">
        <v>7</v>
      </c>
      <c r="T21" s="3">
        <v>49.5</v>
      </c>
      <c r="U21" s="3">
        <v>44.5</v>
      </c>
      <c r="V21" s="3">
        <v>40</v>
      </c>
      <c r="W21" s="3">
        <v>32</v>
      </c>
      <c r="X21" s="3">
        <v>8</v>
      </c>
      <c r="Y21" s="3">
        <v>41</v>
      </c>
      <c r="Z21" s="3">
        <v>24.5</v>
      </c>
      <c r="AA21" s="3">
        <v>32.5</v>
      </c>
      <c r="AB21" s="3">
        <v>32</v>
      </c>
      <c r="AC21" s="3">
        <v>451</v>
      </c>
    </row>
    <row r="22" spans="3:29" x14ac:dyDescent="0.3">
      <c r="C22" s="4" t="s">
        <v>86</v>
      </c>
      <c r="D22" s="3">
        <v>-1</v>
      </c>
      <c r="E22" s="3">
        <v>15</v>
      </c>
      <c r="F22" s="3"/>
      <c r="G22" s="3"/>
      <c r="H22" s="3">
        <v>15</v>
      </c>
      <c r="I22" s="3"/>
      <c r="J22" s="3">
        <v>152</v>
      </c>
      <c r="K22" s="20">
        <v>9.8684210526315791E-2</v>
      </c>
      <c r="L22" s="20">
        <v>0.9</v>
      </c>
      <c r="N22" s="2" t="s">
        <v>200</v>
      </c>
      <c r="O22" s="3"/>
      <c r="P22" s="3"/>
      <c r="Q22" s="3">
        <v>3</v>
      </c>
      <c r="R22" s="3">
        <v>7.5</v>
      </c>
      <c r="S22" s="3">
        <v>1.5</v>
      </c>
      <c r="T22" s="3">
        <v>8</v>
      </c>
      <c r="U22" s="3">
        <v>5</v>
      </c>
      <c r="V22" s="3"/>
      <c r="W22" s="3"/>
      <c r="X22" s="3"/>
      <c r="Y22" s="3">
        <v>12</v>
      </c>
      <c r="Z22" s="3">
        <v>3</v>
      </c>
      <c r="AA22" s="3">
        <v>4</v>
      </c>
      <c r="AB22" s="3"/>
      <c r="AC22" s="3">
        <v>44</v>
      </c>
    </row>
    <row r="23" spans="3:29" x14ac:dyDescent="0.3">
      <c r="C23" s="4" t="s">
        <v>146</v>
      </c>
      <c r="D23" s="3">
        <v>-1</v>
      </c>
      <c r="E23" s="3">
        <v>70</v>
      </c>
      <c r="F23" s="3"/>
      <c r="G23" s="3">
        <v>70</v>
      </c>
      <c r="H23" s="3"/>
      <c r="I23" s="3"/>
      <c r="J23" s="3">
        <v>152</v>
      </c>
      <c r="K23" s="20">
        <v>0.46052631578947367</v>
      </c>
      <c r="L23" s="20">
        <v>0.9</v>
      </c>
    </row>
    <row r="24" spans="3:29" x14ac:dyDescent="0.3">
      <c r="C24" s="4" t="s">
        <v>145</v>
      </c>
      <c r="D24" s="3">
        <v>-1</v>
      </c>
      <c r="E24" s="3">
        <v>64</v>
      </c>
      <c r="F24" s="3"/>
      <c r="G24" s="3">
        <v>64</v>
      </c>
      <c r="H24" s="3"/>
      <c r="I24" s="3"/>
      <c r="J24" s="3">
        <v>152</v>
      </c>
      <c r="K24" s="20">
        <v>0.42105263157894735</v>
      </c>
      <c r="L24" s="20">
        <v>0.9</v>
      </c>
    </row>
    <row r="25" spans="3:29" x14ac:dyDescent="0.3">
      <c r="C25" s="4" t="s">
        <v>27</v>
      </c>
      <c r="D25" s="3">
        <v>-1</v>
      </c>
      <c r="E25" s="3">
        <v>20</v>
      </c>
      <c r="F25" s="3"/>
      <c r="G25" s="3">
        <v>4</v>
      </c>
      <c r="H25" s="3"/>
      <c r="I25" s="3">
        <v>16</v>
      </c>
      <c r="J25" s="3">
        <v>152</v>
      </c>
      <c r="K25" s="20">
        <v>2.6315789473684209E-2</v>
      </c>
      <c r="L25" s="20">
        <v>0.9</v>
      </c>
    </row>
    <row r="26" spans="3:29" x14ac:dyDescent="0.3">
      <c r="C26" s="2" t="s">
        <v>2</v>
      </c>
      <c r="D26" s="3">
        <v>1</v>
      </c>
      <c r="E26" s="3">
        <v>589.5</v>
      </c>
      <c r="F26" s="3"/>
      <c r="G26" s="3">
        <v>451</v>
      </c>
      <c r="H26" s="3">
        <v>44</v>
      </c>
      <c r="I26" s="3">
        <v>94.5</v>
      </c>
      <c r="J26" s="3">
        <v>496</v>
      </c>
      <c r="K26" s="20">
        <v>0.99798387096774188</v>
      </c>
      <c r="L26" s="20">
        <v>0.9</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conditionalFormatting pivot="1" sqref="D5:D26">
    <cfRule type="iconSet" priority="9">
      <iconSet showValue="0">
        <cfvo type="num" val="-1"/>
        <cfvo type="num" val="-0.5"/>
        <cfvo type="num" val="0.5"/>
      </iconSet>
    </cfRule>
  </conditionalFormatting>
  <conditionalFormatting pivot="1">
    <cfRule type="colorScale" priority="8">
      <colorScale>
        <cfvo type="min"/>
        <cfvo type="max"/>
        <color rgb="FFFCFCFF"/>
        <color rgb="FF63BE7B"/>
      </colorScale>
    </cfRule>
  </conditionalFormatting>
  <conditionalFormatting pivot="1">
    <cfRule type="colorScale" priority="7">
      <colorScale>
        <cfvo type="min"/>
        <cfvo type="max"/>
        <color rgb="FFFFEF9C"/>
        <color rgb="FF63BE7B"/>
      </colorScale>
    </cfRule>
  </conditionalFormatting>
  <conditionalFormatting pivot="1">
    <cfRule type="colorScale" priority="5">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K67"/>
  <sheetViews>
    <sheetView topLeftCell="L1" zoomScale="70" zoomScaleNormal="70" workbookViewId="0">
      <selection activeCell="R6" sqref="R6"/>
    </sheetView>
  </sheetViews>
  <sheetFormatPr defaultRowHeight="14.4" x14ac:dyDescent="0.3"/>
  <cols>
    <col min="1" max="1" width="21" customWidth="1"/>
    <col min="2" max="2" width="2.5546875" customWidth="1"/>
    <col min="3" max="3" width="23" customWidth="1"/>
    <col min="4" max="4" width="7.5546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7.6640625" customWidth="1"/>
    <col min="15" max="15" width="5" customWidth="1"/>
    <col min="16" max="16" width="1.6640625" customWidth="1"/>
    <col min="17" max="17" width="7.109375" bestFit="1" customWidth="1"/>
    <col min="18" max="18" width="26.77734375" customWidth="1"/>
    <col min="19" max="19" width="19.33203125" customWidth="1"/>
    <col min="20" max="20" width="10.77734375" customWidth="1"/>
    <col min="21" max="22" width="10.21875" customWidth="1"/>
    <col min="23" max="23" width="10.77734375" customWidth="1"/>
    <col min="24" max="24" width="10.88671875" customWidth="1"/>
    <col min="25" max="25" width="14.88671875" customWidth="1"/>
    <col min="26" max="26" width="7.5546875" customWidth="1"/>
    <col min="27" max="27" width="8.5546875" customWidth="1"/>
    <col min="28" max="28" width="10.21875" customWidth="1"/>
    <col min="29" max="29" width="6.77734375" customWidth="1"/>
    <col min="30" max="30" width="13" customWidth="1"/>
    <col min="31" max="31" width="8.21875" customWidth="1"/>
    <col min="32" max="32" width="16" customWidth="1"/>
    <col min="33" max="33" width="6" customWidth="1"/>
    <col min="34" max="34" width="8" customWidth="1"/>
    <col min="35" max="35" width="10.44140625" customWidth="1"/>
    <col min="36" max="36" width="21.6640625" customWidth="1"/>
    <col min="37" max="37" width="10.5546875" customWidth="1"/>
    <col min="38" max="38" width="15.6640625" customWidth="1"/>
    <col min="39" max="39" width="10.21875" customWidth="1"/>
    <col min="40" max="40" width="9.109375" customWidth="1"/>
    <col min="41" max="41" width="13.5546875" customWidth="1"/>
    <col min="42" max="42" width="9.109375" customWidth="1"/>
    <col min="43" max="43" width="12" customWidth="1"/>
    <col min="44" max="44" width="13.88671875" customWidth="1"/>
    <col min="45" max="45" width="10.44140625" customWidth="1"/>
    <col min="46" max="46" width="6.77734375" customWidth="1"/>
    <col min="47" max="47" width="10.5546875" customWidth="1"/>
    <col min="48" max="48" width="12" customWidth="1"/>
    <col min="49" max="49" width="9.77734375" customWidth="1"/>
    <col min="50" max="50" width="8.88671875" customWidth="1"/>
    <col min="51" max="51" width="9.77734375" customWidth="1"/>
    <col min="52" max="52" width="8" customWidth="1"/>
    <col min="53" max="53" width="17.77734375" customWidth="1"/>
    <col min="54" max="54" width="18.33203125" customWidth="1"/>
    <col min="55" max="55" width="13.109375" customWidth="1"/>
    <col min="56" max="57" width="10.5546875" customWidth="1"/>
    <col min="58" max="58" width="10.88671875" customWidth="1"/>
    <col min="59" max="60" width="10.5546875" customWidth="1"/>
    <col min="61" max="61" width="10.88671875" customWidth="1"/>
    <col min="62" max="62" width="10.5546875" customWidth="1"/>
    <col min="63" max="66" width="10.88671875" customWidth="1"/>
    <col min="67" max="68" width="10.5546875" customWidth="1"/>
    <col min="69" max="72" width="10.88671875" customWidth="1"/>
    <col min="73" max="73" width="10.5546875" customWidth="1"/>
    <col min="74" max="76" width="10.88671875" customWidth="1"/>
    <col min="77" max="77" width="10.5546875" customWidth="1"/>
    <col min="78" max="79" width="10.33203125" customWidth="1"/>
    <col min="80" max="81" width="10.5546875" customWidth="1"/>
    <col min="82" max="82" width="10.33203125" customWidth="1"/>
    <col min="83" max="83" width="9.6640625" customWidth="1"/>
    <col min="84" max="84" width="10" customWidth="1"/>
    <col min="85" max="85" width="10.33203125" customWidth="1"/>
    <col min="86" max="88" width="10.5546875" customWidth="1"/>
    <col min="89" max="89" width="10.33203125" customWidth="1"/>
    <col min="90" max="93" width="10.5546875" customWidth="1"/>
    <col min="94" max="94" width="10.33203125" customWidth="1"/>
    <col min="95" max="96" width="10.5546875" customWidth="1"/>
    <col min="97" max="98" width="10.88671875" customWidth="1"/>
    <col min="99" max="100" width="10.5546875" customWidth="1"/>
    <col min="101" max="103" width="10.88671875" customWidth="1"/>
    <col min="104" max="105" width="10.5546875" customWidth="1"/>
    <col min="106" max="106" width="10.88671875" customWidth="1"/>
    <col min="107" max="108" width="10.5546875" customWidth="1"/>
    <col min="109" max="109" width="10.88671875" customWidth="1"/>
    <col min="110" max="110" width="10.5546875" customWidth="1"/>
    <col min="111" max="111" width="10.5546875" bestFit="1" customWidth="1"/>
    <col min="112" max="114" width="10.88671875" bestFit="1" customWidth="1"/>
    <col min="115" max="116" width="10.5546875" bestFit="1" customWidth="1"/>
    <col min="117" max="120" width="10.88671875" bestFit="1" customWidth="1"/>
    <col min="121" max="121" width="10.5546875" bestFit="1" customWidth="1"/>
    <col min="122" max="125" width="10.88671875" bestFit="1" customWidth="1"/>
    <col min="126" max="127" width="10.5546875" bestFit="1" customWidth="1"/>
    <col min="128" max="130" width="10.88671875" bestFit="1" customWidth="1"/>
    <col min="131" max="131" width="10.33203125" bestFit="1" customWidth="1"/>
    <col min="132" max="132" width="10.5546875" bestFit="1" customWidth="1"/>
    <col min="133" max="133" width="10.88671875" bestFit="1" customWidth="1"/>
    <col min="134" max="135" width="10.5546875" bestFit="1" customWidth="1"/>
    <col min="136" max="136" width="10.88671875" bestFit="1" customWidth="1"/>
    <col min="137" max="137" width="10.5546875" bestFit="1" customWidth="1"/>
    <col min="138" max="140" width="10.88671875" bestFit="1" customWidth="1"/>
    <col min="141" max="141" width="10.5546875" bestFit="1" customWidth="1"/>
  </cols>
  <sheetData>
    <row r="1" spans="3:141" x14ac:dyDescent="0.3">
      <c r="R1" s="1" t="s">
        <v>19</v>
      </c>
      <c r="S1" s="1" t="s">
        <v>3</v>
      </c>
    </row>
    <row r="2" spans="3:141" s="40" customFormat="1" ht="28.8" x14ac:dyDescent="0.3">
      <c r="C2" s="59"/>
      <c r="D2" s="60"/>
      <c r="E2" s="18"/>
      <c r="F2" s="18"/>
      <c r="G2" s="18"/>
      <c r="H2" s="18"/>
      <c r="I2" s="18"/>
      <c r="J2" s="18"/>
      <c r="K2" s="61"/>
      <c r="L2" s="61"/>
      <c r="M2" s="61"/>
      <c r="N2"/>
      <c r="O2"/>
      <c r="Q2" s="41" t="s">
        <v>0</v>
      </c>
      <c r="R2" s="39" t="s">
        <v>1</v>
      </c>
      <c r="S2" s="10" t="s">
        <v>153</v>
      </c>
      <c r="T2" s="10" t="s">
        <v>154</v>
      </c>
      <c r="U2" s="10" t="s">
        <v>155</v>
      </c>
      <c r="V2" s="10" t="s">
        <v>156</v>
      </c>
      <c r="W2" s="10" t="s">
        <v>157</v>
      </c>
      <c r="X2" s="10" t="s">
        <v>158</v>
      </c>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row>
    <row r="3" spans="3:141" x14ac:dyDescent="0.3">
      <c r="P3" s="20"/>
      <c r="R3" s="2" t="s">
        <v>4</v>
      </c>
      <c r="S3" s="3">
        <v>7.75</v>
      </c>
      <c r="T3" s="3">
        <v>42.5</v>
      </c>
      <c r="U3" s="3">
        <v>39.949999999999996</v>
      </c>
      <c r="V3" s="3">
        <v>47.15</v>
      </c>
      <c r="W3" s="3">
        <v>40.25</v>
      </c>
      <c r="X3" s="3">
        <v>33.25</v>
      </c>
    </row>
    <row r="4" spans="3:141" x14ac:dyDescent="0.3">
      <c r="C4" s="1" t="s">
        <v>1</v>
      </c>
      <c r="D4" t="s">
        <v>129</v>
      </c>
      <c r="E4" t="s">
        <v>19</v>
      </c>
      <c r="F4" t="s">
        <v>71</v>
      </c>
      <c r="G4" t="s">
        <v>55</v>
      </c>
      <c r="H4" t="s">
        <v>128</v>
      </c>
      <c r="I4" t="s">
        <v>28</v>
      </c>
      <c r="J4" t="s">
        <v>34</v>
      </c>
      <c r="K4" t="s">
        <v>35</v>
      </c>
      <c r="L4" t="s">
        <v>130</v>
      </c>
      <c r="P4" s="20"/>
      <c r="R4" s="2" t="s">
        <v>32</v>
      </c>
      <c r="S4" s="3"/>
      <c r="T4" s="3"/>
      <c r="U4" s="3"/>
      <c r="V4" s="3"/>
      <c r="W4" s="3">
        <v>40</v>
      </c>
      <c r="X4" s="3">
        <v>31</v>
      </c>
    </row>
    <row r="5" spans="3:141" x14ac:dyDescent="0.3">
      <c r="C5" s="2" t="s">
        <v>4</v>
      </c>
      <c r="D5" s="3">
        <v>-1</v>
      </c>
      <c r="E5" s="3">
        <v>210.85000000000002</v>
      </c>
      <c r="F5" s="3"/>
      <c r="G5" s="3">
        <v>32.65</v>
      </c>
      <c r="H5" s="3"/>
      <c r="I5" s="3">
        <v>178.20000000000002</v>
      </c>
      <c r="J5" s="3">
        <v>184</v>
      </c>
      <c r="K5" s="20">
        <v>0.17744565217391303</v>
      </c>
      <c r="L5" s="20">
        <v>0.9</v>
      </c>
      <c r="P5" s="20"/>
      <c r="R5" s="2" t="s">
        <v>53</v>
      </c>
      <c r="S5" s="3">
        <v>8</v>
      </c>
      <c r="T5" s="3">
        <v>40</v>
      </c>
      <c r="U5" s="3">
        <v>41</v>
      </c>
      <c r="V5" s="3">
        <v>40</v>
      </c>
      <c r="W5" s="3">
        <v>46</v>
      </c>
      <c r="X5" s="3">
        <v>40.5</v>
      </c>
    </row>
    <row r="6" spans="3:141" x14ac:dyDescent="0.3">
      <c r="C6" s="2" t="s">
        <v>32</v>
      </c>
      <c r="D6" s="3">
        <v>-1</v>
      </c>
      <c r="E6" s="3">
        <v>71</v>
      </c>
      <c r="F6" s="3"/>
      <c r="G6" s="3">
        <v>35</v>
      </c>
      <c r="H6" s="3">
        <v>1.5</v>
      </c>
      <c r="I6" s="3">
        <v>34.5</v>
      </c>
      <c r="J6" s="3">
        <v>184</v>
      </c>
      <c r="K6" s="20">
        <v>0.1983695652173913</v>
      </c>
      <c r="L6" s="20">
        <v>0.44</v>
      </c>
      <c r="P6" s="3"/>
      <c r="R6" s="4" t="s">
        <v>55</v>
      </c>
      <c r="S6" s="3"/>
      <c r="T6" s="3"/>
      <c r="U6" s="3">
        <v>33</v>
      </c>
      <c r="V6" s="3">
        <v>40</v>
      </c>
      <c r="W6" s="3">
        <v>34</v>
      </c>
      <c r="X6" s="3">
        <v>33</v>
      </c>
    </row>
    <row r="7" spans="3:141" x14ac:dyDescent="0.3">
      <c r="C7" s="2" t="s">
        <v>53</v>
      </c>
      <c r="D7" s="3">
        <v>0</v>
      </c>
      <c r="E7" s="3">
        <v>215.5</v>
      </c>
      <c r="F7" s="3"/>
      <c r="G7" s="3">
        <v>140</v>
      </c>
      <c r="H7" s="3">
        <v>10.5</v>
      </c>
      <c r="I7" s="3">
        <v>65</v>
      </c>
      <c r="J7" s="3">
        <v>184</v>
      </c>
      <c r="K7" s="20">
        <v>0.81793478260869568</v>
      </c>
      <c r="L7" s="20">
        <v>0.9</v>
      </c>
      <c r="P7" s="3"/>
      <c r="R7" s="4" t="s">
        <v>163</v>
      </c>
      <c r="S7" s="3"/>
      <c r="T7" s="3"/>
      <c r="U7" s="3"/>
      <c r="V7" s="3"/>
      <c r="W7" s="3">
        <v>3</v>
      </c>
      <c r="X7" s="3">
        <v>7.5</v>
      </c>
    </row>
    <row r="8" spans="3:141" x14ac:dyDescent="0.3">
      <c r="C8" s="2" t="s">
        <v>131</v>
      </c>
      <c r="D8" s="3">
        <v>1</v>
      </c>
      <c r="E8" s="3">
        <v>208</v>
      </c>
      <c r="F8" s="3"/>
      <c r="G8" s="3">
        <v>111.5</v>
      </c>
      <c r="H8" s="3">
        <v>10</v>
      </c>
      <c r="I8" s="3">
        <v>86.5</v>
      </c>
      <c r="J8" s="3">
        <v>184</v>
      </c>
      <c r="K8" s="20">
        <v>0.66032608695652173</v>
      </c>
      <c r="L8" s="20">
        <v>0</v>
      </c>
      <c r="P8" s="20"/>
      <c r="R8" s="4" t="s">
        <v>31</v>
      </c>
      <c r="S8" s="3">
        <v>8</v>
      </c>
      <c r="T8" s="3">
        <v>40</v>
      </c>
      <c r="U8" s="3">
        <v>8</v>
      </c>
      <c r="V8" s="3"/>
      <c r="W8" s="3">
        <v>9</v>
      </c>
      <c r="X8" s="3"/>
    </row>
    <row r="9" spans="3:141" x14ac:dyDescent="0.3">
      <c r="C9" s="2" t="s">
        <v>14</v>
      </c>
      <c r="D9" s="3"/>
      <c r="E9" s="3">
        <v>40</v>
      </c>
      <c r="F9" s="3"/>
      <c r="G9" s="3"/>
      <c r="H9" s="3"/>
      <c r="I9" s="3">
        <v>40</v>
      </c>
      <c r="J9" s="3">
        <v>184</v>
      </c>
      <c r="K9" s="20"/>
      <c r="L9" s="20"/>
      <c r="P9" s="20"/>
      <c r="R9" s="2" t="s">
        <v>131</v>
      </c>
      <c r="S9" s="3">
        <v>8</v>
      </c>
      <c r="T9" s="3">
        <v>40</v>
      </c>
      <c r="U9" s="3">
        <v>40</v>
      </c>
      <c r="V9" s="3">
        <v>40</v>
      </c>
      <c r="W9" s="3">
        <v>49</v>
      </c>
      <c r="X9" s="3">
        <v>31</v>
      </c>
    </row>
    <row r="10" spans="3:141" x14ac:dyDescent="0.3">
      <c r="C10" s="2" t="s">
        <v>61</v>
      </c>
      <c r="D10" s="3">
        <v>1</v>
      </c>
      <c r="E10" s="3">
        <v>212</v>
      </c>
      <c r="F10" s="3"/>
      <c r="G10" s="3">
        <v>28</v>
      </c>
      <c r="H10" s="3">
        <v>73</v>
      </c>
      <c r="I10" s="3">
        <v>111</v>
      </c>
      <c r="J10" s="3">
        <v>184</v>
      </c>
      <c r="K10" s="20">
        <v>0.54891304347826086</v>
      </c>
      <c r="L10" s="20">
        <v>0.3</v>
      </c>
      <c r="P10" s="20"/>
      <c r="R10" s="2" t="s">
        <v>14</v>
      </c>
      <c r="S10" s="3"/>
      <c r="T10" s="3">
        <v>40</v>
      </c>
      <c r="U10" s="3"/>
      <c r="V10" s="3"/>
      <c r="W10" s="3"/>
      <c r="X10" s="3"/>
    </row>
    <row r="11" spans="3:141" x14ac:dyDescent="0.3">
      <c r="C11" s="2" t="s">
        <v>16</v>
      </c>
      <c r="D11" s="3">
        <v>-1</v>
      </c>
      <c r="E11" s="3">
        <v>168</v>
      </c>
      <c r="F11" s="3">
        <v>4</v>
      </c>
      <c r="G11" s="3">
        <v>76</v>
      </c>
      <c r="H11" s="3"/>
      <c r="I11" s="3">
        <v>88</v>
      </c>
      <c r="J11" s="3">
        <v>184</v>
      </c>
      <c r="K11" s="20">
        <v>0.41304347826086957</v>
      </c>
      <c r="L11" s="20">
        <v>0.9</v>
      </c>
      <c r="P11" s="20"/>
      <c r="R11" s="2" t="s">
        <v>61</v>
      </c>
      <c r="S11" s="3">
        <v>24</v>
      </c>
      <c r="T11" s="3">
        <v>53</v>
      </c>
      <c r="U11" s="3">
        <v>52</v>
      </c>
      <c r="V11" s="3">
        <v>47</v>
      </c>
      <c r="W11" s="3">
        <v>6</v>
      </c>
      <c r="X11" s="3">
        <v>30</v>
      </c>
    </row>
    <row r="12" spans="3:141" x14ac:dyDescent="0.3">
      <c r="C12" s="2" t="s">
        <v>2</v>
      </c>
      <c r="D12" s="3">
        <v>-1</v>
      </c>
      <c r="E12" s="3">
        <v>1125.3499999999999</v>
      </c>
      <c r="F12" s="3">
        <v>4</v>
      </c>
      <c r="G12" s="3">
        <v>423.15</v>
      </c>
      <c r="H12" s="3">
        <v>95</v>
      </c>
      <c r="I12" s="3">
        <v>603.20000000000005</v>
      </c>
      <c r="J12" s="3">
        <v>184</v>
      </c>
      <c r="K12" s="20">
        <v>0.10429750402576489</v>
      </c>
      <c r="L12" s="20">
        <v>0.47925925925925922</v>
      </c>
      <c r="P12" s="20"/>
      <c r="R12" s="2" t="s">
        <v>16</v>
      </c>
      <c r="S12" s="3">
        <v>24</v>
      </c>
      <c r="T12" s="3">
        <v>64</v>
      </c>
      <c r="U12" s="3">
        <v>40</v>
      </c>
      <c r="V12" s="3">
        <v>40</v>
      </c>
      <c r="W12" s="3"/>
      <c r="X12" s="3"/>
    </row>
    <row r="13" spans="3:141" x14ac:dyDescent="0.3">
      <c r="P13" s="20"/>
      <c r="R13" s="2" t="s">
        <v>2</v>
      </c>
      <c r="S13" s="3">
        <v>71.75</v>
      </c>
      <c r="T13" s="3">
        <v>279.5</v>
      </c>
      <c r="U13" s="3">
        <v>212.95000000000002</v>
      </c>
      <c r="V13" s="3">
        <v>214.15</v>
      </c>
      <c r="W13" s="3">
        <v>181.25</v>
      </c>
      <c r="X13" s="3">
        <v>165.75</v>
      </c>
    </row>
    <row r="14" spans="3:141" x14ac:dyDescent="0.3">
      <c r="P14" s="20"/>
    </row>
    <row r="15" spans="3:141" x14ac:dyDescent="0.3">
      <c r="P15" s="20"/>
    </row>
    <row r="16" spans="3:141" x14ac:dyDescent="0.3">
      <c r="P16" s="20"/>
    </row>
    <row r="17" spans="16:21" x14ac:dyDescent="0.3">
      <c r="P17" s="20"/>
    </row>
    <row r="18" spans="16:21" x14ac:dyDescent="0.3">
      <c r="P18" s="20"/>
    </row>
    <row r="19" spans="16:21" x14ac:dyDescent="0.3">
      <c r="P19" s="20"/>
    </row>
    <row r="20" spans="16:21" x14ac:dyDescent="0.3">
      <c r="P20" s="20"/>
    </row>
    <row r="21" spans="16:21" x14ac:dyDescent="0.3">
      <c r="P21" s="20"/>
    </row>
    <row r="22" spans="16:21" x14ac:dyDescent="0.3">
      <c r="P22" s="20"/>
    </row>
    <row r="23" spans="16:21" x14ac:dyDescent="0.3">
      <c r="P23" s="20"/>
    </row>
    <row r="24" spans="16:21" x14ac:dyDescent="0.3">
      <c r="P24" s="20"/>
    </row>
    <row r="25" spans="16:21" x14ac:dyDescent="0.3">
      <c r="P25" s="20"/>
    </row>
    <row r="26" spans="16:21" x14ac:dyDescent="0.3">
      <c r="P26" s="20"/>
    </row>
    <row r="27" spans="16:21" x14ac:dyDescent="0.3">
      <c r="P27" s="20"/>
    </row>
    <row r="28" spans="16:21" x14ac:dyDescent="0.3">
      <c r="P28" s="20"/>
      <c r="R28" s="2"/>
      <c r="S28" s="3"/>
      <c r="T28" s="3"/>
      <c r="U28" s="3"/>
    </row>
    <row r="29" spans="16:21" x14ac:dyDescent="0.3">
      <c r="P29" s="20"/>
      <c r="R29" s="2"/>
      <c r="S29" s="3"/>
      <c r="T29" s="3"/>
      <c r="U29" s="3"/>
    </row>
    <row r="30" spans="16:21" x14ac:dyDescent="0.3">
      <c r="P30" s="20"/>
      <c r="R30" s="2"/>
      <c r="S30" s="3"/>
      <c r="T30" s="3"/>
      <c r="U30" s="3"/>
    </row>
    <row r="31" spans="16:21" x14ac:dyDescent="0.3">
      <c r="P31" s="20"/>
      <c r="R31" s="2"/>
      <c r="S31" s="3"/>
      <c r="T31" s="3"/>
      <c r="U31" s="3"/>
    </row>
    <row r="32" spans="16:21" x14ac:dyDescent="0.3">
      <c r="P32" s="20"/>
      <c r="R32" s="2"/>
      <c r="S32" s="3"/>
      <c r="T32" s="3"/>
      <c r="U32" s="3"/>
    </row>
    <row r="33" spans="3:55" x14ac:dyDescent="0.3">
      <c r="P33" s="20"/>
      <c r="R33" s="2"/>
      <c r="S33" s="3"/>
      <c r="T33" s="3"/>
      <c r="U33" s="3"/>
    </row>
    <row r="34" spans="3:55" x14ac:dyDescent="0.3">
      <c r="P34" s="20"/>
      <c r="R34" s="2"/>
      <c r="S34" s="3"/>
      <c r="T34" s="3"/>
      <c r="U34" s="3"/>
    </row>
    <row r="35" spans="3:55" x14ac:dyDescent="0.3">
      <c r="P35" s="20"/>
      <c r="R35" s="2"/>
      <c r="S35" s="3"/>
      <c r="T35" s="3"/>
      <c r="U35" s="3"/>
    </row>
    <row r="38" spans="3:55" x14ac:dyDescent="0.3">
      <c r="R38" s="1" t="s">
        <v>19</v>
      </c>
      <c r="S38" s="1" t="s">
        <v>3</v>
      </c>
    </row>
    <row r="39" spans="3:55" s="10" customFormat="1" ht="43.8" thickBot="1" x14ac:dyDescent="0.35">
      <c r="C39"/>
      <c r="D39"/>
      <c r="E39"/>
      <c r="F39"/>
      <c r="G39"/>
      <c r="H39"/>
      <c r="I39"/>
      <c r="J39"/>
      <c r="K39"/>
      <c r="L39"/>
      <c r="M39"/>
      <c r="N39"/>
      <c r="O39"/>
      <c r="R39" s="39" t="s">
        <v>1</v>
      </c>
      <c r="T39" s="10" t="s">
        <v>88</v>
      </c>
      <c r="U39" s="10" t="s">
        <v>73</v>
      </c>
      <c r="V39" s="10" t="s">
        <v>132</v>
      </c>
      <c r="W39" s="10" t="s">
        <v>133</v>
      </c>
      <c r="X39" s="10" t="s">
        <v>134</v>
      </c>
      <c r="Y39" s="10" t="s">
        <v>106</v>
      </c>
      <c r="Z39" s="10" t="s">
        <v>37</v>
      </c>
      <c r="AA39" s="10" t="s">
        <v>135</v>
      </c>
      <c r="AB39" s="10" t="s">
        <v>74</v>
      </c>
      <c r="AC39" s="10" t="s">
        <v>126</v>
      </c>
      <c r="AD39" s="10" t="s">
        <v>107</v>
      </c>
      <c r="AE39" s="10" t="s">
        <v>94</v>
      </c>
      <c r="AF39" s="10" t="s">
        <v>89</v>
      </c>
      <c r="AG39" s="10" t="s">
        <v>75</v>
      </c>
      <c r="AH39" s="10" t="s">
        <v>108</v>
      </c>
      <c r="AI39" s="10" t="s">
        <v>87</v>
      </c>
      <c r="AJ39" s="10" t="s">
        <v>136</v>
      </c>
      <c r="AK39" s="10" t="s">
        <v>102</v>
      </c>
      <c r="AL39" s="10" t="s">
        <v>142</v>
      </c>
      <c r="AM39" s="10" t="s">
        <v>137</v>
      </c>
      <c r="AN39" s="10" t="s">
        <v>76</v>
      </c>
      <c r="AO39" s="10" t="s">
        <v>77</v>
      </c>
      <c r="AP39" s="10" t="s">
        <v>78</v>
      </c>
      <c r="AQ39" s="10" t="s">
        <v>109</v>
      </c>
      <c r="AR39" s="10" t="s">
        <v>138</v>
      </c>
      <c r="AS39" s="10" t="s">
        <v>110</v>
      </c>
      <c r="AT39" s="10" t="s">
        <v>36</v>
      </c>
      <c r="AU39" s="10" t="s">
        <v>95</v>
      </c>
      <c r="AV39" s="10" t="s">
        <v>79</v>
      </c>
      <c r="AW39" s="10" t="s">
        <v>139</v>
      </c>
      <c r="AX39" s="10" t="s">
        <v>111</v>
      </c>
      <c r="AY39" s="10" t="s">
        <v>147</v>
      </c>
      <c r="AZ39" s="10" t="s">
        <v>112</v>
      </c>
      <c r="BA39" s="10" t="s">
        <v>103</v>
      </c>
      <c r="BB39" s="10" t="s">
        <v>140</v>
      </c>
      <c r="BC39" s="10" t="s">
        <v>2</v>
      </c>
    </row>
    <row r="40" spans="3:55" x14ac:dyDescent="0.3">
      <c r="R40" s="22" t="s">
        <v>82</v>
      </c>
      <c r="S40" s="15"/>
      <c r="T40" s="11"/>
      <c r="U40" s="11">
        <v>903.5</v>
      </c>
      <c r="V40" s="11"/>
      <c r="W40" s="11"/>
      <c r="X40" s="11">
        <v>4</v>
      </c>
      <c r="Y40" s="11"/>
      <c r="Z40" s="11"/>
      <c r="AA40" s="11"/>
      <c r="AB40" s="11"/>
      <c r="AC40" s="11">
        <v>2.5</v>
      </c>
      <c r="AD40" s="11"/>
      <c r="AE40" s="11">
        <v>144.9</v>
      </c>
      <c r="AF40" s="11">
        <v>15</v>
      </c>
      <c r="AG40" s="11"/>
      <c r="AH40" s="11">
        <v>98</v>
      </c>
      <c r="AI40" s="11"/>
      <c r="AJ40" s="11"/>
      <c r="AK40" s="11"/>
      <c r="AL40" s="11"/>
      <c r="AM40" s="11"/>
      <c r="AN40" s="11">
        <v>51</v>
      </c>
      <c r="AO40" s="11">
        <v>22.5</v>
      </c>
      <c r="AP40" s="11">
        <v>70</v>
      </c>
      <c r="AQ40" s="11"/>
      <c r="AR40" s="11">
        <v>4</v>
      </c>
      <c r="AS40" s="11">
        <v>7</v>
      </c>
      <c r="AT40" s="11"/>
      <c r="AU40" s="11"/>
      <c r="AV40" s="11"/>
      <c r="AW40" s="11"/>
      <c r="AX40" s="11"/>
      <c r="AY40" s="11"/>
      <c r="AZ40" s="11">
        <v>10</v>
      </c>
      <c r="BA40" s="11"/>
      <c r="BB40" s="11"/>
      <c r="BC40" s="12">
        <v>1332.4</v>
      </c>
    </row>
    <row r="41" spans="3:55" x14ac:dyDescent="0.3">
      <c r="R41" s="23" t="s">
        <v>13</v>
      </c>
      <c r="S41" s="17"/>
      <c r="T41" s="18"/>
      <c r="U41" s="18"/>
      <c r="V41" s="18">
        <v>5</v>
      </c>
      <c r="W41" s="18"/>
      <c r="X41" s="18"/>
      <c r="Y41" s="18">
        <v>45</v>
      </c>
      <c r="Z41" s="18"/>
      <c r="AA41" s="18"/>
      <c r="AB41" s="18"/>
      <c r="AC41" s="18"/>
      <c r="AD41" s="18"/>
      <c r="AE41" s="18"/>
      <c r="AF41" s="18">
        <v>98</v>
      </c>
      <c r="AG41" s="18"/>
      <c r="AH41" s="18"/>
      <c r="AI41" s="18"/>
      <c r="AJ41" s="18"/>
      <c r="AK41" s="18"/>
      <c r="AL41" s="18"/>
      <c r="AM41" s="18"/>
      <c r="AN41" s="18">
        <v>120</v>
      </c>
      <c r="AO41" s="18">
        <v>42</v>
      </c>
      <c r="AP41" s="18">
        <v>251</v>
      </c>
      <c r="AQ41" s="18">
        <v>1</v>
      </c>
      <c r="AR41" s="18"/>
      <c r="AS41" s="18">
        <v>48</v>
      </c>
      <c r="AT41" s="18"/>
      <c r="AU41" s="18">
        <v>46</v>
      </c>
      <c r="AV41" s="18">
        <v>56</v>
      </c>
      <c r="AW41" s="18"/>
      <c r="AX41" s="18"/>
      <c r="AY41" s="18"/>
      <c r="AZ41" s="18"/>
      <c r="BA41" s="18"/>
      <c r="BB41" s="18"/>
      <c r="BC41" s="19">
        <v>712</v>
      </c>
    </row>
    <row r="42" spans="3:55" x14ac:dyDescent="0.3">
      <c r="R42" s="23" t="s">
        <v>165</v>
      </c>
      <c r="S42" s="17"/>
      <c r="T42" s="18"/>
      <c r="U42" s="18"/>
      <c r="V42" s="18"/>
      <c r="W42" s="18"/>
      <c r="X42" s="18"/>
      <c r="Y42" s="18"/>
      <c r="Z42" s="18"/>
      <c r="AA42" s="18"/>
      <c r="AB42" s="18"/>
      <c r="AC42" s="18"/>
      <c r="AD42" s="18"/>
      <c r="AE42" s="18"/>
      <c r="AF42" s="18"/>
      <c r="AG42" s="18">
        <v>68</v>
      </c>
      <c r="AH42" s="18"/>
      <c r="AI42" s="18"/>
      <c r="AJ42" s="18"/>
      <c r="AK42" s="18"/>
      <c r="AL42" s="18"/>
      <c r="AM42" s="18"/>
      <c r="AN42" s="18">
        <v>4</v>
      </c>
      <c r="AO42" s="18"/>
      <c r="AP42" s="18"/>
      <c r="AQ42" s="18"/>
      <c r="AR42" s="18"/>
      <c r="AS42" s="18"/>
      <c r="AT42" s="18"/>
      <c r="AU42" s="18"/>
      <c r="AV42" s="18"/>
      <c r="AW42" s="18"/>
      <c r="AX42" s="18"/>
      <c r="AY42" s="18"/>
      <c r="AZ42" s="18"/>
      <c r="BA42" s="18"/>
      <c r="BB42" s="18"/>
      <c r="BC42" s="19">
        <v>72</v>
      </c>
    </row>
    <row r="43" spans="3:55" ht="15" thickBot="1" x14ac:dyDescent="0.35">
      <c r="R43" s="23" t="s">
        <v>60</v>
      </c>
      <c r="S43" s="17"/>
      <c r="T43" s="18"/>
      <c r="U43" s="18">
        <v>8.5</v>
      </c>
      <c r="V43" s="18">
        <v>24</v>
      </c>
      <c r="W43" s="18"/>
      <c r="X43" s="18">
        <v>8</v>
      </c>
      <c r="Y43" s="18">
        <v>50</v>
      </c>
      <c r="Z43" s="18">
        <v>4</v>
      </c>
      <c r="AA43" s="18"/>
      <c r="AB43" s="18">
        <v>579</v>
      </c>
      <c r="AC43" s="18"/>
      <c r="AD43" s="18">
        <v>5</v>
      </c>
      <c r="AE43" s="18"/>
      <c r="AF43" s="18">
        <v>9</v>
      </c>
      <c r="AG43" s="18">
        <v>183</v>
      </c>
      <c r="AH43" s="18"/>
      <c r="AI43" s="18"/>
      <c r="AJ43" s="18"/>
      <c r="AK43" s="18">
        <v>29.5</v>
      </c>
      <c r="AL43" s="18"/>
      <c r="AM43" s="18"/>
      <c r="AN43" s="18">
        <v>81</v>
      </c>
      <c r="AO43" s="18">
        <v>2.5</v>
      </c>
      <c r="AP43" s="18">
        <v>201.5</v>
      </c>
      <c r="AQ43" s="18"/>
      <c r="AR43" s="18"/>
      <c r="AS43" s="18">
        <v>29</v>
      </c>
      <c r="AT43" s="18"/>
      <c r="AU43" s="18"/>
      <c r="AV43" s="18">
        <v>26.5</v>
      </c>
      <c r="AW43" s="18"/>
      <c r="AX43" s="18"/>
      <c r="AY43" s="18"/>
      <c r="AZ43" s="18"/>
      <c r="BA43" s="18"/>
      <c r="BB43" s="18"/>
      <c r="BC43" s="19">
        <v>1240.5</v>
      </c>
    </row>
    <row r="44" spans="3:55" x14ac:dyDescent="0.3">
      <c r="R44" s="22" t="s">
        <v>4</v>
      </c>
      <c r="S44" s="17">
        <v>2.25</v>
      </c>
      <c r="T44" s="18">
        <v>14.75</v>
      </c>
      <c r="U44" s="18">
        <v>250.75000000000003</v>
      </c>
      <c r="V44" s="18">
        <v>11.75</v>
      </c>
      <c r="W44" s="18"/>
      <c r="X44" s="18"/>
      <c r="Y44" s="18">
        <v>178.75</v>
      </c>
      <c r="Z44" s="18">
        <v>1</v>
      </c>
      <c r="AA44" s="18"/>
      <c r="AB44" s="18">
        <v>4.75</v>
      </c>
      <c r="AC44" s="18">
        <v>1.5</v>
      </c>
      <c r="AD44" s="18">
        <v>79.150000000000006</v>
      </c>
      <c r="AE44" s="18">
        <v>2</v>
      </c>
      <c r="AF44" s="18">
        <v>285.05</v>
      </c>
      <c r="AG44" s="18">
        <v>9.75</v>
      </c>
      <c r="AH44" s="18"/>
      <c r="AI44" s="18">
        <v>12.5</v>
      </c>
      <c r="AJ44" s="18"/>
      <c r="AK44" s="18">
        <v>18.899999999999999</v>
      </c>
      <c r="AL44" s="18"/>
      <c r="AM44" s="18"/>
      <c r="AN44" s="18">
        <v>341.34999999999991</v>
      </c>
      <c r="AO44" s="18">
        <v>77</v>
      </c>
      <c r="AP44" s="18">
        <v>517.29999999999995</v>
      </c>
      <c r="AQ44" s="18">
        <v>5.25</v>
      </c>
      <c r="AR44" s="18"/>
      <c r="AS44" s="18">
        <v>40.75</v>
      </c>
      <c r="AT44" s="18"/>
      <c r="AU44" s="18"/>
      <c r="AV44" s="18">
        <v>1787.65</v>
      </c>
      <c r="AW44" s="18">
        <v>26.25</v>
      </c>
      <c r="AX44" s="18">
        <v>8</v>
      </c>
      <c r="AY44" s="18"/>
      <c r="AZ44" s="18">
        <v>19.25</v>
      </c>
      <c r="BA44" s="18"/>
      <c r="BB44" s="18">
        <v>1</v>
      </c>
      <c r="BC44" s="19">
        <v>3696.6500000000005</v>
      </c>
    </row>
    <row r="45" spans="3:55" ht="15" thickBot="1" x14ac:dyDescent="0.35">
      <c r="R45" s="24" t="s">
        <v>5</v>
      </c>
      <c r="S45" s="17">
        <v>11</v>
      </c>
      <c r="T45" s="18">
        <v>1</v>
      </c>
      <c r="U45" s="18">
        <v>3</v>
      </c>
      <c r="V45" s="18">
        <v>28.5</v>
      </c>
      <c r="W45" s="18"/>
      <c r="X45" s="18"/>
      <c r="Y45" s="18">
        <v>51</v>
      </c>
      <c r="Z45" s="18">
        <v>362</v>
      </c>
      <c r="AA45" s="18"/>
      <c r="AB45" s="18">
        <v>312.75</v>
      </c>
      <c r="AC45" s="18">
        <v>9.5</v>
      </c>
      <c r="AD45" s="18">
        <v>24.5</v>
      </c>
      <c r="AE45" s="18">
        <v>2.5</v>
      </c>
      <c r="AF45" s="18">
        <v>34.25</v>
      </c>
      <c r="AG45" s="18">
        <v>286</v>
      </c>
      <c r="AH45" s="18"/>
      <c r="AI45" s="18">
        <v>411.25</v>
      </c>
      <c r="AJ45" s="18"/>
      <c r="AK45" s="18">
        <v>6</v>
      </c>
      <c r="AL45" s="18"/>
      <c r="AM45" s="18"/>
      <c r="AN45" s="18">
        <v>290.64999999999998</v>
      </c>
      <c r="AO45" s="18">
        <v>27.25</v>
      </c>
      <c r="AP45" s="18">
        <v>428.75</v>
      </c>
      <c r="AQ45" s="18">
        <v>8</v>
      </c>
      <c r="AR45" s="18"/>
      <c r="AS45" s="18"/>
      <c r="AT45" s="18"/>
      <c r="AU45" s="18"/>
      <c r="AV45" s="18">
        <v>94</v>
      </c>
      <c r="AW45" s="18"/>
      <c r="AX45" s="18">
        <v>2</v>
      </c>
      <c r="AY45" s="18"/>
      <c r="AZ45" s="18"/>
      <c r="BA45" s="18">
        <v>145.75</v>
      </c>
      <c r="BB45" s="18">
        <v>9</v>
      </c>
      <c r="BC45" s="19">
        <v>2548.65</v>
      </c>
    </row>
    <row r="46" spans="3:55" x14ac:dyDescent="0.3">
      <c r="R46" s="23" t="s">
        <v>62</v>
      </c>
      <c r="S46" s="17"/>
      <c r="T46" s="18"/>
      <c r="U46" s="18"/>
      <c r="V46" s="18"/>
      <c r="W46" s="18"/>
      <c r="X46" s="18"/>
      <c r="Y46" s="18"/>
      <c r="Z46" s="18"/>
      <c r="AA46" s="18"/>
      <c r="AB46" s="18">
        <v>20</v>
      </c>
      <c r="AC46" s="18"/>
      <c r="AD46" s="18"/>
      <c r="AE46" s="18">
        <v>29</v>
      </c>
      <c r="AF46" s="18"/>
      <c r="AG46" s="18">
        <v>34.25</v>
      </c>
      <c r="AH46" s="18"/>
      <c r="AI46" s="18">
        <v>6.75</v>
      </c>
      <c r="AJ46" s="18"/>
      <c r="AK46" s="18">
        <v>7</v>
      </c>
      <c r="AL46" s="18"/>
      <c r="AM46" s="18"/>
      <c r="AN46" s="18">
        <v>55</v>
      </c>
      <c r="AO46" s="18">
        <v>26</v>
      </c>
      <c r="AP46" s="18">
        <v>25.25</v>
      </c>
      <c r="AQ46" s="18"/>
      <c r="AR46" s="18"/>
      <c r="AS46" s="18"/>
      <c r="AT46" s="18"/>
      <c r="AU46" s="18">
        <v>0.5</v>
      </c>
      <c r="AV46" s="18"/>
      <c r="AW46" s="18"/>
      <c r="AX46" s="18"/>
      <c r="AY46" s="18"/>
      <c r="AZ46" s="18"/>
      <c r="BA46" s="18"/>
      <c r="BB46" s="18"/>
      <c r="BC46" s="19">
        <v>203.75</v>
      </c>
    </row>
    <row r="47" spans="3:55" x14ac:dyDescent="0.3">
      <c r="R47" s="23" t="s">
        <v>32</v>
      </c>
      <c r="S47" s="17"/>
      <c r="T47" s="18"/>
      <c r="U47" s="18">
        <v>2.5</v>
      </c>
      <c r="V47" s="18"/>
      <c r="W47" s="18"/>
      <c r="X47" s="18"/>
      <c r="Y47" s="18">
        <v>1</v>
      </c>
      <c r="Z47" s="18"/>
      <c r="AA47" s="18"/>
      <c r="AB47" s="18">
        <v>1.5</v>
      </c>
      <c r="AC47" s="18"/>
      <c r="AD47" s="18">
        <v>132.5</v>
      </c>
      <c r="AE47" s="18"/>
      <c r="AF47" s="18"/>
      <c r="AG47" s="18"/>
      <c r="AH47" s="18"/>
      <c r="AI47" s="18"/>
      <c r="AJ47" s="18"/>
      <c r="AK47" s="18"/>
      <c r="AL47" s="18"/>
      <c r="AM47" s="18"/>
      <c r="AN47" s="18"/>
      <c r="AO47" s="18">
        <v>3</v>
      </c>
      <c r="AP47" s="18">
        <v>1</v>
      </c>
      <c r="AQ47" s="18"/>
      <c r="AR47" s="18"/>
      <c r="AS47" s="18"/>
      <c r="AT47" s="18"/>
      <c r="AU47" s="18"/>
      <c r="AV47" s="18"/>
      <c r="AW47" s="18"/>
      <c r="AX47" s="18"/>
      <c r="AY47" s="18"/>
      <c r="AZ47" s="18"/>
      <c r="BA47" s="18">
        <v>251</v>
      </c>
      <c r="BB47" s="18"/>
      <c r="BC47" s="19">
        <v>392.5</v>
      </c>
    </row>
    <row r="48" spans="3:55" x14ac:dyDescent="0.3">
      <c r="R48" s="23" t="s">
        <v>223</v>
      </c>
      <c r="S48" s="17"/>
      <c r="T48" s="18"/>
      <c r="U48" s="18"/>
      <c r="V48" s="18"/>
      <c r="W48" s="18"/>
      <c r="X48" s="18"/>
      <c r="Y48" s="18"/>
      <c r="Z48" s="18"/>
      <c r="AA48" s="18"/>
      <c r="AB48" s="18"/>
      <c r="AC48" s="18"/>
      <c r="AD48" s="18"/>
      <c r="AE48" s="18"/>
      <c r="AF48" s="18">
        <v>8</v>
      </c>
      <c r="AG48" s="18"/>
      <c r="AH48" s="18"/>
      <c r="AI48" s="18"/>
      <c r="AJ48" s="18"/>
      <c r="AK48" s="18"/>
      <c r="AL48" s="18"/>
      <c r="AM48" s="18"/>
      <c r="AN48" s="18">
        <v>0.5</v>
      </c>
      <c r="AO48" s="18">
        <v>8</v>
      </c>
      <c r="AP48" s="18">
        <v>10</v>
      </c>
      <c r="AQ48" s="18"/>
      <c r="AR48" s="18"/>
      <c r="AS48" s="18"/>
      <c r="AT48" s="18"/>
      <c r="AU48" s="18"/>
      <c r="AV48" s="18"/>
      <c r="AW48" s="18"/>
      <c r="AX48" s="18"/>
      <c r="AY48" s="18"/>
      <c r="AZ48" s="18"/>
      <c r="BA48" s="18"/>
      <c r="BB48" s="18"/>
      <c r="BC48" s="19">
        <v>26.5</v>
      </c>
    </row>
    <row r="49" spans="18:55" x14ac:dyDescent="0.3">
      <c r="R49" s="23" t="s">
        <v>53</v>
      </c>
      <c r="S49" s="17"/>
      <c r="T49" s="18">
        <v>13</v>
      </c>
      <c r="U49" s="18">
        <v>97</v>
      </c>
      <c r="V49" s="18">
        <v>29.5</v>
      </c>
      <c r="W49" s="18"/>
      <c r="X49" s="18">
        <v>32</v>
      </c>
      <c r="Y49" s="18">
        <v>6</v>
      </c>
      <c r="Z49" s="18">
        <v>385.5</v>
      </c>
      <c r="AA49" s="18"/>
      <c r="AB49" s="18">
        <v>532</v>
      </c>
      <c r="AC49" s="18"/>
      <c r="AD49" s="18">
        <v>3</v>
      </c>
      <c r="AE49" s="18">
        <v>15.5</v>
      </c>
      <c r="AF49" s="18">
        <v>13</v>
      </c>
      <c r="AG49" s="18">
        <v>294.5</v>
      </c>
      <c r="AH49" s="18"/>
      <c r="AI49" s="18">
        <v>641.5</v>
      </c>
      <c r="AJ49" s="18"/>
      <c r="AK49" s="18">
        <v>10</v>
      </c>
      <c r="AL49" s="18"/>
      <c r="AM49" s="18"/>
      <c r="AN49" s="18">
        <v>109</v>
      </c>
      <c r="AO49" s="18"/>
      <c r="AP49" s="18">
        <v>176</v>
      </c>
      <c r="AQ49" s="18">
        <v>9</v>
      </c>
      <c r="AR49" s="18"/>
      <c r="AS49" s="18">
        <v>9</v>
      </c>
      <c r="AT49" s="18"/>
      <c r="AU49" s="18"/>
      <c r="AV49" s="18"/>
      <c r="AW49" s="18"/>
      <c r="AX49" s="18"/>
      <c r="AY49" s="18"/>
      <c r="AZ49" s="18">
        <v>6</v>
      </c>
      <c r="BA49" s="18"/>
      <c r="BB49" s="18"/>
      <c r="BC49" s="19">
        <v>2381.5</v>
      </c>
    </row>
    <row r="50" spans="18:55" x14ac:dyDescent="0.3">
      <c r="R50" s="23" t="s">
        <v>131</v>
      </c>
      <c r="S50" s="17"/>
      <c r="T50" s="18"/>
      <c r="U50" s="18">
        <v>13</v>
      </c>
      <c r="V50" s="18">
        <v>67</v>
      </c>
      <c r="W50" s="18"/>
      <c r="X50" s="18">
        <v>1</v>
      </c>
      <c r="Y50" s="18">
        <v>15</v>
      </c>
      <c r="Z50" s="18">
        <v>73.5</v>
      </c>
      <c r="AA50" s="18"/>
      <c r="AB50" s="18">
        <v>16</v>
      </c>
      <c r="AC50" s="18"/>
      <c r="AD50" s="18">
        <v>25</v>
      </c>
      <c r="AE50" s="18">
        <v>8</v>
      </c>
      <c r="AF50" s="18">
        <v>10.5</v>
      </c>
      <c r="AG50" s="18">
        <v>595.5</v>
      </c>
      <c r="AH50" s="18">
        <v>1</v>
      </c>
      <c r="AI50" s="18">
        <v>120.5</v>
      </c>
      <c r="AJ50" s="18">
        <v>10</v>
      </c>
      <c r="AK50" s="18"/>
      <c r="AL50" s="18">
        <v>2</v>
      </c>
      <c r="AM50" s="18">
        <v>8</v>
      </c>
      <c r="AN50" s="18">
        <v>41.5</v>
      </c>
      <c r="AO50" s="18">
        <v>9.5</v>
      </c>
      <c r="AP50" s="18">
        <v>134</v>
      </c>
      <c r="AQ50" s="18"/>
      <c r="AR50" s="18"/>
      <c r="AS50" s="18">
        <v>55</v>
      </c>
      <c r="AT50" s="18"/>
      <c r="AU50" s="18"/>
      <c r="AV50" s="18"/>
      <c r="AW50" s="18"/>
      <c r="AX50" s="18"/>
      <c r="AY50" s="18"/>
      <c r="AZ50" s="18"/>
      <c r="BA50" s="18"/>
      <c r="BB50" s="18"/>
      <c r="BC50" s="19">
        <v>1206</v>
      </c>
    </row>
    <row r="51" spans="18:55" ht="15" thickBot="1" x14ac:dyDescent="0.35">
      <c r="R51" s="23" t="s">
        <v>11</v>
      </c>
      <c r="S51" s="17"/>
      <c r="T51" s="18">
        <v>275</v>
      </c>
      <c r="U51" s="18">
        <v>43</v>
      </c>
      <c r="V51" s="18">
        <v>5</v>
      </c>
      <c r="W51" s="18"/>
      <c r="X51" s="18">
        <v>19</v>
      </c>
      <c r="Y51" s="18">
        <v>59.5</v>
      </c>
      <c r="Z51" s="18"/>
      <c r="AA51" s="18"/>
      <c r="AB51" s="18">
        <v>31</v>
      </c>
      <c r="AC51" s="18">
        <v>3.5</v>
      </c>
      <c r="AD51" s="18">
        <v>31</v>
      </c>
      <c r="AE51" s="18"/>
      <c r="AF51" s="18">
        <v>109</v>
      </c>
      <c r="AG51" s="18"/>
      <c r="AH51" s="18"/>
      <c r="AI51" s="18">
        <v>22</v>
      </c>
      <c r="AJ51" s="18"/>
      <c r="AK51" s="18"/>
      <c r="AL51" s="18"/>
      <c r="AM51" s="18"/>
      <c r="AN51" s="18">
        <v>19.5</v>
      </c>
      <c r="AO51" s="18">
        <v>27</v>
      </c>
      <c r="AP51" s="18">
        <v>68</v>
      </c>
      <c r="AQ51" s="18"/>
      <c r="AR51" s="18"/>
      <c r="AS51" s="18">
        <v>7</v>
      </c>
      <c r="AT51" s="18"/>
      <c r="AU51" s="18"/>
      <c r="AV51" s="18">
        <v>54.5</v>
      </c>
      <c r="AW51" s="18"/>
      <c r="AX51" s="18"/>
      <c r="AY51" s="18"/>
      <c r="AZ51" s="18"/>
      <c r="BA51" s="18"/>
      <c r="BB51" s="18">
        <v>1</v>
      </c>
      <c r="BC51" s="19">
        <v>775</v>
      </c>
    </row>
    <row r="52" spans="18:55" ht="15" thickBot="1" x14ac:dyDescent="0.35">
      <c r="R52" s="25" t="s">
        <v>14</v>
      </c>
      <c r="S52" s="17"/>
      <c r="T52" s="18">
        <v>4</v>
      </c>
      <c r="U52" s="18">
        <v>84</v>
      </c>
      <c r="V52" s="18">
        <v>23</v>
      </c>
      <c r="W52" s="18">
        <v>64</v>
      </c>
      <c r="X52" s="18">
        <v>13.5</v>
      </c>
      <c r="Y52" s="18">
        <v>41</v>
      </c>
      <c r="Z52" s="18"/>
      <c r="AA52" s="18"/>
      <c r="AB52" s="18">
        <v>209.5</v>
      </c>
      <c r="AC52" s="18">
        <v>2</v>
      </c>
      <c r="AD52" s="18">
        <v>12</v>
      </c>
      <c r="AE52" s="18">
        <v>11</v>
      </c>
      <c r="AF52" s="18">
        <v>246.15</v>
      </c>
      <c r="AG52" s="18">
        <v>46</v>
      </c>
      <c r="AH52" s="18">
        <v>0.5</v>
      </c>
      <c r="AI52" s="18">
        <v>8</v>
      </c>
      <c r="AJ52" s="18"/>
      <c r="AK52" s="18">
        <v>9.5</v>
      </c>
      <c r="AL52" s="18"/>
      <c r="AM52" s="18">
        <v>8</v>
      </c>
      <c r="AN52" s="18">
        <v>154.69999999999999</v>
      </c>
      <c r="AO52" s="18">
        <v>342</v>
      </c>
      <c r="AP52" s="18">
        <v>694.65</v>
      </c>
      <c r="AQ52" s="18"/>
      <c r="AR52" s="18"/>
      <c r="AS52" s="18">
        <v>284</v>
      </c>
      <c r="AT52" s="18">
        <v>2</v>
      </c>
      <c r="AU52" s="18">
        <v>240.85000000000002</v>
      </c>
      <c r="AV52" s="18">
        <v>1</v>
      </c>
      <c r="AW52" s="18"/>
      <c r="AX52" s="18">
        <v>2</v>
      </c>
      <c r="AY52" s="18">
        <v>25</v>
      </c>
      <c r="AZ52" s="18">
        <v>18</v>
      </c>
      <c r="BA52" s="18">
        <v>5</v>
      </c>
      <c r="BB52" s="18">
        <v>28.15</v>
      </c>
      <c r="BC52" s="19">
        <v>2579.5</v>
      </c>
    </row>
    <row r="53" spans="18:55" x14ac:dyDescent="0.3">
      <c r="R53" s="23" t="s">
        <v>166</v>
      </c>
      <c r="S53" s="17"/>
      <c r="T53" s="18"/>
      <c r="U53" s="18"/>
      <c r="V53" s="18"/>
      <c r="W53" s="18"/>
      <c r="X53" s="18"/>
      <c r="Y53" s="18"/>
      <c r="Z53" s="18"/>
      <c r="AA53" s="18"/>
      <c r="AB53" s="18"/>
      <c r="AC53" s="18"/>
      <c r="AD53" s="18"/>
      <c r="AE53" s="18"/>
      <c r="AF53" s="18"/>
      <c r="AG53" s="18">
        <v>261</v>
      </c>
      <c r="AH53" s="18"/>
      <c r="AI53" s="18"/>
      <c r="AJ53" s="18"/>
      <c r="AK53" s="18"/>
      <c r="AL53" s="18"/>
      <c r="AM53" s="18"/>
      <c r="AN53" s="18"/>
      <c r="AO53" s="18"/>
      <c r="AP53" s="18"/>
      <c r="AQ53" s="18"/>
      <c r="AR53" s="18"/>
      <c r="AS53" s="18"/>
      <c r="AT53" s="18"/>
      <c r="AU53" s="18"/>
      <c r="AV53" s="18"/>
      <c r="AW53" s="18"/>
      <c r="AX53" s="18"/>
      <c r="AY53" s="18"/>
      <c r="AZ53" s="18"/>
      <c r="BA53" s="18"/>
      <c r="BB53" s="18"/>
      <c r="BC53" s="19">
        <v>261</v>
      </c>
    </row>
    <row r="54" spans="18:55" x14ac:dyDescent="0.3">
      <c r="R54" s="23" t="s">
        <v>246</v>
      </c>
      <c r="S54" s="17"/>
      <c r="T54" s="18"/>
      <c r="U54" s="18">
        <v>24</v>
      </c>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9">
        <v>24</v>
      </c>
    </row>
    <row r="55" spans="18:55" x14ac:dyDescent="0.3">
      <c r="R55" s="23" t="s">
        <v>127</v>
      </c>
      <c r="S55" s="17"/>
      <c r="T55" s="18"/>
      <c r="U55" s="18"/>
      <c r="V55" s="18"/>
      <c r="W55" s="18"/>
      <c r="X55" s="18"/>
      <c r="Y55" s="18"/>
      <c r="Z55" s="18"/>
      <c r="AA55" s="18"/>
      <c r="AB55" s="18"/>
      <c r="AC55" s="18"/>
      <c r="AD55" s="18"/>
      <c r="AE55" s="18"/>
      <c r="AF55" s="18"/>
      <c r="AG55" s="18"/>
      <c r="AH55" s="18"/>
      <c r="AI55" s="18"/>
      <c r="AJ55" s="18">
        <v>8</v>
      </c>
      <c r="AK55" s="18"/>
      <c r="AL55" s="18"/>
      <c r="AM55" s="18"/>
      <c r="AN55" s="18"/>
      <c r="AO55" s="18"/>
      <c r="AP55" s="18">
        <v>18</v>
      </c>
      <c r="AQ55" s="18"/>
      <c r="AR55" s="18"/>
      <c r="AS55" s="18">
        <v>8</v>
      </c>
      <c r="AT55" s="18"/>
      <c r="AU55" s="18"/>
      <c r="AV55" s="18">
        <v>45</v>
      </c>
      <c r="AW55" s="18"/>
      <c r="AX55" s="18"/>
      <c r="AY55" s="18"/>
      <c r="AZ55" s="18">
        <v>3</v>
      </c>
      <c r="BA55" s="18"/>
      <c r="BB55" s="18"/>
      <c r="BC55" s="19">
        <v>82</v>
      </c>
    </row>
    <row r="56" spans="18:55" x14ac:dyDescent="0.3">
      <c r="R56" s="23" t="s">
        <v>85</v>
      </c>
      <c r="S56" s="17"/>
      <c r="T56" s="18"/>
      <c r="U56" s="18"/>
      <c r="V56" s="18">
        <v>2</v>
      </c>
      <c r="W56" s="18"/>
      <c r="X56" s="18"/>
      <c r="Y56" s="18"/>
      <c r="Z56" s="18"/>
      <c r="AA56" s="18"/>
      <c r="AB56" s="18"/>
      <c r="AC56" s="18"/>
      <c r="AD56" s="18"/>
      <c r="AE56" s="18">
        <v>10.5</v>
      </c>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9">
        <v>12.5</v>
      </c>
    </row>
    <row r="57" spans="18:55" ht="15" thickBot="1" x14ac:dyDescent="0.35">
      <c r="R57" s="23" t="s">
        <v>93</v>
      </c>
      <c r="S57" s="17"/>
      <c r="T57" s="18"/>
      <c r="U57" s="18">
        <v>4</v>
      </c>
      <c r="V57" s="18">
        <v>80</v>
      </c>
      <c r="W57" s="18"/>
      <c r="X57" s="18"/>
      <c r="Y57" s="18"/>
      <c r="Z57" s="18"/>
      <c r="AA57" s="18"/>
      <c r="AB57" s="18">
        <v>71</v>
      </c>
      <c r="AC57" s="18"/>
      <c r="AD57" s="18">
        <v>38.5</v>
      </c>
      <c r="AE57" s="18"/>
      <c r="AF57" s="18"/>
      <c r="AG57" s="18">
        <v>33</v>
      </c>
      <c r="AH57" s="18"/>
      <c r="AI57" s="18">
        <v>352.5</v>
      </c>
      <c r="AJ57" s="18"/>
      <c r="AK57" s="18"/>
      <c r="AL57" s="18"/>
      <c r="AM57" s="18"/>
      <c r="AN57" s="18">
        <v>47.2</v>
      </c>
      <c r="AO57" s="18"/>
      <c r="AP57" s="18">
        <v>16</v>
      </c>
      <c r="AQ57" s="18"/>
      <c r="AR57" s="18"/>
      <c r="AS57" s="18"/>
      <c r="AT57" s="18"/>
      <c r="AU57" s="18"/>
      <c r="AV57" s="18"/>
      <c r="AW57" s="18"/>
      <c r="AX57" s="18">
        <v>131</v>
      </c>
      <c r="AY57" s="18"/>
      <c r="AZ57" s="18"/>
      <c r="BA57" s="18">
        <v>16.8</v>
      </c>
      <c r="BB57" s="18">
        <v>21</v>
      </c>
      <c r="BC57" s="19">
        <v>811</v>
      </c>
    </row>
    <row r="58" spans="18:55" ht="15" thickBot="1" x14ac:dyDescent="0.35">
      <c r="R58" s="25" t="s">
        <v>33</v>
      </c>
      <c r="S58" s="17"/>
      <c r="T58" s="18"/>
      <c r="U58" s="18"/>
      <c r="V58" s="18"/>
      <c r="W58" s="18"/>
      <c r="X58" s="18"/>
      <c r="Y58" s="18"/>
      <c r="Z58" s="18"/>
      <c r="AA58" s="18"/>
      <c r="AB58" s="18"/>
      <c r="AC58" s="18"/>
      <c r="AD58" s="18"/>
      <c r="AE58" s="18"/>
      <c r="AF58" s="18"/>
      <c r="AG58" s="18"/>
      <c r="AH58" s="18"/>
      <c r="AI58" s="18"/>
      <c r="AJ58" s="18"/>
      <c r="AK58" s="18"/>
      <c r="AL58" s="18"/>
      <c r="AM58" s="18"/>
      <c r="AN58" s="18"/>
      <c r="AO58" s="18"/>
      <c r="AP58" s="18">
        <v>143</v>
      </c>
      <c r="AQ58" s="18"/>
      <c r="AR58" s="18"/>
      <c r="AS58" s="18"/>
      <c r="AT58" s="18"/>
      <c r="AU58" s="18"/>
      <c r="AV58" s="18"/>
      <c r="AW58" s="18"/>
      <c r="AX58" s="18"/>
      <c r="AY58" s="18"/>
      <c r="AZ58" s="18"/>
      <c r="BA58" s="18"/>
      <c r="BB58" s="18"/>
      <c r="BC58" s="19">
        <v>143</v>
      </c>
    </row>
    <row r="59" spans="18:55" ht="15" thickBot="1" x14ac:dyDescent="0.35">
      <c r="R59" s="23" t="s">
        <v>61</v>
      </c>
      <c r="S59" s="17"/>
      <c r="T59" s="18">
        <v>223</v>
      </c>
      <c r="U59" s="18">
        <v>117</v>
      </c>
      <c r="V59" s="18">
        <v>81</v>
      </c>
      <c r="W59" s="18">
        <v>160.5</v>
      </c>
      <c r="X59" s="18">
        <v>32</v>
      </c>
      <c r="Y59" s="18">
        <v>4</v>
      </c>
      <c r="Z59" s="18">
        <v>422</v>
      </c>
      <c r="AA59" s="18"/>
      <c r="AB59" s="18">
        <v>33</v>
      </c>
      <c r="AC59" s="18">
        <v>16</v>
      </c>
      <c r="AD59" s="18">
        <v>23</v>
      </c>
      <c r="AE59" s="18"/>
      <c r="AF59" s="18">
        <v>624</v>
      </c>
      <c r="AG59" s="18">
        <v>20</v>
      </c>
      <c r="AH59" s="18">
        <v>4</v>
      </c>
      <c r="AI59" s="18">
        <v>11</v>
      </c>
      <c r="AJ59" s="18"/>
      <c r="AK59" s="18">
        <v>31</v>
      </c>
      <c r="AL59" s="18"/>
      <c r="AM59" s="18"/>
      <c r="AN59" s="18">
        <v>241.5</v>
      </c>
      <c r="AO59" s="18">
        <v>1189.5</v>
      </c>
      <c r="AP59" s="18">
        <v>408</v>
      </c>
      <c r="AQ59" s="18">
        <v>308</v>
      </c>
      <c r="AR59" s="18"/>
      <c r="AS59" s="18">
        <v>4</v>
      </c>
      <c r="AT59" s="18">
        <v>30</v>
      </c>
      <c r="AU59" s="18">
        <v>86</v>
      </c>
      <c r="AV59" s="18">
        <v>2</v>
      </c>
      <c r="AW59" s="18"/>
      <c r="AX59" s="18">
        <v>6</v>
      </c>
      <c r="AY59" s="18"/>
      <c r="AZ59" s="18">
        <v>188</v>
      </c>
      <c r="BA59" s="18"/>
      <c r="BB59" s="18">
        <v>6</v>
      </c>
      <c r="BC59" s="19">
        <v>4270.5</v>
      </c>
    </row>
    <row r="60" spans="18:55" x14ac:dyDescent="0.3">
      <c r="R60" s="22" t="s">
        <v>16</v>
      </c>
      <c r="S60" s="17">
        <v>28</v>
      </c>
      <c r="T60" s="18">
        <v>718</v>
      </c>
      <c r="U60" s="18">
        <v>147</v>
      </c>
      <c r="V60" s="18">
        <v>24</v>
      </c>
      <c r="W60" s="18">
        <v>8</v>
      </c>
      <c r="X60" s="18"/>
      <c r="Y60" s="18">
        <v>19</v>
      </c>
      <c r="Z60" s="18">
        <v>807</v>
      </c>
      <c r="AA60" s="18">
        <v>32</v>
      </c>
      <c r="AB60" s="18">
        <v>820</v>
      </c>
      <c r="AC60" s="18">
        <v>20</v>
      </c>
      <c r="AD60" s="18">
        <v>4</v>
      </c>
      <c r="AE60" s="18">
        <v>3</v>
      </c>
      <c r="AF60" s="18">
        <v>65</v>
      </c>
      <c r="AG60" s="18">
        <v>38</v>
      </c>
      <c r="AH60" s="18">
        <v>8</v>
      </c>
      <c r="AI60" s="18">
        <v>1298</v>
      </c>
      <c r="AJ60" s="18"/>
      <c r="AK60" s="18">
        <v>8</v>
      </c>
      <c r="AL60" s="18"/>
      <c r="AM60" s="18"/>
      <c r="AN60" s="18">
        <v>72</v>
      </c>
      <c r="AO60" s="18">
        <v>46</v>
      </c>
      <c r="AP60" s="18">
        <v>822</v>
      </c>
      <c r="AQ60" s="18">
        <v>16</v>
      </c>
      <c r="AR60" s="18"/>
      <c r="AS60" s="18">
        <v>47</v>
      </c>
      <c r="AT60" s="18"/>
      <c r="AU60" s="18"/>
      <c r="AV60" s="18">
        <v>79</v>
      </c>
      <c r="AW60" s="18"/>
      <c r="AX60" s="18">
        <v>156</v>
      </c>
      <c r="AY60" s="18"/>
      <c r="AZ60" s="18">
        <v>32</v>
      </c>
      <c r="BA60" s="18">
        <v>16</v>
      </c>
      <c r="BB60" s="18">
        <v>129</v>
      </c>
      <c r="BC60" s="19">
        <v>5462</v>
      </c>
    </row>
    <row r="61" spans="18:55" ht="15" thickBot="1" x14ac:dyDescent="0.35">
      <c r="R61" s="24" t="s">
        <v>6</v>
      </c>
      <c r="S61" s="17">
        <v>27</v>
      </c>
      <c r="T61" s="18">
        <v>167</v>
      </c>
      <c r="U61" s="18">
        <v>297.75</v>
      </c>
      <c r="V61" s="18">
        <v>2</v>
      </c>
      <c r="W61" s="18"/>
      <c r="X61" s="18">
        <v>38</v>
      </c>
      <c r="Y61" s="18">
        <v>59</v>
      </c>
      <c r="Z61" s="18">
        <v>406.5</v>
      </c>
      <c r="AA61" s="18"/>
      <c r="AB61" s="18">
        <v>22</v>
      </c>
      <c r="AC61" s="18"/>
      <c r="AD61" s="18"/>
      <c r="AE61" s="18"/>
      <c r="AF61" s="18">
        <v>0.5</v>
      </c>
      <c r="AG61" s="18">
        <v>23</v>
      </c>
      <c r="AH61" s="18"/>
      <c r="AI61" s="18"/>
      <c r="AJ61" s="18"/>
      <c r="AK61" s="18">
        <v>3.5</v>
      </c>
      <c r="AL61" s="18"/>
      <c r="AM61" s="18"/>
      <c r="AN61" s="18">
        <v>120.5</v>
      </c>
      <c r="AO61" s="18">
        <v>31.5</v>
      </c>
      <c r="AP61" s="18">
        <v>153</v>
      </c>
      <c r="AQ61" s="18">
        <v>67</v>
      </c>
      <c r="AR61" s="18"/>
      <c r="AS61" s="18">
        <v>25.5</v>
      </c>
      <c r="AT61" s="18"/>
      <c r="AU61" s="18"/>
      <c r="AV61" s="18">
        <v>2</v>
      </c>
      <c r="AW61" s="18"/>
      <c r="AX61" s="18"/>
      <c r="AY61" s="18"/>
      <c r="AZ61" s="18">
        <v>1</v>
      </c>
      <c r="BA61" s="18">
        <v>4</v>
      </c>
      <c r="BB61" s="18"/>
      <c r="BC61" s="19">
        <v>1450.75</v>
      </c>
    </row>
    <row r="62" spans="18:55" x14ac:dyDescent="0.3">
      <c r="R62" s="23" t="s">
        <v>167</v>
      </c>
      <c r="S62" s="17"/>
      <c r="T62" s="18"/>
      <c r="U62" s="18"/>
      <c r="V62" s="18"/>
      <c r="W62" s="18"/>
      <c r="X62" s="18"/>
      <c r="Y62" s="18"/>
      <c r="Z62" s="18"/>
      <c r="AA62" s="18"/>
      <c r="AB62" s="18"/>
      <c r="AC62" s="18"/>
      <c r="AD62" s="18"/>
      <c r="AE62" s="18"/>
      <c r="AF62" s="18"/>
      <c r="AG62" s="18"/>
      <c r="AH62" s="18"/>
      <c r="AI62" s="18"/>
      <c r="AJ62" s="18"/>
      <c r="AK62" s="18"/>
      <c r="AL62" s="18"/>
      <c r="AM62" s="18"/>
      <c r="AN62" s="18">
        <v>11.75</v>
      </c>
      <c r="AO62" s="18"/>
      <c r="AP62" s="18"/>
      <c r="AQ62" s="18"/>
      <c r="AR62" s="18">
        <v>25</v>
      </c>
      <c r="AS62" s="18"/>
      <c r="AT62" s="18"/>
      <c r="AU62" s="18"/>
      <c r="AV62" s="18"/>
      <c r="AW62" s="18"/>
      <c r="AX62" s="18"/>
      <c r="AY62" s="18"/>
      <c r="AZ62" s="18"/>
      <c r="BA62" s="18"/>
      <c r="BB62" s="18"/>
      <c r="BC62" s="19">
        <v>36.75</v>
      </c>
    </row>
    <row r="63" spans="18:55" ht="15" thickBot="1" x14ac:dyDescent="0.35">
      <c r="R63" s="23" t="s">
        <v>104</v>
      </c>
      <c r="S63" s="17">
        <v>22</v>
      </c>
      <c r="T63" s="18">
        <v>352.75</v>
      </c>
      <c r="U63" s="18">
        <v>103.00000000000003</v>
      </c>
      <c r="V63" s="18"/>
      <c r="W63" s="18"/>
      <c r="X63" s="18"/>
      <c r="Y63" s="18"/>
      <c r="Z63" s="18"/>
      <c r="AA63" s="18"/>
      <c r="AB63" s="18">
        <v>0.5</v>
      </c>
      <c r="AC63" s="18"/>
      <c r="AD63" s="18"/>
      <c r="AE63" s="18">
        <v>20</v>
      </c>
      <c r="AF63" s="18">
        <v>117</v>
      </c>
      <c r="AG63" s="18"/>
      <c r="AH63" s="18">
        <v>9</v>
      </c>
      <c r="AI63" s="18"/>
      <c r="AJ63" s="18"/>
      <c r="AK63" s="18">
        <v>2.5</v>
      </c>
      <c r="AL63" s="18"/>
      <c r="AM63" s="18"/>
      <c r="AN63" s="18">
        <v>60</v>
      </c>
      <c r="AO63" s="18">
        <v>20.75</v>
      </c>
      <c r="AP63" s="18">
        <v>45.75</v>
      </c>
      <c r="AQ63" s="18">
        <v>16</v>
      </c>
      <c r="AR63" s="18"/>
      <c r="AS63" s="18">
        <v>11</v>
      </c>
      <c r="AT63" s="18"/>
      <c r="AU63" s="18"/>
      <c r="AV63" s="18">
        <v>6</v>
      </c>
      <c r="AW63" s="18"/>
      <c r="AX63" s="18"/>
      <c r="AY63" s="18"/>
      <c r="AZ63" s="18">
        <v>0.75</v>
      </c>
      <c r="BA63" s="18"/>
      <c r="BB63" s="18"/>
      <c r="BC63" s="19">
        <v>787</v>
      </c>
    </row>
    <row r="64" spans="18:55" ht="15" thickBot="1" x14ac:dyDescent="0.35">
      <c r="R64" s="25" t="s">
        <v>39</v>
      </c>
      <c r="S64" s="17">
        <v>0.5</v>
      </c>
      <c r="T64" s="18"/>
      <c r="U64" s="18">
        <v>417.60000000000031</v>
      </c>
      <c r="V64" s="18">
        <v>0.5</v>
      </c>
      <c r="W64" s="18"/>
      <c r="X64" s="18"/>
      <c r="Y64" s="18"/>
      <c r="Z64" s="18"/>
      <c r="AA64" s="18"/>
      <c r="AB64" s="18"/>
      <c r="AC64" s="18"/>
      <c r="AD64" s="18"/>
      <c r="AE64" s="18"/>
      <c r="AF64" s="18">
        <v>0.5</v>
      </c>
      <c r="AG64" s="18"/>
      <c r="AH64" s="18"/>
      <c r="AI64" s="18"/>
      <c r="AJ64" s="18"/>
      <c r="AK64" s="18"/>
      <c r="AL64" s="18"/>
      <c r="AM64" s="18"/>
      <c r="AN64" s="18">
        <v>49.16</v>
      </c>
      <c r="AO64" s="18">
        <v>63.27</v>
      </c>
      <c r="AP64" s="18">
        <v>80</v>
      </c>
      <c r="AQ64" s="18"/>
      <c r="AR64" s="18"/>
      <c r="AS64" s="18">
        <v>1</v>
      </c>
      <c r="AT64" s="18"/>
      <c r="AU64" s="18">
        <v>14.490000000000002</v>
      </c>
      <c r="AV64" s="18"/>
      <c r="AW64" s="18"/>
      <c r="AX64" s="18"/>
      <c r="AY64" s="18"/>
      <c r="AZ64" s="18"/>
      <c r="BA64" s="18">
        <v>1.62</v>
      </c>
      <c r="BB64" s="18">
        <v>0.08</v>
      </c>
      <c r="BC64" s="19">
        <v>628.72000000000037</v>
      </c>
    </row>
    <row r="65" spans="18:55" x14ac:dyDescent="0.3">
      <c r="R65" s="23" t="s">
        <v>7</v>
      </c>
      <c r="S65" s="17"/>
      <c r="T65" s="18"/>
      <c r="U65" s="18">
        <v>0.5</v>
      </c>
      <c r="V65" s="18"/>
      <c r="W65" s="18"/>
      <c r="X65" s="18">
        <v>22</v>
      </c>
      <c r="Y65" s="18">
        <v>24</v>
      </c>
      <c r="Z65" s="18">
        <v>0.5</v>
      </c>
      <c r="AA65" s="18"/>
      <c r="AB65" s="18"/>
      <c r="AC65" s="18"/>
      <c r="AD65" s="18"/>
      <c r="AE65" s="18"/>
      <c r="AF65" s="18">
        <v>2.9</v>
      </c>
      <c r="AG65" s="18"/>
      <c r="AH65" s="18"/>
      <c r="AI65" s="18"/>
      <c r="AJ65" s="18"/>
      <c r="AK65" s="18"/>
      <c r="AL65" s="18"/>
      <c r="AM65" s="18"/>
      <c r="AN65" s="18">
        <v>10</v>
      </c>
      <c r="AO65" s="18">
        <v>6</v>
      </c>
      <c r="AP65" s="18"/>
      <c r="AQ65" s="18"/>
      <c r="AR65" s="18"/>
      <c r="AS65" s="18">
        <v>7</v>
      </c>
      <c r="AT65" s="18"/>
      <c r="AU65" s="18"/>
      <c r="AV65" s="18">
        <v>27</v>
      </c>
      <c r="AW65" s="18"/>
      <c r="AX65" s="18"/>
      <c r="AY65" s="18"/>
      <c r="AZ65" s="18">
        <v>0.75</v>
      </c>
      <c r="BA65" s="18"/>
      <c r="BB65" s="18">
        <v>5</v>
      </c>
      <c r="BC65" s="19">
        <v>105.65</v>
      </c>
    </row>
    <row r="66" spans="18:55" ht="15" thickBot="1" x14ac:dyDescent="0.35">
      <c r="R66" s="24" t="s">
        <v>90</v>
      </c>
      <c r="S66" s="17"/>
      <c r="T66" s="18"/>
      <c r="U66" s="18">
        <v>30</v>
      </c>
      <c r="V66" s="18"/>
      <c r="W66" s="18">
        <v>1.25</v>
      </c>
      <c r="X66" s="18">
        <v>4.25</v>
      </c>
      <c r="Y66" s="18">
        <v>14.5</v>
      </c>
      <c r="Z66" s="18"/>
      <c r="AA66" s="18"/>
      <c r="AB66" s="18">
        <v>18.75</v>
      </c>
      <c r="AC66" s="18"/>
      <c r="AD66" s="18">
        <v>3</v>
      </c>
      <c r="AE66" s="18">
        <v>5.5</v>
      </c>
      <c r="AF66" s="18">
        <v>3</v>
      </c>
      <c r="AG66" s="18"/>
      <c r="AH66" s="18"/>
      <c r="AI66" s="18"/>
      <c r="AJ66" s="18"/>
      <c r="AK66" s="18">
        <v>3.5</v>
      </c>
      <c r="AL66" s="18"/>
      <c r="AM66" s="18"/>
      <c r="AN66" s="18">
        <v>46.9</v>
      </c>
      <c r="AO66" s="18">
        <v>30.5</v>
      </c>
      <c r="AP66" s="18">
        <v>113.75</v>
      </c>
      <c r="AQ66" s="18"/>
      <c r="AR66" s="18">
        <v>34</v>
      </c>
      <c r="AS66" s="18">
        <v>21.25</v>
      </c>
      <c r="AT66" s="18"/>
      <c r="AU66" s="18">
        <v>3</v>
      </c>
      <c r="AV66" s="18">
        <v>13</v>
      </c>
      <c r="AW66" s="18"/>
      <c r="AX66" s="18">
        <v>2</v>
      </c>
      <c r="AY66" s="18"/>
      <c r="AZ66" s="18"/>
      <c r="BA66" s="18">
        <v>2.5</v>
      </c>
      <c r="BB66" s="18"/>
      <c r="BC66" s="19">
        <v>350.65</v>
      </c>
    </row>
    <row r="67" spans="18:55" ht="15" thickBot="1" x14ac:dyDescent="0.35">
      <c r="R67" s="25" t="s">
        <v>2</v>
      </c>
      <c r="S67" s="16">
        <v>90.75</v>
      </c>
      <c r="T67" s="13">
        <v>1768.5</v>
      </c>
      <c r="U67" s="13">
        <v>2546.1000000000004</v>
      </c>
      <c r="V67" s="13">
        <v>383.25</v>
      </c>
      <c r="W67" s="13">
        <v>233.75</v>
      </c>
      <c r="X67" s="13">
        <v>173.75</v>
      </c>
      <c r="Y67" s="13">
        <v>567.75</v>
      </c>
      <c r="Z67" s="13">
        <v>2462</v>
      </c>
      <c r="AA67" s="13">
        <v>32</v>
      </c>
      <c r="AB67" s="13">
        <v>2671.75</v>
      </c>
      <c r="AC67" s="13">
        <v>55</v>
      </c>
      <c r="AD67" s="13">
        <v>380.65</v>
      </c>
      <c r="AE67" s="13">
        <v>251.9</v>
      </c>
      <c r="AF67" s="13">
        <v>1640.85</v>
      </c>
      <c r="AG67" s="13">
        <v>1892</v>
      </c>
      <c r="AH67" s="13">
        <v>120.5</v>
      </c>
      <c r="AI67" s="13">
        <v>2884</v>
      </c>
      <c r="AJ67" s="13">
        <v>18</v>
      </c>
      <c r="AK67" s="13">
        <v>129.4</v>
      </c>
      <c r="AL67" s="13">
        <v>2</v>
      </c>
      <c r="AM67" s="13">
        <v>16</v>
      </c>
      <c r="AN67" s="13">
        <v>1927.21</v>
      </c>
      <c r="AO67" s="13">
        <v>1974.27</v>
      </c>
      <c r="AP67" s="13">
        <v>4376.9500000000007</v>
      </c>
      <c r="AQ67" s="13">
        <v>430.25</v>
      </c>
      <c r="AR67" s="13">
        <v>63</v>
      </c>
      <c r="AS67" s="13">
        <v>604.5</v>
      </c>
      <c r="AT67" s="13">
        <v>32</v>
      </c>
      <c r="AU67" s="13">
        <v>390.84000000000003</v>
      </c>
      <c r="AV67" s="13">
        <v>2193.65</v>
      </c>
      <c r="AW67" s="13">
        <v>26.25</v>
      </c>
      <c r="AX67" s="13">
        <v>307</v>
      </c>
      <c r="AY67" s="13">
        <v>25</v>
      </c>
      <c r="AZ67" s="13">
        <v>278.75</v>
      </c>
      <c r="BA67" s="13">
        <v>442.67</v>
      </c>
      <c r="BB67" s="13">
        <v>200.23</v>
      </c>
      <c r="BC67" s="14">
        <v>31592.470000000019</v>
      </c>
    </row>
  </sheetData>
  <conditionalFormatting pivot="1" sqref="U40:V40 X40:Z40 AB40 AE40:AG40 AI40 AK40 AN40:AQ40 AT40:AV40 AZ40:BB40">
    <cfRule type="colorScale" priority="23">
      <colorScale>
        <cfvo type="min"/>
        <cfvo type="percentile" val="50"/>
        <cfvo type="max"/>
        <color rgb="FFF8696B"/>
        <color rgb="FFFCFCFF"/>
        <color rgb="FF5A8AC6"/>
      </colorScale>
    </cfRule>
  </conditionalFormatting>
  <conditionalFormatting pivot="1" sqref="T43:V43 X43:Z43 AB43 AE43:AG43 AI43 AK43 AN43:AQ43 AT43:AV43 AZ43:BB43">
    <cfRule type="colorScale" priority="22">
      <colorScale>
        <cfvo type="min"/>
        <cfvo type="percentile" val="50"/>
        <cfvo type="max"/>
        <color rgb="FFF8696B"/>
        <color rgb="FFFCFCFF"/>
        <color rgb="FF5A8AC6"/>
      </colorScale>
    </cfRule>
  </conditionalFormatting>
  <conditionalFormatting pivot="1" sqref="T44:V44 X44:Z44 AB44 AE44:AG44 AI44 AK44 AN44:AQ44 AT44:AV44 AZ44:BB44">
    <cfRule type="colorScale" priority="21">
      <colorScale>
        <cfvo type="min"/>
        <cfvo type="percentile" val="50"/>
        <cfvo type="max"/>
        <color rgb="FFF8696B"/>
        <color rgb="FFFCFCFF"/>
        <color rgb="FF5A8AC6"/>
      </colorScale>
    </cfRule>
  </conditionalFormatting>
  <conditionalFormatting pivot="1" sqref="T45:V45 X45:Z45 AB45 AE45:AG45 AI45 AK45 AN45:AQ45 AT45:AV45 AZ45:BB45">
    <cfRule type="colorScale" priority="20">
      <colorScale>
        <cfvo type="min"/>
        <cfvo type="percentile" val="50"/>
        <cfvo type="max"/>
        <color rgb="FFF8696B"/>
        <color rgb="FFFCFCFF"/>
        <color rgb="FF5A8AC6"/>
      </colorScale>
    </cfRule>
  </conditionalFormatting>
  <conditionalFormatting pivot="1" sqref="T46:V46 X46:Z46 AB46 AE46:AG46 AI46 AK46 AN46:AQ46 AT46:AV46 AZ46:BB46">
    <cfRule type="colorScale" priority="19">
      <colorScale>
        <cfvo type="min"/>
        <cfvo type="percentile" val="50"/>
        <cfvo type="max"/>
        <color rgb="FFF8696B"/>
        <color rgb="FFFCFCFF"/>
        <color rgb="FF5A8AC6"/>
      </colorScale>
    </cfRule>
  </conditionalFormatting>
  <conditionalFormatting pivot="1" sqref="T49:V49 X49:Z49 AB49 AE49:AG49 AI49 AK49 AN49:AQ49 AT49:AV49 AZ49:BB49">
    <cfRule type="colorScale" priority="18">
      <colorScale>
        <cfvo type="min"/>
        <cfvo type="percentile" val="50"/>
        <cfvo type="max"/>
        <color rgb="FFF8696B"/>
        <color rgb="FFFCFCFF"/>
        <color rgb="FF5A8AC6"/>
      </colorScale>
    </cfRule>
  </conditionalFormatting>
  <conditionalFormatting pivot="1" sqref="T52:V52 X52:Z52 AB52 AE52:AG52 AI52 AK52 AN52:AQ52 AT52:AV52 AZ52:BB52">
    <cfRule type="colorScale" priority="17">
      <colorScale>
        <cfvo type="min"/>
        <cfvo type="percentile" val="50"/>
        <cfvo type="max"/>
        <color rgb="FFF8696B"/>
        <color rgb="FFFCFCFF"/>
        <color rgb="FF5A8AC6"/>
      </colorScale>
    </cfRule>
  </conditionalFormatting>
  <conditionalFormatting pivot="1" sqref="T58:V58 X58:Z58 AB58 AE58:AG58 AI58 AK58 AN58:AQ58 AT58:AV58 AZ58:BB58">
    <cfRule type="colorScale" priority="16">
      <colorScale>
        <cfvo type="min"/>
        <cfvo type="percentile" val="50"/>
        <cfvo type="max"/>
        <color rgb="FFF8696B"/>
        <color rgb="FFFCFCFF"/>
        <color rgb="FF5A8AC6"/>
      </colorScale>
    </cfRule>
  </conditionalFormatting>
  <conditionalFormatting pivot="1" sqref="T59:V59 X59:Z59 AB59 AE59:AG59 AI59 AK59 AN59:AQ59 AT59:AV59 AZ59:BB59">
    <cfRule type="colorScale" priority="15">
      <colorScale>
        <cfvo type="min"/>
        <cfvo type="percentile" val="50"/>
        <cfvo type="max"/>
        <color rgb="FFF8696B"/>
        <color rgb="FFFCFCFF"/>
        <color rgb="FF5A8AC6"/>
      </colorScale>
    </cfRule>
  </conditionalFormatting>
  <conditionalFormatting pivot="1" sqref="T60:V60 X60:Z60 AB60 AE60:AG60 AI60 AK60 AN60:AQ60 AT60:AV60 AZ60:BB60">
    <cfRule type="colorScale" priority="14">
      <colorScale>
        <cfvo type="min"/>
        <cfvo type="percentile" val="50"/>
        <cfvo type="max"/>
        <color rgb="FFF8696B"/>
        <color rgb="FFFCFCFF"/>
        <color rgb="FF5A8AC6"/>
      </colorScale>
    </cfRule>
  </conditionalFormatting>
  <conditionalFormatting pivot="1" sqref="S61:BC61">
    <cfRule type="colorScale" priority="13">
      <colorScale>
        <cfvo type="min"/>
        <cfvo type="percentile" val="50"/>
        <cfvo type="max"/>
        <color rgb="FFF8696B"/>
        <color rgb="FFFCFCFF"/>
        <color rgb="FF5A8AC6"/>
      </colorScale>
    </cfRule>
  </conditionalFormatting>
  <conditionalFormatting pivot="1" sqref="D5:D12">
    <cfRule type="iconSet" priority="3">
      <iconSet showValue="0">
        <cfvo type="num" val="-1"/>
        <cfvo type="num" val="-0.5"/>
        <cfvo type="num" val="0.5"/>
      </iconSet>
    </cfRule>
  </conditionalFormatting>
  <conditionalFormatting pivot="1" sqref="K7 K5 K8 K10 K11">
    <cfRule type="colorScale" priority="2">
      <colorScale>
        <cfvo type="min"/>
        <cfvo type="max"/>
        <color rgb="FFFCFCFF"/>
        <color rgb="FF63BE7B"/>
      </colorScale>
    </cfRule>
  </conditionalFormatting>
  <conditionalFormatting pivot="1" sqref="E7:E11 E5">
    <cfRule type="colorScale" priority="1">
      <colorScale>
        <cfvo type="min"/>
        <cfvo type="max"/>
        <color rgb="FFFFEF9C"/>
        <color rgb="FF63BE7B"/>
      </colorScale>
    </cfRule>
  </conditionalFormatting>
  <pageMargins left="0.7" right="0.7" top="0.75" bottom="0.75" header="0.3" footer="0.3"/>
  <pageSetup paperSize="9" orientation="portrait" r:id="rId4"/>
  <drawing r:id="rId5"/>
  <extLst>
    <ext xmlns:x14="http://schemas.microsoft.com/office/spreadsheetml/2009/9/main" uri="{05C60535-1F16-4fd2-B633-F4F36F0B64E0}">
      <x14:sparklineGroups xmlns:xm="http://schemas.microsoft.com/office/excel/2006/main">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PersonBilling!R3:R3</xm:f>
              <xm:sqref>R3</xm:sqref>
            </x14:sparkline>
          </x14:sparklines>
        </x14:sparklineGroup>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PersonBilling!S3:AE3</xm:f>
              <xm:sqref>Q3</xm:sqref>
            </x14:sparkline>
            <x14:sparkline>
              <xm:f>PersonBilling!S4:AE4</xm:f>
              <xm:sqref>Q4</xm:sqref>
            </x14:sparkline>
            <x14:sparkline>
              <xm:f>PersonBilling!S5:AE5</xm:f>
              <xm:sqref>Q5</xm:sqref>
            </x14:sparkline>
            <x14:sparkline>
              <xm:f>PersonBilling!S6:AE6</xm:f>
              <xm:sqref>Q6</xm:sqref>
            </x14:sparkline>
            <x14:sparkline>
              <xm:f>PersonBilling!S7:AE7</xm:f>
              <xm:sqref>Q7</xm:sqref>
            </x14:sparkline>
            <x14:sparkline>
              <xm:f>PersonBilling!S8:AE8</xm:f>
              <xm:sqref>Q8</xm:sqref>
            </x14:sparkline>
            <x14:sparkline>
              <xm:f>PersonBilling!S9:AE9</xm:f>
              <xm:sqref>Q9</xm:sqref>
            </x14:sparkline>
            <x14:sparkline>
              <xm:f>PersonBilling!S10:AE10</xm:f>
              <xm:sqref>Q10</xm:sqref>
            </x14:sparkline>
            <x14:sparkline>
              <xm:f>PersonBilling!S11:AE11</xm:f>
              <xm:sqref>Q11</xm:sqref>
            </x14:sparkline>
            <x14:sparkline>
              <xm:f>PersonBilling!S12:AE12</xm:f>
              <xm:sqref>Q12</xm:sqref>
            </x14:sparkline>
            <x14:sparkline>
              <xm:f>PersonBilling!S13:AE13</xm:f>
              <xm:sqref>Q13</xm:sqref>
            </x14:sparkline>
          </x14:sparklines>
        </x14:sparklineGroup>
      </x14:sparklineGroups>
    </ext>
    <ext xmlns:x14="http://schemas.microsoft.com/office/spreadsheetml/2009/9/main" uri="{A8765BA9-456A-4dab-B4F3-ACF838C121DE}">
      <x14:slicerList>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E14" sqref="E14"/>
    </sheetView>
  </sheetViews>
  <sheetFormatPr defaultRowHeight="14.4" x14ac:dyDescent="0.3"/>
  <cols>
    <col min="1" max="1" width="30.6640625" customWidth="1"/>
    <col min="2" max="2" width="10.77734375" bestFit="1" customWidth="1"/>
    <col min="3" max="3" width="9.109375" bestFit="1" customWidth="1"/>
    <col min="4" max="4" width="9.44140625" bestFit="1" customWidth="1"/>
    <col min="5" max="6" width="18.6640625" bestFit="1" customWidth="1"/>
    <col min="7" max="7" width="10.33203125" bestFit="1" customWidth="1"/>
    <col min="8" max="8" width="12" bestFit="1" customWidth="1"/>
    <col min="9" max="9" width="7" bestFit="1" customWidth="1"/>
    <col min="10" max="10" width="10.33203125" bestFit="1" customWidth="1"/>
    <col min="11" max="11" width="13.33203125" bestFit="1" customWidth="1"/>
    <col min="12" max="12" width="7" bestFit="1" customWidth="1"/>
    <col min="13" max="13" width="10.33203125" bestFit="1" customWidth="1"/>
    <col min="14" max="14" width="6.44140625" bestFit="1" customWidth="1"/>
    <col min="15" max="15" width="9" bestFit="1" customWidth="1"/>
    <col min="16" max="16" width="10.33203125" bestFit="1" customWidth="1"/>
    <col min="17" max="17" width="9.109375" bestFit="1" customWidth="1"/>
    <col min="18" max="18" width="7" bestFit="1" customWidth="1"/>
    <col min="19" max="19" width="10.33203125" customWidth="1"/>
    <col min="20" max="20" width="4" bestFit="1" customWidth="1"/>
    <col min="21" max="21" width="8" bestFit="1" customWidth="1"/>
    <col min="22" max="22" width="10.33203125" customWidth="1"/>
    <col min="23" max="23" width="9" bestFit="1" customWidth="1"/>
    <col min="24" max="24" width="8" bestFit="1" customWidth="1"/>
    <col min="25" max="25" width="10.33203125" customWidth="1"/>
    <col min="26" max="26" width="18.109375" bestFit="1" customWidth="1"/>
    <col min="27" max="27" width="8" bestFit="1" customWidth="1"/>
    <col min="28" max="28" width="10.33203125" customWidth="1"/>
    <col min="29" max="29" width="9" bestFit="1" customWidth="1"/>
    <col min="30" max="30" width="8" bestFit="1" customWidth="1"/>
    <col min="31" max="31" width="10.33203125" customWidth="1"/>
    <col min="32" max="32" width="10.6640625" bestFit="1" customWidth="1"/>
    <col min="33" max="33" width="4.6640625" bestFit="1" customWidth="1"/>
    <col min="34" max="34" width="10.33203125" bestFit="1" customWidth="1"/>
    <col min="35" max="35" width="15.6640625" bestFit="1" customWidth="1"/>
    <col min="36" max="36" width="4.6640625" bestFit="1" customWidth="1"/>
    <col min="37" max="37" width="10.33203125" bestFit="1" customWidth="1"/>
    <col min="38" max="38" width="7.88671875" bestFit="1" customWidth="1"/>
    <col min="39" max="39" width="9.5546875" bestFit="1" customWidth="1"/>
    <col min="40" max="40" width="15.33203125" bestFit="1" customWidth="1"/>
    <col min="41" max="41" width="16.44140625" bestFit="1" customWidth="1"/>
    <col min="42" max="42" width="11" bestFit="1" customWidth="1"/>
    <col min="43" max="43" width="16.33203125" bestFit="1" customWidth="1"/>
  </cols>
  <sheetData>
    <row r="1" spans="1:9" x14ac:dyDescent="0.3">
      <c r="A1" s="1" t="s">
        <v>21</v>
      </c>
      <c r="B1" t="s" vm="16">
        <v>159</v>
      </c>
      <c r="H1" t="s">
        <v>37</v>
      </c>
      <c r="I1">
        <f>162400-173125</f>
        <v>-10725</v>
      </c>
    </row>
    <row r="2" spans="1:9" x14ac:dyDescent="0.3">
      <c r="A2" s="1" t="s">
        <v>22</v>
      </c>
      <c r="B2" t="s" vm="3">
        <v>9</v>
      </c>
      <c r="H2" t="s">
        <v>38</v>
      </c>
      <c r="I2">
        <f>98400-101450</f>
        <v>-3050</v>
      </c>
    </row>
    <row r="3" spans="1:9" x14ac:dyDescent="0.3">
      <c r="A3" s="1" t="s">
        <v>23</v>
      </c>
      <c r="B3" t="s" vm="4">
        <v>9</v>
      </c>
    </row>
    <row r="5" spans="1:9" x14ac:dyDescent="0.3">
      <c r="A5" s="1" t="s">
        <v>1</v>
      </c>
      <c r="B5" t="s">
        <v>30</v>
      </c>
      <c r="C5" t="s">
        <v>29</v>
      </c>
      <c r="D5" t="s">
        <v>31</v>
      </c>
      <c r="E5" t="s">
        <v>42</v>
      </c>
    </row>
    <row r="6" spans="1:9" x14ac:dyDescent="0.3">
      <c r="A6" s="2" t="s">
        <v>160</v>
      </c>
      <c r="B6" s="3">
        <v>5</v>
      </c>
      <c r="C6" s="6"/>
      <c r="D6" s="6">
        <v>0</v>
      </c>
      <c r="E6" s="3"/>
    </row>
    <row r="7" spans="1:9" x14ac:dyDescent="0.3">
      <c r="A7" s="2" t="s">
        <v>63</v>
      </c>
      <c r="B7" s="3">
        <v>92.75</v>
      </c>
      <c r="C7" s="6"/>
      <c r="D7" s="6">
        <v>5037.5</v>
      </c>
      <c r="E7" s="3"/>
    </row>
    <row r="8" spans="1:9" x14ac:dyDescent="0.3">
      <c r="A8" s="2" t="s">
        <v>168</v>
      </c>
      <c r="B8" s="3">
        <v>4</v>
      </c>
      <c r="C8" s="6"/>
      <c r="D8" s="6"/>
      <c r="E8" s="3">
        <v>0</v>
      </c>
    </row>
    <row r="9" spans="1:9" x14ac:dyDescent="0.3">
      <c r="A9" s="2" t="s">
        <v>72</v>
      </c>
      <c r="B9" s="3">
        <v>175.15</v>
      </c>
      <c r="C9" s="6">
        <v>96200</v>
      </c>
      <c r="D9" s="6">
        <v>51247.5</v>
      </c>
      <c r="E9" s="3"/>
    </row>
    <row r="10" spans="1:9" x14ac:dyDescent="0.3">
      <c r="A10" s="2" t="s">
        <v>12</v>
      </c>
      <c r="B10" s="3">
        <v>456.79999999999995</v>
      </c>
      <c r="C10" s="6"/>
      <c r="D10" s="6">
        <v>272670</v>
      </c>
      <c r="E10" s="3"/>
    </row>
    <row r="11" spans="1:9" x14ac:dyDescent="0.3">
      <c r="A11" s="2" t="s">
        <v>86</v>
      </c>
      <c r="B11" s="3">
        <v>5</v>
      </c>
      <c r="C11" s="6">
        <v>0</v>
      </c>
      <c r="D11" s="6">
        <v>0</v>
      </c>
      <c r="E11" s="3"/>
    </row>
    <row r="12" spans="1:9" x14ac:dyDescent="0.3">
      <c r="A12" s="2" t="s">
        <v>26</v>
      </c>
      <c r="B12" s="3">
        <v>76</v>
      </c>
      <c r="C12" s="6">
        <v>49400</v>
      </c>
      <c r="D12" s="6"/>
      <c r="E12" s="3"/>
    </row>
    <row r="13" spans="1:9" x14ac:dyDescent="0.3">
      <c r="A13" s="2" t="s">
        <v>164</v>
      </c>
      <c r="B13" s="3">
        <v>4</v>
      </c>
      <c r="C13" s="6"/>
      <c r="D13" s="6">
        <v>0</v>
      </c>
      <c r="E13" s="3"/>
    </row>
    <row r="14" spans="1:9" x14ac:dyDescent="0.3">
      <c r="A14" s="2" t="s">
        <v>146</v>
      </c>
      <c r="B14" s="3">
        <v>80</v>
      </c>
      <c r="C14" s="6">
        <v>61600</v>
      </c>
      <c r="D14" s="6"/>
      <c r="E14" s="3"/>
    </row>
    <row r="15" spans="1:9" x14ac:dyDescent="0.3">
      <c r="A15" s="2" t="s">
        <v>145</v>
      </c>
      <c r="B15" s="3">
        <v>56</v>
      </c>
      <c r="C15" s="6">
        <v>36400</v>
      </c>
      <c r="D15" s="6"/>
      <c r="E15" s="3"/>
    </row>
    <row r="16" spans="1:9" x14ac:dyDescent="0.3">
      <c r="A16" s="2" t="s">
        <v>10</v>
      </c>
      <c r="B16" s="3">
        <v>24.65</v>
      </c>
      <c r="C16" s="6">
        <v>14072.5</v>
      </c>
      <c r="D16" s="6">
        <v>1950</v>
      </c>
      <c r="E16" s="3"/>
    </row>
    <row r="17" spans="1:5" x14ac:dyDescent="0.3">
      <c r="A17" s="2" t="s">
        <v>161</v>
      </c>
      <c r="B17" s="3">
        <v>4</v>
      </c>
      <c r="C17" s="6"/>
      <c r="D17" s="6">
        <v>0</v>
      </c>
      <c r="E17" s="3"/>
    </row>
    <row r="18" spans="1:5" x14ac:dyDescent="0.3">
      <c r="A18" s="2" t="s">
        <v>27</v>
      </c>
      <c r="B18" s="3">
        <v>109.25</v>
      </c>
      <c r="C18" s="6">
        <v>28950</v>
      </c>
      <c r="D18" s="6">
        <v>38387.5</v>
      </c>
      <c r="E18" s="3"/>
    </row>
    <row r="19" spans="1:5" x14ac:dyDescent="0.3">
      <c r="A19" s="2" t="s">
        <v>150</v>
      </c>
      <c r="B19" s="3">
        <v>32.75</v>
      </c>
      <c r="C19" s="6">
        <v>21000</v>
      </c>
      <c r="D19" s="6">
        <v>5250</v>
      </c>
      <c r="E19" s="3"/>
    </row>
    <row r="20" spans="1:5" x14ac:dyDescent="0.3">
      <c r="A20" s="2" t="s">
        <v>2</v>
      </c>
      <c r="B20" s="3">
        <v>1125.3499999999999</v>
      </c>
      <c r="C20" s="6">
        <v>307622.5</v>
      </c>
      <c r="D20" s="6">
        <v>374542.5</v>
      </c>
      <c r="E20" s="3">
        <v>0</v>
      </c>
    </row>
  </sheetData>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0" sqref="A10"/>
    </sheetView>
  </sheetViews>
  <sheetFormatPr defaultRowHeight="14.4" x14ac:dyDescent="0.3"/>
  <cols>
    <col min="1" max="1" width="32.21875" bestFit="1" customWidth="1"/>
    <col min="2" max="2" width="15.5546875" customWidth="1"/>
    <col min="3" max="3" width="12.33203125" bestFit="1" customWidth="1"/>
    <col min="4" max="4" width="14.88671875" bestFit="1" customWidth="1"/>
    <col min="5" max="5" width="16.5546875" bestFit="1" customWidth="1"/>
    <col min="6" max="6" width="11.33203125" customWidth="1"/>
    <col min="7" max="7" width="3.88671875" customWidth="1"/>
    <col min="8" max="8" width="9.109375" customWidth="1"/>
    <col min="9" max="9" width="18.109375" customWidth="1"/>
    <col min="10" max="10" width="6.109375" customWidth="1"/>
    <col min="11" max="11" width="9" customWidth="1"/>
    <col min="12" max="12" width="11.33203125" customWidth="1"/>
    <col min="13" max="13" width="15.6640625" bestFit="1" customWidth="1"/>
    <col min="14" max="14" width="16.33203125" bestFit="1" customWidth="1"/>
    <col min="15" max="15" width="15.6640625" bestFit="1" customWidth="1"/>
    <col min="16" max="16" width="12.5546875" bestFit="1" customWidth="1"/>
    <col min="17" max="17" width="8.5546875" customWidth="1"/>
    <col min="18" max="18" width="18.109375" bestFit="1" customWidth="1"/>
    <col min="19" max="19" width="15.6640625" bestFit="1" customWidth="1"/>
    <col min="20" max="20" width="12.5546875" bestFit="1" customWidth="1"/>
    <col min="21" max="21" width="6.88671875" customWidth="1"/>
    <col min="22" max="22" width="8.5546875" customWidth="1"/>
    <col min="23" max="23" width="18.109375" bestFit="1" customWidth="1"/>
    <col min="24" max="24" width="15.6640625" bestFit="1" customWidth="1"/>
    <col min="25" max="25" width="11.33203125" bestFit="1" customWidth="1"/>
    <col min="26" max="34" width="10.6640625" bestFit="1" customWidth="1"/>
    <col min="35" max="35" width="11.33203125" bestFit="1" customWidth="1"/>
    <col min="36" max="49" width="10.6640625" bestFit="1" customWidth="1"/>
    <col min="50" max="50" width="11.33203125" bestFit="1" customWidth="1"/>
  </cols>
  <sheetData>
    <row r="1" spans="1:5" x14ac:dyDescent="0.3">
      <c r="A1" s="1" t="s">
        <v>21</v>
      </c>
      <c r="B1" t="s" vm="16">
        <v>159</v>
      </c>
    </row>
    <row r="2" spans="1:5" x14ac:dyDescent="0.3">
      <c r="A2" s="1" t="s">
        <v>83</v>
      </c>
      <c r="B2" t="s" vm="14">
        <v>9</v>
      </c>
    </row>
    <row r="3" spans="1:5" x14ac:dyDescent="0.3">
      <c r="A3" s="1" t="s">
        <v>22</v>
      </c>
      <c r="B3" t="s" vm="15">
        <v>53</v>
      </c>
    </row>
    <row r="5" spans="1:5" x14ac:dyDescent="0.3">
      <c r="A5" s="1" t="s">
        <v>1</v>
      </c>
      <c r="B5" t="s">
        <v>19</v>
      </c>
      <c r="C5" t="s">
        <v>25</v>
      </c>
      <c r="D5" t="s">
        <v>28</v>
      </c>
      <c r="E5" t="s">
        <v>40</v>
      </c>
    </row>
    <row r="6" spans="1:5" x14ac:dyDescent="0.3">
      <c r="A6" s="2" t="s">
        <v>63</v>
      </c>
      <c r="B6" s="3">
        <v>10.5</v>
      </c>
      <c r="C6" s="3"/>
      <c r="D6" s="3"/>
      <c r="E6" s="3"/>
    </row>
    <row r="7" spans="1:5" x14ac:dyDescent="0.3">
      <c r="A7" s="4" t="s">
        <v>162</v>
      </c>
      <c r="B7" s="3">
        <v>10.5</v>
      </c>
      <c r="C7" s="3"/>
      <c r="D7" s="3"/>
      <c r="E7" s="3"/>
    </row>
    <row r="8" spans="1:5" x14ac:dyDescent="0.3">
      <c r="A8" s="5" t="s">
        <v>53</v>
      </c>
      <c r="B8" s="3">
        <v>10.5</v>
      </c>
      <c r="C8" s="3"/>
      <c r="D8" s="3"/>
      <c r="E8" s="3"/>
    </row>
    <row r="9" spans="1:5" x14ac:dyDescent="0.3">
      <c r="A9" s="2" t="s">
        <v>12</v>
      </c>
      <c r="B9" s="3">
        <v>57</v>
      </c>
      <c r="C9" s="3"/>
      <c r="D9" s="3">
        <v>57</v>
      </c>
      <c r="E9" s="3"/>
    </row>
    <row r="10" spans="1:5" x14ac:dyDescent="0.3">
      <c r="A10" s="2" t="s">
        <v>86</v>
      </c>
      <c r="B10" s="3">
        <v>4</v>
      </c>
      <c r="C10" s="3">
        <v>4</v>
      </c>
      <c r="D10" s="3"/>
      <c r="E10" s="3"/>
    </row>
    <row r="11" spans="1:5" x14ac:dyDescent="0.3">
      <c r="A11" s="2" t="s">
        <v>146</v>
      </c>
      <c r="B11" s="3">
        <v>80</v>
      </c>
      <c r="C11" s="3">
        <v>80</v>
      </c>
      <c r="D11" s="3"/>
      <c r="E11" s="3"/>
    </row>
    <row r="12" spans="1:5" x14ac:dyDescent="0.3">
      <c r="A12" s="2" t="s">
        <v>145</v>
      </c>
      <c r="B12" s="3">
        <v>56</v>
      </c>
      <c r="C12" s="3">
        <v>56</v>
      </c>
      <c r="D12" s="3"/>
      <c r="E12" s="3"/>
    </row>
    <row r="13" spans="1:5" x14ac:dyDescent="0.3">
      <c r="A13" s="2" t="s">
        <v>27</v>
      </c>
      <c r="B13" s="3">
        <v>8</v>
      </c>
      <c r="C13" s="3"/>
      <c r="D13" s="3">
        <v>8</v>
      </c>
      <c r="E13" s="3"/>
    </row>
    <row r="14" spans="1:5" x14ac:dyDescent="0.3">
      <c r="A14" s="2" t="s">
        <v>2</v>
      </c>
      <c r="B14" s="3">
        <v>215.5</v>
      </c>
      <c r="C14" s="3">
        <v>140</v>
      </c>
      <c r="D14" s="3">
        <v>65</v>
      </c>
      <c r="E14" s="3"/>
    </row>
  </sheetData>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4"/>
  <sheetViews>
    <sheetView workbookViewId="0">
      <selection activeCell="H28" sqref="H28"/>
    </sheetView>
  </sheetViews>
  <sheetFormatPr defaultRowHeight="14.4" x14ac:dyDescent="0.3"/>
  <cols>
    <col min="1" max="1" width="15.21875" customWidth="1"/>
    <col min="2" max="2" width="15.5546875" bestFit="1" customWidth="1"/>
    <col min="3" max="3" width="7" bestFit="1" customWidth="1"/>
    <col min="4" max="4" width="11.33203125" bestFit="1" customWidth="1"/>
    <col min="5" max="5" width="7.77734375" bestFit="1" customWidth="1"/>
    <col min="6" max="6" width="10.77734375" bestFit="1" customWidth="1"/>
    <col min="7" max="7" width="10.77734375" customWidth="1"/>
    <col min="8" max="8" width="15.21875" customWidth="1"/>
    <col min="9" max="9" width="16.109375" customWidth="1"/>
    <col min="10" max="10" width="9.5546875" customWidth="1"/>
    <col min="11" max="11" width="11.33203125" customWidth="1"/>
    <col min="12" max="12" width="10.77734375" customWidth="1"/>
    <col min="13" max="13" width="10.6640625" customWidth="1"/>
    <col min="14" max="14" width="13.6640625" customWidth="1"/>
    <col min="15" max="15" width="10.5546875" customWidth="1"/>
    <col min="16" max="16" width="9.5546875" customWidth="1"/>
    <col min="17" max="17" width="11.33203125" customWidth="1"/>
    <col min="18" max="18" width="13.6640625" customWidth="1"/>
    <col min="19" max="19" width="9.5546875" customWidth="1"/>
    <col min="20" max="20" width="11.33203125" customWidth="1"/>
    <col min="21" max="21" width="13.6640625" customWidth="1"/>
    <col min="22" max="22" width="10.5546875" customWidth="1"/>
    <col min="23" max="23" width="9.5546875" customWidth="1"/>
    <col min="24" max="24" width="13.6640625" customWidth="1"/>
    <col min="25" max="25" width="10.5546875" customWidth="1"/>
    <col min="26" max="26" width="9.5546875" customWidth="1"/>
    <col min="27" max="27" width="11.33203125" customWidth="1"/>
    <col min="28" max="28" width="13.6640625" customWidth="1"/>
    <col min="29" max="29" width="10.5546875" customWidth="1"/>
    <col min="30" max="30" width="9.5546875" customWidth="1"/>
    <col min="31" max="31" width="13.6640625" customWidth="1"/>
    <col min="32" max="32" width="9.5546875" customWidth="1"/>
    <col min="33" max="33" width="13.6640625" customWidth="1"/>
    <col min="34" max="34" width="11.33203125" customWidth="1"/>
    <col min="35" max="35" width="13.6640625" customWidth="1"/>
    <col min="36" max="36" width="10.5546875" customWidth="1"/>
    <col min="37" max="37" width="9.5546875" customWidth="1"/>
    <col min="38" max="38" width="13.6640625" customWidth="1"/>
    <col min="39" max="39" width="9.5546875" customWidth="1"/>
    <col min="40" max="40" width="11.33203125" customWidth="1"/>
    <col min="41" max="41" width="13.6640625" customWidth="1"/>
    <col min="42" max="42" width="10.5546875" customWidth="1"/>
    <col min="43" max="43" width="11.33203125" bestFit="1" customWidth="1"/>
    <col min="44" max="44" width="13.6640625" bestFit="1" customWidth="1"/>
    <col min="45" max="45" width="11.33203125" bestFit="1" customWidth="1"/>
    <col min="46" max="46" width="13.6640625" bestFit="1" customWidth="1"/>
    <col min="47" max="47" width="9.5546875" customWidth="1"/>
    <col min="48" max="48" width="11.33203125" bestFit="1" customWidth="1"/>
    <col min="49" max="49" width="13.6640625" bestFit="1" customWidth="1"/>
    <col min="50" max="50" width="9.5546875" customWidth="1"/>
    <col min="51" max="51" width="13.6640625" bestFit="1" customWidth="1"/>
    <col min="52" max="52" width="11.33203125" bestFit="1" customWidth="1"/>
    <col min="53" max="53" width="13.6640625" bestFit="1" customWidth="1"/>
    <col min="54" max="54" width="11.33203125" bestFit="1" customWidth="1"/>
    <col min="55" max="55" width="13.6640625" bestFit="1" customWidth="1"/>
    <col min="56" max="56" width="9.5546875" bestFit="1" customWidth="1"/>
    <col min="57" max="57" width="13.6640625" bestFit="1" customWidth="1"/>
    <col min="58" max="58" width="9.5546875" bestFit="1" customWidth="1"/>
    <col min="59" max="59" width="13.6640625" bestFit="1" customWidth="1"/>
    <col min="60" max="60" width="10.6640625" bestFit="1" customWidth="1"/>
  </cols>
  <sheetData>
    <row r="2" spans="1:12" x14ac:dyDescent="0.3">
      <c r="A2" s="1" t="s">
        <v>22</v>
      </c>
      <c r="B2" t="s" vm="17">
        <v>167</v>
      </c>
      <c r="H2" s="1" t="s">
        <v>22</v>
      </c>
      <c r="I2" t="s" vm="12">
        <v>90</v>
      </c>
    </row>
    <row r="3" spans="1:12" x14ac:dyDescent="0.3">
      <c r="A3" s="1" t="s">
        <v>83</v>
      </c>
      <c r="B3" t="s" vm="24">
        <v>245</v>
      </c>
      <c r="H3" s="1" t="s">
        <v>83</v>
      </c>
      <c r="I3" t="s" vm="13">
        <v>100</v>
      </c>
    </row>
    <row r="4" spans="1:12" x14ac:dyDescent="0.3">
      <c r="A4" s="1" t="s">
        <v>101</v>
      </c>
      <c r="B4" t="s" vm="11">
        <v>9</v>
      </c>
      <c r="H4" s="1" t="s">
        <v>101</v>
      </c>
      <c r="I4" t="s" vm="11">
        <v>9</v>
      </c>
    </row>
    <row r="6" spans="1:12" x14ac:dyDescent="0.3">
      <c r="A6" s="1" t="s">
        <v>19</v>
      </c>
      <c r="B6" s="1" t="s">
        <v>3</v>
      </c>
      <c r="H6" s="1" t="s">
        <v>19</v>
      </c>
      <c r="I6" s="1" t="s">
        <v>3</v>
      </c>
    </row>
    <row r="7" spans="1:12" x14ac:dyDescent="0.3">
      <c r="A7" s="1" t="s">
        <v>1</v>
      </c>
      <c r="B7" t="s">
        <v>12</v>
      </c>
      <c r="C7" t="s">
        <v>17</v>
      </c>
      <c r="D7" t="s">
        <v>10</v>
      </c>
      <c r="E7" t="s">
        <v>27</v>
      </c>
      <c r="F7" t="s">
        <v>2</v>
      </c>
      <c r="H7" s="1" t="s">
        <v>1</v>
      </c>
      <c r="I7" t="s">
        <v>63</v>
      </c>
      <c r="J7" t="s">
        <v>12</v>
      </c>
      <c r="K7" t="s">
        <v>10</v>
      </c>
      <c r="L7" t="s">
        <v>2</v>
      </c>
    </row>
    <row r="8" spans="1:12" x14ac:dyDescent="0.3">
      <c r="A8" s="2" t="s">
        <v>224</v>
      </c>
      <c r="B8" s="3"/>
      <c r="C8" s="3"/>
      <c r="D8" s="3">
        <v>1</v>
      </c>
      <c r="E8" s="3">
        <v>0.25</v>
      </c>
      <c r="F8" s="3">
        <v>1.25</v>
      </c>
      <c r="G8" s="3"/>
      <c r="H8" s="2" t="s">
        <v>113</v>
      </c>
      <c r="I8" s="3"/>
      <c r="J8" s="3"/>
      <c r="K8" s="3">
        <v>3.5</v>
      </c>
      <c r="L8" s="3">
        <v>3.5</v>
      </c>
    </row>
    <row r="9" spans="1:12" x14ac:dyDescent="0.3">
      <c r="A9" s="2" t="s">
        <v>225</v>
      </c>
      <c r="B9" s="3"/>
      <c r="C9" s="3"/>
      <c r="D9" s="3"/>
      <c r="E9" s="3">
        <v>0.5</v>
      </c>
      <c r="F9" s="3">
        <v>0.5</v>
      </c>
      <c r="G9" s="3"/>
      <c r="H9" s="2" t="s">
        <v>114</v>
      </c>
      <c r="I9" s="3">
        <v>0.5</v>
      </c>
      <c r="J9" s="3"/>
      <c r="K9" s="3">
        <v>0.25</v>
      </c>
      <c r="L9" s="3">
        <v>0.75</v>
      </c>
    </row>
    <row r="10" spans="1:12" x14ac:dyDescent="0.3">
      <c r="A10" s="2" t="s">
        <v>226</v>
      </c>
      <c r="B10" s="3"/>
      <c r="C10" s="3"/>
      <c r="D10" s="3"/>
      <c r="E10" s="3">
        <v>1.5</v>
      </c>
      <c r="F10" s="3">
        <v>1.5</v>
      </c>
      <c r="G10" s="3"/>
      <c r="H10" s="2" t="s">
        <v>115</v>
      </c>
      <c r="I10" s="3">
        <v>4.25</v>
      </c>
      <c r="J10" s="3"/>
      <c r="K10" s="3">
        <v>0.25</v>
      </c>
      <c r="L10" s="3">
        <v>4.5</v>
      </c>
    </row>
    <row r="11" spans="1:12" x14ac:dyDescent="0.3">
      <c r="A11" s="2" t="s">
        <v>227</v>
      </c>
      <c r="B11" s="3"/>
      <c r="C11" s="3"/>
      <c r="D11" s="3"/>
      <c r="E11" s="3">
        <v>0.25</v>
      </c>
      <c r="F11" s="3">
        <v>0.25</v>
      </c>
      <c r="G11" s="3"/>
      <c r="H11" s="2" t="s">
        <v>116</v>
      </c>
      <c r="I11" s="3">
        <v>6</v>
      </c>
      <c r="J11" s="3"/>
      <c r="K11" s="3"/>
      <c r="L11" s="3">
        <v>6</v>
      </c>
    </row>
    <row r="12" spans="1:12" x14ac:dyDescent="0.3">
      <c r="A12" s="2" t="s">
        <v>228</v>
      </c>
      <c r="B12" s="3">
        <v>1.5</v>
      </c>
      <c r="C12" s="3"/>
      <c r="D12" s="3"/>
      <c r="E12" s="3"/>
      <c r="F12" s="3">
        <v>1.5</v>
      </c>
      <c r="G12" s="3"/>
      <c r="H12" s="2" t="s">
        <v>117</v>
      </c>
      <c r="I12" s="3">
        <v>2.5</v>
      </c>
      <c r="J12" s="3"/>
      <c r="K12" s="3">
        <v>5</v>
      </c>
      <c r="L12" s="3">
        <v>7.5</v>
      </c>
    </row>
    <row r="13" spans="1:12" x14ac:dyDescent="0.3">
      <c r="A13" s="2" t="s">
        <v>229</v>
      </c>
      <c r="B13" s="3">
        <v>0.5</v>
      </c>
      <c r="C13" s="3"/>
      <c r="D13" s="3"/>
      <c r="E13" s="3"/>
      <c r="F13" s="3">
        <v>0.5</v>
      </c>
      <c r="G13" s="3"/>
      <c r="H13" s="2" t="s">
        <v>118</v>
      </c>
      <c r="I13" s="3"/>
      <c r="J13" s="3">
        <v>8.5</v>
      </c>
      <c r="K13" s="3"/>
      <c r="L13" s="3">
        <v>8.5</v>
      </c>
    </row>
    <row r="14" spans="1:12" x14ac:dyDescent="0.3">
      <c r="A14" s="2" t="s">
        <v>230</v>
      </c>
      <c r="B14" s="3"/>
      <c r="C14" s="3"/>
      <c r="D14" s="3"/>
      <c r="E14" s="3">
        <v>0.5</v>
      </c>
      <c r="F14" s="3">
        <v>0.5</v>
      </c>
      <c r="G14" s="3"/>
      <c r="H14" s="2" t="s">
        <v>119</v>
      </c>
      <c r="I14" s="3">
        <v>4.5</v>
      </c>
      <c r="J14" s="3"/>
      <c r="K14" s="3">
        <v>2</v>
      </c>
      <c r="L14" s="3">
        <v>6.5</v>
      </c>
    </row>
    <row r="15" spans="1:12" x14ac:dyDescent="0.3">
      <c r="A15" s="2" t="s">
        <v>231</v>
      </c>
      <c r="B15" s="3"/>
      <c r="C15" s="3"/>
      <c r="D15" s="3"/>
      <c r="E15" s="3">
        <v>1.5</v>
      </c>
      <c r="F15" s="3">
        <v>1.5</v>
      </c>
      <c r="G15" s="3"/>
      <c r="H15" s="2" t="s">
        <v>120</v>
      </c>
      <c r="I15" s="3"/>
      <c r="J15" s="3"/>
      <c r="K15" s="3">
        <v>3</v>
      </c>
      <c r="L15" s="3">
        <v>3</v>
      </c>
    </row>
    <row r="16" spans="1:12" x14ac:dyDescent="0.3">
      <c r="A16" s="2" t="s">
        <v>232</v>
      </c>
      <c r="B16" s="3"/>
      <c r="C16" s="3"/>
      <c r="D16" s="3"/>
      <c r="E16" s="3">
        <v>0.5</v>
      </c>
      <c r="F16" s="3">
        <v>0.5</v>
      </c>
      <c r="G16" s="3"/>
      <c r="H16" s="2" t="s">
        <v>121</v>
      </c>
      <c r="I16" s="3"/>
      <c r="J16" s="3"/>
      <c r="K16" s="3">
        <v>4.5</v>
      </c>
      <c r="L16" s="3">
        <v>4.5</v>
      </c>
    </row>
    <row r="17" spans="1:12" x14ac:dyDescent="0.3">
      <c r="A17" s="2" t="s">
        <v>233</v>
      </c>
      <c r="B17" s="3"/>
      <c r="C17" s="3"/>
      <c r="D17" s="3">
        <v>2</v>
      </c>
      <c r="E17" s="3">
        <v>0.5</v>
      </c>
      <c r="F17" s="3">
        <v>2.5</v>
      </c>
      <c r="G17" s="3"/>
      <c r="H17" s="2" t="s">
        <v>122</v>
      </c>
      <c r="I17" s="3">
        <v>2</v>
      </c>
      <c r="J17" s="3"/>
      <c r="K17" s="3"/>
      <c r="L17" s="3">
        <v>2</v>
      </c>
    </row>
    <row r="18" spans="1:12" x14ac:dyDescent="0.3">
      <c r="A18" s="2" t="s">
        <v>234</v>
      </c>
      <c r="B18" s="3">
        <v>0.5</v>
      </c>
      <c r="C18" s="3">
        <v>1</v>
      </c>
      <c r="D18" s="3"/>
      <c r="E18" s="3">
        <v>0.5</v>
      </c>
      <c r="F18" s="3">
        <v>2</v>
      </c>
      <c r="G18" s="3"/>
      <c r="H18" s="2" t="s">
        <v>123</v>
      </c>
      <c r="I18" s="3">
        <v>2</v>
      </c>
      <c r="J18" s="3">
        <v>1</v>
      </c>
      <c r="K18" s="3">
        <v>1</v>
      </c>
      <c r="L18" s="3">
        <v>4</v>
      </c>
    </row>
    <row r="19" spans="1:12" x14ac:dyDescent="0.3">
      <c r="A19" s="2" t="s">
        <v>235</v>
      </c>
      <c r="B19" s="3">
        <v>1</v>
      </c>
      <c r="C19" s="3"/>
      <c r="D19" s="3"/>
      <c r="E19" s="3">
        <v>0.5</v>
      </c>
      <c r="F19" s="3">
        <v>1.5</v>
      </c>
      <c r="G19" s="3"/>
      <c r="H19" s="2" t="s">
        <v>124</v>
      </c>
      <c r="I19" s="3">
        <v>2</v>
      </c>
      <c r="J19" s="3">
        <v>2</v>
      </c>
      <c r="K19" s="3"/>
      <c r="L19" s="3">
        <v>4</v>
      </c>
    </row>
    <row r="20" spans="1:12" x14ac:dyDescent="0.3">
      <c r="A20" s="2" t="s">
        <v>236</v>
      </c>
      <c r="B20" s="3"/>
      <c r="C20" s="3"/>
      <c r="D20" s="3"/>
      <c r="E20" s="3">
        <v>1.25</v>
      </c>
      <c r="F20" s="3">
        <v>1.25</v>
      </c>
      <c r="G20" s="3"/>
      <c r="H20" s="2" t="s">
        <v>2</v>
      </c>
      <c r="I20" s="3">
        <v>23.75</v>
      </c>
      <c r="J20" s="3">
        <v>11.5</v>
      </c>
      <c r="K20" s="3">
        <v>19.5</v>
      </c>
      <c r="L20" s="3">
        <v>54.75</v>
      </c>
    </row>
    <row r="21" spans="1:12" x14ac:dyDescent="0.3">
      <c r="A21" s="2" t="s">
        <v>237</v>
      </c>
      <c r="B21" s="3">
        <v>1</v>
      </c>
      <c r="C21" s="3"/>
      <c r="D21" s="3"/>
      <c r="E21" s="3">
        <v>0.25</v>
      </c>
      <c r="F21" s="3">
        <v>1.25</v>
      </c>
      <c r="G21" s="3"/>
    </row>
    <row r="22" spans="1:12" x14ac:dyDescent="0.3">
      <c r="A22" s="2" t="s">
        <v>238</v>
      </c>
      <c r="B22" s="3">
        <v>1.25</v>
      </c>
      <c r="C22" s="3"/>
      <c r="D22" s="3"/>
      <c r="E22" s="3">
        <v>0.5</v>
      </c>
      <c r="F22" s="3">
        <v>1.75</v>
      </c>
      <c r="G22" s="3"/>
    </row>
    <row r="23" spans="1:12" x14ac:dyDescent="0.3">
      <c r="A23" s="2" t="s">
        <v>239</v>
      </c>
      <c r="B23" s="3"/>
      <c r="C23" s="3"/>
      <c r="D23" s="3"/>
      <c r="E23" s="3">
        <v>0.25</v>
      </c>
      <c r="F23" s="3">
        <v>0.25</v>
      </c>
      <c r="G23" s="3"/>
    </row>
    <row r="24" spans="1:12" x14ac:dyDescent="0.3">
      <c r="A24" s="2" t="s">
        <v>240</v>
      </c>
      <c r="B24" s="3"/>
      <c r="C24" s="3"/>
      <c r="D24" s="3"/>
      <c r="E24" s="3">
        <v>1.25</v>
      </c>
      <c r="F24" s="3">
        <v>1.25</v>
      </c>
      <c r="G24" s="3"/>
    </row>
    <row r="25" spans="1:12" x14ac:dyDescent="0.3">
      <c r="A25" s="2" t="s">
        <v>241</v>
      </c>
      <c r="B25" s="3"/>
      <c r="C25" s="3"/>
      <c r="D25" s="3"/>
      <c r="E25" s="3">
        <v>0.25</v>
      </c>
      <c r="F25" s="3">
        <v>0.25</v>
      </c>
      <c r="G25" s="3"/>
    </row>
    <row r="26" spans="1:12" x14ac:dyDescent="0.3">
      <c r="A26" s="2" t="s">
        <v>242</v>
      </c>
      <c r="B26" s="3">
        <v>1</v>
      </c>
      <c r="C26" s="3"/>
      <c r="D26" s="3"/>
      <c r="E26" s="3">
        <v>0.25</v>
      </c>
      <c r="F26" s="3">
        <v>1.25</v>
      </c>
      <c r="G26" s="3"/>
    </row>
    <row r="27" spans="1:12" x14ac:dyDescent="0.3">
      <c r="A27" s="2" t="s">
        <v>243</v>
      </c>
      <c r="B27" s="3">
        <v>0.25</v>
      </c>
      <c r="C27" s="3"/>
      <c r="D27" s="3"/>
      <c r="E27" s="3">
        <v>0.25</v>
      </c>
      <c r="F27" s="3">
        <v>0.5</v>
      </c>
      <c r="G27" s="3"/>
    </row>
    <row r="28" spans="1:12" x14ac:dyDescent="0.3">
      <c r="A28" s="2" t="s">
        <v>2</v>
      </c>
      <c r="B28" s="3">
        <v>7</v>
      </c>
      <c r="C28" s="3">
        <v>1</v>
      </c>
      <c r="D28" s="3">
        <v>3</v>
      </c>
      <c r="E28" s="3">
        <v>10.75</v>
      </c>
      <c r="F28" s="3">
        <v>21.75</v>
      </c>
      <c r="G28" s="3"/>
    </row>
    <row r="29" spans="1:12" x14ac:dyDescent="0.3">
      <c r="G29" s="3"/>
    </row>
    <row r="30" spans="1:12" x14ac:dyDescent="0.3">
      <c r="G30" s="3"/>
    </row>
    <row r="31" spans="1:12" x14ac:dyDescent="0.3">
      <c r="G31" s="3"/>
    </row>
    <row r="32" spans="1:12" x14ac:dyDescent="0.3">
      <c r="G32" s="3"/>
    </row>
    <row r="33" spans="7:7" x14ac:dyDescent="0.3">
      <c r="G33" s="3"/>
    </row>
    <row r="34" spans="7:7" x14ac:dyDescent="0.3">
      <c r="G34" s="3"/>
    </row>
    <row r="35" spans="7:7" x14ac:dyDescent="0.3">
      <c r="G35" s="3"/>
    </row>
    <row r="36" spans="7:7" x14ac:dyDescent="0.3">
      <c r="G36" s="3"/>
    </row>
    <row r="37" spans="7:7" x14ac:dyDescent="0.3">
      <c r="G37" s="3"/>
    </row>
    <row r="38" spans="7:7" x14ac:dyDescent="0.3">
      <c r="G38" s="3"/>
    </row>
    <row r="39" spans="7:7" x14ac:dyDescent="0.3">
      <c r="G39" s="3"/>
    </row>
    <row r="40" spans="7:7" x14ac:dyDescent="0.3">
      <c r="G40" s="3"/>
    </row>
    <row r="41" spans="7:7" x14ac:dyDescent="0.3">
      <c r="G41" s="3"/>
    </row>
    <row r="42" spans="7:7" x14ac:dyDescent="0.3">
      <c r="G42" s="3"/>
    </row>
    <row r="43" spans="7:7" x14ac:dyDescent="0.3">
      <c r="G43" s="3"/>
    </row>
    <row r="44" spans="7:7" x14ac:dyDescent="0.3">
      <c r="G44" s="3"/>
    </row>
  </sheetData>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3"/>
  <sheetViews>
    <sheetView topLeftCell="A3" workbookViewId="0">
      <selection activeCell="G3" sqref="G3"/>
    </sheetView>
  </sheetViews>
  <sheetFormatPr defaultRowHeight="14.4" x14ac:dyDescent="0.3"/>
  <cols>
    <col min="1" max="1" width="30.88671875" customWidth="1"/>
    <col min="2" max="2" width="14.33203125" customWidth="1"/>
    <col min="3" max="3" width="12.33203125" customWidth="1"/>
    <col min="4" max="5" width="7" customWidth="1"/>
    <col min="6" max="6" width="10.6640625" style="6" customWidth="1"/>
    <col min="7" max="7" width="10.6640625" customWidth="1"/>
    <col min="8" max="8" width="10"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3" spans="1:9" x14ac:dyDescent="0.3">
      <c r="A3" s="1" t="s">
        <v>21</v>
      </c>
      <c r="B3" t="s" vm="8">
        <v>92</v>
      </c>
    </row>
    <row r="5" spans="1:9" s="10" customFormat="1" ht="28.8" x14ac:dyDescent="0.3">
      <c r="A5" s="9" t="s">
        <v>1</v>
      </c>
      <c r="B5" t="s">
        <v>57</v>
      </c>
      <c r="C5" t="s">
        <v>25</v>
      </c>
      <c r="D5" s="10" t="s">
        <v>0</v>
      </c>
      <c r="E5" s="10" t="s">
        <v>19</v>
      </c>
      <c r="F5" s="10" t="s">
        <v>18</v>
      </c>
      <c r="G5" s="10" t="s">
        <v>20</v>
      </c>
      <c r="H5" s="21" t="s">
        <v>42</v>
      </c>
      <c r="I5" s="10" t="s">
        <v>24</v>
      </c>
    </row>
    <row r="6" spans="1:9" x14ac:dyDescent="0.3">
      <c r="A6" s="2" t="s">
        <v>27</v>
      </c>
      <c r="B6" s="3"/>
      <c r="C6" s="3">
        <v>853</v>
      </c>
      <c r="D6" s="3">
        <v>141</v>
      </c>
      <c r="E6" s="3">
        <v>141</v>
      </c>
      <c r="F6" s="6">
        <v>534625</v>
      </c>
      <c r="G6" s="6">
        <v>408325</v>
      </c>
      <c r="H6" s="6"/>
      <c r="I6" s="3">
        <v>650</v>
      </c>
    </row>
    <row r="7" spans="1:9" x14ac:dyDescent="0.3">
      <c r="A7" s="4" t="s">
        <v>91</v>
      </c>
      <c r="B7" s="3"/>
      <c r="C7" s="3">
        <v>33.75</v>
      </c>
      <c r="D7" s="3">
        <v>33.75</v>
      </c>
      <c r="E7" s="3">
        <v>33.75</v>
      </c>
      <c r="F7" s="6">
        <v>23237.5</v>
      </c>
      <c r="G7" s="6"/>
      <c r="H7" s="6"/>
      <c r="I7" s="3">
        <v>650</v>
      </c>
    </row>
    <row r="8" spans="1:9" x14ac:dyDescent="0.3">
      <c r="A8" s="5" t="s">
        <v>5</v>
      </c>
      <c r="B8" s="3"/>
      <c r="C8" s="3">
        <v>33.75</v>
      </c>
      <c r="D8" s="3">
        <v>33.75</v>
      </c>
      <c r="E8" s="3">
        <v>33.75</v>
      </c>
      <c r="F8" s="6">
        <v>23237.5</v>
      </c>
      <c r="G8" s="6"/>
      <c r="H8" s="6"/>
      <c r="I8" s="3">
        <v>650</v>
      </c>
    </row>
    <row r="9" spans="1:9" x14ac:dyDescent="0.3">
      <c r="A9" s="4" t="s">
        <v>81</v>
      </c>
      <c r="B9" s="3"/>
      <c r="C9" s="3">
        <v>99.25</v>
      </c>
      <c r="D9" s="3">
        <v>107.25</v>
      </c>
      <c r="E9" s="3">
        <v>107.25</v>
      </c>
      <c r="F9" s="6">
        <v>68412.5</v>
      </c>
      <c r="G9" s="6">
        <v>5200</v>
      </c>
      <c r="H9" s="6"/>
      <c r="I9" s="3">
        <v>650</v>
      </c>
    </row>
    <row r="10" spans="1:9" x14ac:dyDescent="0.3">
      <c r="A10" s="5" t="s">
        <v>5</v>
      </c>
      <c r="B10" s="3"/>
      <c r="C10" s="3">
        <v>99.25</v>
      </c>
      <c r="D10" s="3">
        <v>107.25</v>
      </c>
      <c r="E10" s="3">
        <v>107.25</v>
      </c>
      <c r="F10" s="6">
        <v>68412.5</v>
      </c>
      <c r="G10" s="6">
        <v>5200</v>
      </c>
      <c r="H10" s="6"/>
      <c r="I10" s="3">
        <v>650</v>
      </c>
    </row>
    <row r="11" spans="1:9" x14ac:dyDescent="0.3">
      <c r="A11" s="2" t="s">
        <v>2</v>
      </c>
      <c r="B11" s="3"/>
      <c r="C11" s="3">
        <v>6902.4999999999973</v>
      </c>
      <c r="D11" s="3">
        <v>141</v>
      </c>
      <c r="E11" s="3">
        <v>141</v>
      </c>
      <c r="F11" s="6">
        <v>4684371.875</v>
      </c>
      <c r="G11" s="6">
        <v>7117590</v>
      </c>
      <c r="H11" s="6"/>
      <c r="I11" s="3">
        <v>650</v>
      </c>
    </row>
    <row r="12" spans="1:9" x14ac:dyDescent="0.3">
      <c r="F12"/>
    </row>
    <row r="13" spans="1:9" x14ac:dyDescent="0.3">
      <c r="F13"/>
    </row>
    <row r="14" spans="1:9" x14ac:dyDescent="0.3">
      <c r="F14"/>
    </row>
    <row r="15" spans="1:9" x14ac:dyDescent="0.3">
      <c r="F15"/>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6"/>
  <sheetViews>
    <sheetView workbookViewId="0">
      <selection activeCell="A28" sqref="A28"/>
    </sheetView>
  </sheetViews>
  <sheetFormatPr defaultRowHeight="14.4" x14ac:dyDescent="0.3"/>
  <cols>
    <col min="1" max="1" width="32.77734375" bestFit="1" customWidth="1"/>
    <col min="2" max="2" width="6" bestFit="1" customWidth="1"/>
    <col min="3" max="3" width="6.44140625" customWidth="1"/>
    <col min="4" max="4" width="16.5546875" customWidth="1"/>
    <col min="5" max="5" width="9.44140625" customWidth="1"/>
    <col min="6" max="6" width="11.33203125" customWidth="1"/>
    <col min="7" max="7" width="10.33203125" customWidth="1"/>
    <col min="8" max="8" width="6.109375" customWidth="1"/>
    <col min="9" max="9" width="9.88671875" customWidth="1"/>
    <col min="10" max="10" width="8" customWidth="1"/>
    <col min="11" max="11" width="6.44140625" customWidth="1"/>
    <col min="12" max="12" width="7" customWidth="1"/>
    <col min="13" max="13" width="7.88671875" customWidth="1"/>
    <col min="14" max="14" width="7" customWidth="1"/>
    <col min="15" max="15" width="14" customWidth="1"/>
    <col min="16" max="16" width="12.44140625" bestFit="1" customWidth="1"/>
    <col min="17" max="17" width="11.6640625" bestFit="1" customWidth="1"/>
    <col min="18" max="18" width="12.6640625" bestFit="1" customWidth="1"/>
    <col min="19" max="19" width="7.44140625" customWidth="1"/>
    <col min="20" max="20" width="19.109375" bestFit="1" customWidth="1"/>
    <col min="21" max="21" width="11.33203125" bestFit="1" customWidth="1"/>
    <col min="22" max="22" width="10" bestFit="1" customWidth="1"/>
    <col min="23" max="23" width="7" customWidth="1"/>
    <col min="24" max="24" width="14.109375" bestFit="1" customWidth="1"/>
    <col min="25" max="25" width="11.33203125" bestFit="1" customWidth="1"/>
  </cols>
  <sheetData>
    <row r="3" spans="1:2" x14ac:dyDescent="0.3">
      <c r="A3" s="1" t="s">
        <v>1</v>
      </c>
      <c r="B3" t="s">
        <v>8</v>
      </c>
    </row>
    <row r="4" spans="1:2" x14ac:dyDescent="0.3">
      <c r="A4" s="2" t="s">
        <v>82</v>
      </c>
      <c r="B4" s="3">
        <v>250</v>
      </c>
    </row>
    <row r="5" spans="1:2" x14ac:dyDescent="0.3">
      <c r="A5" s="4" t="s">
        <v>12</v>
      </c>
      <c r="B5" s="3">
        <v>250</v>
      </c>
    </row>
    <row r="6" spans="1:2" x14ac:dyDescent="0.3">
      <c r="A6" s="2" t="s">
        <v>13</v>
      </c>
      <c r="B6" s="3">
        <v>850</v>
      </c>
    </row>
    <row r="7" spans="1:2" x14ac:dyDescent="0.3">
      <c r="A7" s="4" t="s">
        <v>12</v>
      </c>
      <c r="B7" s="3">
        <v>850</v>
      </c>
    </row>
    <row r="8" spans="1:2" x14ac:dyDescent="0.3">
      <c r="A8" s="4" t="s">
        <v>36</v>
      </c>
      <c r="B8" s="3">
        <v>850</v>
      </c>
    </row>
    <row r="9" spans="1:2" x14ac:dyDescent="0.3">
      <c r="A9" s="2" t="s">
        <v>60</v>
      </c>
      <c r="B9" s="3">
        <v>650</v>
      </c>
    </row>
    <row r="10" spans="1:2" x14ac:dyDescent="0.3">
      <c r="A10" s="4" t="s">
        <v>63</v>
      </c>
      <c r="B10" s="3">
        <v>650</v>
      </c>
    </row>
    <row r="11" spans="1:2" x14ac:dyDescent="0.3">
      <c r="A11" s="4" t="s">
        <v>72</v>
      </c>
      <c r="B11" s="3">
        <v>650</v>
      </c>
    </row>
    <row r="12" spans="1:2" x14ac:dyDescent="0.3">
      <c r="A12" s="4" t="s">
        <v>12</v>
      </c>
      <c r="B12" s="3">
        <v>650</v>
      </c>
    </row>
    <row r="13" spans="1:2" x14ac:dyDescent="0.3">
      <c r="A13" s="4" t="s">
        <v>52</v>
      </c>
      <c r="B13" s="3">
        <v>597.5</v>
      </c>
    </row>
    <row r="14" spans="1:2" x14ac:dyDescent="0.3">
      <c r="A14" s="4" t="s">
        <v>15</v>
      </c>
      <c r="B14" s="3">
        <v>650</v>
      </c>
    </row>
    <row r="15" spans="1:2" x14ac:dyDescent="0.3">
      <c r="A15" s="4" t="s">
        <v>27</v>
      </c>
      <c r="B15" s="3">
        <v>650</v>
      </c>
    </row>
    <row r="16" spans="1:2" x14ac:dyDescent="0.3">
      <c r="A16" s="2" t="s">
        <v>4</v>
      </c>
      <c r="B16" s="3">
        <v>650</v>
      </c>
    </row>
    <row r="17" spans="1:2" x14ac:dyDescent="0.3">
      <c r="A17" s="4" t="s">
        <v>63</v>
      </c>
      <c r="B17" s="3">
        <v>650</v>
      </c>
    </row>
    <row r="18" spans="1:2" x14ac:dyDescent="0.3">
      <c r="A18" s="4" t="s">
        <v>72</v>
      </c>
      <c r="B18" s="3">
        <v>650</v>
      </c>
    </row>
    <row r="19" spans="1:2" x14ac:dyDescent="0.3">
      <c r="A19" s="4" t="s">
        <v>12</v>
      </c>
      <c r="B19" s="3">
        <v>650</v>
      </c>
    </row>
    <row r="20" spans="1:2" x14ac:dyDescent="0.3">
      <c r="A20" s="4" t="s">
        <v>26</v>
      </c>
      <c r="B20" s="3">
        <v>450</v>
      </c>
    </row>
    <row r="21" spans="1:2" x14ac:dyDescent="0.3">
      <c r="A21" s="4" t="s">
        <v>17</v>
      </c>
      <c r="B21" s="3">
        <v>650</v>
      </c>
    </row>
    <row r="22" spans="1:2" x14ac:dyDescent="0.3">
      <c r="A22" s="4" t="s">
        <v>10</v>
      </c>
      <c r="B22" s="3">
        <v>650</v>
      </c>
    </row>
    <row r="23" spans="1:2" x14ac:dyDescent="0.3">
      <c r="A23" s="4" t="s">
        <v>15</v>
      </c>
      <c r="B23" s="3">
        <v>650</v>
      </c>
    </row>
    <row r="24" spans="1:2" x14ac:dyDescent="0.3">
      <c r="A24" s="4" t="s">
        <v>27</v>
      </c>
      <c r="B24" s="3">
        <v>650</v>
      </c>
    </row>
    <row r="25" spans="1:2" x14ac:dyDescent="0.3">
      <c r="A25" s="2" t="s">
        <v>5</v>
      </c>
      <c r="B25" s="3">
        <v>650</v>
      </c>
    </row>
    <row r="26" spans="1:2" x14ac:dyDescent="0.3">
      <c r="A26" s="4" t="s">
        <v>63</v>
      </c>
      <c r="B26" s="3">
        <v>650</v>
      </c>
    </row>
    <row r="27" spans="1:2" x14ac:dyDescent="0.3">
      <c r="A27" s="4" t="s">
        <v>12</v>
      </c>
      <c r="B27" s="3">
        <v>650</v>
      </c>
    </row>
    <row r="28" spans="1:2" x14ac:dyDescent="0.3">
      <c r="A28" s="4" t="s">
        <v>10</v>
      </c>
      <c r="B28" s="3">
        <v>650</v>
      </c>
    </row>
    <row r="29" spans="1:2" x14ac:dyDescent="0.3">
      <c r="A29" s="4" t="s">
        <v>27</v>
      </c>
      <c r="B29" s="3">
        <v>650</v>
      </c>
    </row>
    <row r="30" spans="1:2" x14ac:dyDescent="0.3">
      <c r="A30" s="2" t="s">
        <v>62</v>
      </c>
      <c r="B30" s="3">
        <v>750</v>
      </c>
    </row>
    <row r="31" spans="1:2" x14ac:dyDescent="0.3">
      <c r="A31" s="4" t="s">
        <v>63</v>
      </c>
      <c r="B31" s="3">
        <v>750</v>
      </c>
    </row>
    <row r="32" spans="1:2" x14ac:dyDescent="0.3">
      <c r="A32" s="4" t="s">
        <v>12</v>
      </c>
      <c r="B32" s="3">
        <v>550</v>
      </c>
    </row>
    <row r="33" spans="1:2" x14ac:dyDescent="0.3">
      <c r="A33" s="4" t="s">
        <v>84</v>
      </c>
      <c r="B33" s="3">
        <v>650</v>
      </c>
    </row>
    <row r="34" spans="1:2" x14ac:dyDescent="0.3">
      <c r="A34" s="2" t="s">
        <v>32</v>
      </c>
      <c r="B34" s="3">
        <v>1050</v>
      </c>
    </row>
    <row r="35" spans="1:2" x14ac:dyDescent="0.3">
      <c r="A35" s="4" t="s">
        <v>72</v>
      </c>
      <c r="B35" s="3">
        <v>1050</v>
      </c>
    </row>
    <row r="36" spans="1:2" x14ac:dyDescent="0.3">
      <c r="A36" s="4" t="s">
        <v>27</v>
      </c>
      <c r="B36" s="3">
        <v>650</v>
      </c>
    </row>
    <row r="37" spans="1:2" x14ac:dyDescent="0.3">
      <c r="A37" s="2" t="s">
        <v>223</v>
      </c>
      <c r="B37" s="3">
        <v>700</v>
      </c>
    </row>
    <row r="38" spans="1:2" x14ac:dyDescent="0.3">
      <c r="A38" s="4" t="s">
        <v>170</v>
      </c>
      <c r="B38" s="3">
        <v>700</v>
      </c>
    </row>
    <row r="39" spans="1:2" x14ac:dyDescent="0.3">
      <c r="A39" s="2" t="s">
        <v>53</v>
      </c>
      <c r="B39" s="3">
        <v>700</v>
      </c>
    </row>
    <row r="40" spans="1:2" x14ac:dyDescent="0.3">
      <c r="A40" s="4" t="s">
        <v>63</v>
      </c>
      <c r="B40" s="3">
        <v>650</v>
      </c>
    </row>
    <row r="41" spans="1:2" x14ac:dyDescent="0.3">
      <c r="A41" s="4" t="s">
        <v>44</v>
      </c>
      <c r="B41" s="3">
        <v>650</v>
      </c>
    </row>
    <row r="42" spans="1:2" x14ac:dyDescent="0.3">
      <c r="A42" s="4" t="s">
        <v>72</v>
      </c>
      <c r="B42" s="3">
        <v>700</v>
      </c>
    </row>
    <row r="43" spans="1:2" x14ac:dyDescent="0.3">
      <c r="A43" s="4" t="s">
        <v>12</v>
      </c>
      <c r="B43" s="3">
        <v>650</v>
      </c>
    </row>
    <row r="44" spans="1:2" x14ac:dyDescent="0.3">
      <c r="A44" s="4" t="s">
        <v>86</v>
      </c>
      <c r="B44" s="3">
        <v>700</v>
      </c>
    </row>
    <row r="45" spans="1:2" x14ac:dyDescent="0.3">
      <c r="A45" s="4" t="s">
        <v>26</v>
      </c>
      <c r="B45" s="3">
        <v>450</v>
      </c>
    </row>
    <row r="46" spans="1:2" x14ac:dyDescent="0.3">
      <c r="A46" s="4" t="s">
        <v>17</v>
      </c>
      <c r="B46" s="3">
        <v>650</v>
      </c>
    </row>
    <row r="47" spans="1:2" x14ac:dyDescent="0.3">
      <c r="A47" s="4" t="s">
        <v>146</v>
      </c>
      <c r="B47" s="3">
        <v>700</v>
      </c>
    </row>
    <row r="48" spans="1:2" x14ac:dyDescent="0.3">
      <c r="A48" s="4" t="s">
        <v>145</v>
      </c>
      <c r="B48" s="3">
        <v>650</v>
      </c>
    </row>
    <row r="49" spans="1:2" x14ac:dyDescent="0.3">
      <c r="A49" s="4" t="s">
        <v>10</v>
      </c>
      <c r="B49" s="3">
        <v>650</v>
      </c>
    </row>
    <row r="50" spans="1:2" x14ac:dyDescent="0.3">
      <c r="A50" s="4" t="s">
        <v>27</v>
      </c>
      <c r="B50" s="3">
        <v>650</v>
      </c>
    </row>
    <row r="51" spans="1:2" x14ac:dyDescent="0.3">
      <c r="A51" s="2" t="s">
        <v>131</v>
      </c>
      <c r="B51" s="3">
        <v>700</v>
      </c>
    </row>
    <row r="52" spans="1:2" x14ac:dyDescent="0.3">
      <c r="A52" s="4" t="s">
        <v>72</v>
      </c>
      <c r="B52" s="3">
        <v>700</v>
      </c>
    </row>
    <row r="53" spans="1:2" x14ac:dyDescent="0.3">
      <c r="A53" s="4" t="s">
        <v>26</v>
      </c>
      <c r="B53" s="3">
        <v>700</v>
      </c>
    </row>
    <row r="54" spans="1:2" x14ac:dyDescent="0.3">
      <c r="A54" s="4" t="s">
        <v>10</v>
      </c>
      <c r="B54" s="3">
        <v>650</v>
      </c>
    </row>
    <row r="55" spans="1:2" x14ac:dyDescent="0.3">
      <c r="A55" s="4" t="s">
        <v>27</v>
      </c>
      <c r="B55" s="3">
        <v>700</v>
      </c>
    </row>
    <row r="56" spans="1:2" x14ac:dyDescent="0.3">
      <c r="A56" s="4" t="s">
        <v>150</v>
      </c>
      <c r="B56" s="3">
        <v>700</v>
      </c>
    </row>
    <row r="57" spans="1:2" x14ac:dyDescent="0.3">
      <c r="A57" s="2" t="s">
        <v>11</v>
      </c>
      <c r="B57" s="3">
        <v>750</v>
      </c>
    </row>
    <row r="58" spans="1:2" x14ac:dyDescent="0.3">
      <c r="A58" s="4" t="s">
        <v>12</v>
      </c>
      <c r="B58" s="3">
        <v>450</v>
      </c>
    </row>
    <row r="59" spans="1:2" x14ac:dyDescent="0.3">
      <c r="A59" s="4" t="s">
        <v>17</v>
      </c>
      <c r="B59" s="3">
        <v>650</v>
      </c>
    </row>
    <row r="60" spans="1:2" x14ac:dyDescent="0.3">
      <c r="A60" s="4" t="s">
        <v>10</v>
      </c>
      <c r="B60" s="3">
        <v>750</v>
      </c>
    </row>
    <row r="61" spans="1:2" x14ac:dyDescent="0.3">
      <c r="A61" s="2" t="s">
        <v>14</v>
      </c>
      <c r="B61" s="3">
        <v>1150</v>
      </c>
    </row>
    <row r="62" spans="1:2" x14ac:dyDescent="0.3">
      <c r="A62" s="4" t="s">
        <v>160</v>
      </c>
      <c r="B62" s="3">
        <v>1150</v>
      </c>
    </row>
    <row r="63" spans="1:2" x14ac:dyDescent="0.3">
      <c r="A63" s="4" t="s">
        <v>44</v>
      </c>
      <c r="B63" s="3">
        <v>650</v>
      </c>
    </row>
    <row r="64" spans="1:2" x14ac:dyDescent="0.3">
      <c r="A64" s="4" t="s">
        <v>105</v>
      </c>
      <c r="B64" s="3">
        <v>1050</v>
      </c>
    </row>
    <row r="65" spans="1:2" x14ac:dyDescent="0.3">
      <c r="A65" s="4" t="s">
        <v>12</v>
      </c>
      <c r="B65" s="3">
        <v>850</v>
      </c>
    </row>
    <row r="66" spans="1:2" x14ac:dyDescent="0.3">
      <c r="A66" s="4" t="s">
        <v>26</v>
      </c>
      <c r="B66" s="3">
        <v>450</v>
      </c>
    </row>
    <row r="67" spans="1:2" x14ac:dyDescent="0.3">
      <c r="A67" s="4" t="s">
        <v>51</v>
      </c>
      <c r="B67" s="3">
        <v>850</v>
      </c>
    </row>
    <row r="68" spans="1:2" x14ac:dyDescent="0.3">
      <c r="A68" s="4" t="s">
        <v>36</v>
      </c>
      <c r="B68" s="3">
        <v>850</v>
      </c>
    </row>
    <row r="69" spans="1:2" x14ac:dyDescent="0.3">
      <c r="A69" s="4" t="s">
        <v>148</v>
      </c>
      <c r="B69" s="3">
        <v>1050</v>
      </c>
    </row>
    <row r="70" spans="1:2" x14ac:dyDescent="0.3">
      <c r="A70" s="4" t="s">
        <v>151</v>
      </c>
      <c r="B70" s="3">
        <v>1050</v>
      </c>
    </row>
    <row r="71" spans="1:2" x14ac:dyDescent="0.3">
      <c r="A71" s="2" t="s">
        <v>85</v>
      </c>
      <c r="B71" s="3">
        <v>1050</v>
      </c>
    </row>
    <row r="72" spans="1:2" x14ac:dyDescent="0.3">
      <c r="A72" s="4" t="s">
        <v>84</v>
      </c>
      <c r="B72" s="3">
        <v>1050</v>
      </c>
    </row>
    <row r="73" spans="1:2" x14ac:dyDescent="0.3">
      <c r="A73" s="2" t="s">
        <v>93</v>
      </c>
      <c r="B73" s="3">
        <v>450</v>
      </c>
    </row>
    <row r="74" spans="1:2" x14ac:dyDescent="0.3">
      <c r="A74" s="4" t="s">
        <v>12</v>
      </c>
      <c r="B74" s="3">
        <v>450</v>
      </c>
    </row>
    <row r="75" spans="1:2" x14ac:dyDescent="0.3">
      <c r="A75" s="4" t="s">
        <v>26</v>
      </c>
      <c r="B75" s="3">
        <v>450</v>
      </c>
    </row>
    <row r="76" spans="1:2" x14ac:dyDescent="0.3">
      <c r="A76" s="2" t="s">
        <v>33</v>
      </c>
      <c r="B76" s="3">
        <v>650</v>
      </c>
    </row>
    <row r="77" spans="1:2" x14ac:dyDescent="0.3">
      <c r="A77" s="4" t="s">
        <v>44</v>
      </c>
      <c r="B77" s="3">
        <v>650</v>
      </c>
    </row>
    <row r="78" spans="1:2" x14ac:dyDescent="0.3">
      <c r="A78" s="4" t="s">
        <v>27</v>
      </c>
      <c r="B78" s="3">
        <v>450</v>
      </c>
    </row>
    <row r="79" spans="1:2" x14ac:dyDescent="0.3">
      <c r="A79" s="2" t="s">
        <v>61</v>
      </c>
      <c r="B79" s="3">
        <v>20160</v>
      </c>
    </row>
    <row r="80" spans="1:2" x14ac:dyDescent="0.3">
      <c r="A80" s="4" t="s">
        <v>63</v>
      </c>
      <c r="B80" s="3">
        <v>1050</v>
      </c>
    </row>
    <row r="81" spans="1:2" x14ac:dyDescent="0.3">
      <c r="A81" s="4" t="s">
        <v>44</v>
      </c>
      <c r="B81" s="3">
        <v>950</v>
      </c>
    </row>
    <row r="82" spans="1:2" x14ac:dyDescent="0.3">
      <c r="A82" s="4" t="s">
        <v>170</v>
      </c>
      <c r="B82" s="3">
        <v>1150</v>
      </c>
    </row>
    <row r="83" spans="1:2" x14ac:dyDescent="0.3">
      <c r="A83" s="4" t="s">
        <v>171</v>
      </c>
      <c r="B83" s="3">
        <v>1150</v>
      </c>
    </row>
    <row r="84" spans="1:2" x14ac:dyDescent="0.3">
      <c r="A84" s="4" t="s">
        <v>125</v>
      </c>
      <c r="B84" s="3">
        <v>1050</v>
      </c>
    </row>
    <row r="85" spans="1:2" x14ac:dyDescent="0.3">
      <c r="A85" s="4" t="s">
        <v>72</v>
      </c>
      <c r="B85" s="3">
        <v>1050</v>
      </c>
    </row>
    <row r="86" spans="1:2" x14ac:dyDescent="0.3">
      <c r="A86" s="4" t="s">
        <v>12</v>
      </c>
      <c r="B86" s="3">
        <v>950</v>
      </c>
    </row>
    <row r="87" spans="1:2" x14ac:dyDescent="0.3">
      <c r="A87" s="4" t="s">
        <v>86</v>
      </c>
      <c r="B87" s="3">
        <v>1050</v>
      </c>
    </row>
    <row r="88" spans="1:2" x14ac:dyDescent="0.3">
      <c r="A88" s="4" t="s">
        <v>149</v>
      </c>
      <c r="B88" s="3">
        <v>1875</v>
      </c>
    </row>
    <row r="89" spans="1:2" x14ac:dyDescent="0.3">
      <c r="A89" s="4" t="s">
        <v>26</v>
      </c>
      <c r="B89" s="3">
        <v>1050</v>
      </c>
    </row>
    <row r="90" spans="1:2" x14ac:dyDescent="0.3">
      <c r="A90" s="4" t="s">
        <v>172</v>
      </c>
      <c r="B90" s="3">
        <v>5060</v>
      </c>
    </row>
    <row r="91" spans="1:2" x14ac:dyDescent="0.3">
      <c r="A91" s="4" t="s">
        <v>247</v>
      </c>
      <c r="B91" s="3">
        <v>1150</v>
      </c>
    </row>
    <row r="92" spans="1:2" x14ac:dyDescent="0.3">
      <c r="A92" s="4" t="s">
        <v>17</v>
      </c>
      <c r="B92" s="3">
        <v>900</v>
      </c>
    </row>
    <row r="93" spans="1:2" x14ac:dyDescent="0.3">
      <c r="A93" s="4" t="s">
        <v>36</v>
      </c>
      <c r="B93" s="3">
        <v>950</v>
      </c>
    </row>
    <row r="94" spans="1:2" x14ac:dyDescent="0.3">
      <c r="A94" s="4" t="s">
        <v>10</v>
      </c>
      <c r="B94" s="3">
        <v>950</v>
      </c>
    </row>
    <row r="95" spans="1:2" x14ac:dyDescent="0.3">
      <c r="A95" s="4" t="s">
        <v>52</v>
      </c>
      <c r="B95" s="3">
        <v>1050</v>
      </c>
    </row>
    <row r="96" spans="1:2" x14ac:dyDescent="0.3">
      <c r="A96" s="4" t="s">
        <v>161</v>
      </c>
      <c r="B96" s="3">
        <v>20160</v>
      </c>
    </row>
    <row r="97" spans="1:2" x14ac:dyDescent="0.3">
      <c r="A97" s="4" t="s">
        <v>15</v>
      </c>
      <c r="B97" s="3">
        <v>950</v>
      </c>
    </row>
    <row r="98" spans="1:2" x14ac:dyDescent="0.3">
      <c r="A98" s="4" t="s">
        <v>27</v>
      </c>
      <c r="B98" s="3">
        <v>1050</v>
      </c>
    </row>
    <row r="99" spans="1:2" x14ac:dyDescent="0.3">
      <c r="A99" s="4" t="s">
        <v>150</v>
      </c>
      <c r="B99" s="3">
        <v>1050</v>
      </c>
    </row>
    <row r="100" spans="1:2" x14ac:dyDescent="0.3">
      <c r="A100" s="2" t="s">
        <v>16</v>
      </c>
      <c r="B100" s="3">
        <v>750</v>
      </c>
    </row>
    <row r="101" spans="1:2" x14ac:dyDescent="0.3">
      <c r="A101" s="4" t="s">
        <v>63</v>
      </c>
      <c r="B101" s="3">
        <v>650</v>
      </c>
    </row>
    <row r="102" spans="1:2" x14ac:dyDescent="0.3">
      <c r="A102" s="4" t="s">
        <v>168</v>
      </c>
      <c r="B102" s="3">
        <v>595</v>
      </c>
    </row>
    <row r="103" spans="1:2" x14ac:dyDescent="0.3">
      <c r="A103" s="4" t="s">
        <v>44</v>
      </c>
      <c r="B103" s="3">
        <v>650</v>
      </c>
    </row>
    <row r="104" spans="1:2" x14ac:dyDescent="0.3">
      <c r="A104" s="4" t="s">
        <v>12</v>
      </c>
      <c r="B104" s="3">
        <v>550</v>
      </c>
    </row>
    <row r="105" spans="1:2" x14ac:dyDescent="0.3">
      <c r="A105" s="4" t="s">
        <v>86</v>
      </c>
      <c r="B105" s="3">
        <v>650</v>
      </c>
    </row>
    <row r="106" spans="1:2" x14ac:dyDescent="0.3">
      <c r="A106" s="4" t="s">
        <v>152</v>
      </c>
      <c r="B106" s="3">
        <v>650</v>
      </c>
    </row>
    <row r="107" spans="1:2" x14ac:dyDescent="0.3">
      <c r="A107" s="4" t="s">
        <v>26</v>
      </c>
      <c r="B107" s="3">
        <v>650</v>
      </c>
    </row>
    <row r="108" spans="1:2" x14ac:dyDescent="0.3">
      <c r="A108" s="4" t="s">
        <v>17</v>
      </c>
      <c r="B108" s="3">
        <v>650</v>
      </c>
    </row>
    <row r="109" spans="1:2" x14ac:dyDescent="0.3">
      <c r="A109" s="4" t="s">
        <v>10</v>
      </c>
      <c r="B109" s="3">
        <v>750</v>
      </c>
    </row>
    <row r="110" spans="1:2" x14ac:dyDescent="0.3">
      <c r="A110" s="4" t="s">
        <v>27</v>
      </c>
      <c r="B110" s="3">
        <v>650</v>
      </c>
    </row>
    <row r="111" spans="1:2" x14ac:dyDescent="0.3">
      <c r="A111" s="2" t="s">
        <v>6</v>
      </c>
      <c r="B111" s="3">
        <v>850</v>
      </c>
    </row>
    <row r="112" spans="1:2" x14ac:dyDescent="0.3">
      <c r="A112" s="4" t="s">
        <v>63</v>
      </c>
      <c r="B112" s="3">
        <v>850</v>
      </c>
    </row>
    <row r="113" spans="1:2" x14ac:dyDescent="0.3">
      <c r="A113" s="4" t="s">
        <v>44</v>
      </c>
      <c r="B113" s="3">
        <v>650</v>
      </c>
    </row>
    <row r="114" spans="1:2" x14ac:dyDescent="0.3">
      <c r="A114" s="4" t="s">
        <v>12</v>
      </c>
      <c r="B114" s="3">
        <v>550</v>
      </c>
    </row>
    <row r="115" spans="1:2" x14ac:dyDescent="0.3">
      <c r="A115" s="4" t="s">
        <v>26</v>
      </c>
      <c r="B115" s="3">
        <v>450</v>
      </c>
    </row>
    <row r="116" spans="1:2" x14ac:dyDescent="0.3">
      <c r="A116" s="4" t="s">
        <v>10</v>
      </c>
      <c r="B116" s="3">
        <v>650</v>
      </c>
    </row>
    <row r="117" spans="1:2" x14ac:dyDescent="0.3">
      <c r="A117" s="4" t="s">
        <v>84</v>
      </c>
      <c r="B117" s="3">
        <v>750</v>
      </c>
    </row>
    <row r="118" spans="1:2" x14ac:dyDescent="0.3">
      <c r="A118" s="4" t="s">
        <v>15</v>
      </c>
      <c r="B118" s="3">
        <v>650</v>
      </c>
    </row>
    <row r="119" spans="1:2" x14ac:dyDescent="0.3">
      <c r="A119" s="4" t="s">
        <v>27</v>
      </c>
      <c r="B119" s="3">
        <v>750</v>
      </c>
    </row>
    <row r="120" spans="1:2" x14ac:dyDescent="0.3">
      <c r="A120" s="2" t="s">
        <v>167</v>
      </c>
      <c r="B120" s="3">
        <v>850</v>
      </c>
    </row>
    <row r="121" spans="1:2" x14ac:dyDescent="0.3">
      <c r="A121" s="4" t="s">
        <v>17</v>
      </c>
      <c r="B121" s="3">
        <v>850</v>
      </c>
    </row>
    <row r="122" spans="1:2" x14ac:dyDescent="0.3">
      <c r="A122" s="4" t="s">
        <v>145</v>
      </c>
      <c r="B122" s="3">
        <v>850</v>
      </c>
    </row>
    <row r="123" spans="1:2" x14ac:dyDescent="0.3">
      <c r="A123" s="4" t="s">
        <v>10</v>
      </c>
      <c r="B123" s="3">
        <v>850</v>
      </c>
    </row>
    <row r="124" spans="1:2" x14ac:dyDescent="0.3">
      <c r="A124" s="4" t="s">
        <v>27</v>
      </c>
      <c r="B124" s="3">
        <v>850</v>
      </c>
    </row>
    <row r="125" spans="1:2" x14ac:dyDescent="0.3">
      <c r="A125" s="2" t="s">
        <v>104</v>
      </c>
      <c r="B125" s="3">
        <v>1050</v>
      </c>
    </row>
    <row r="126" spans="1:2" x14ac:dyDescent="0.3">
      <c r="A126" s="4" t="s">
        <v>63</v>
      </c>
      <c r="B126" s="3">
        <v>850</v>
      </c>
    </row>
    <row r="127" spans="1:2" x14ac:dyDescent="0.3">
      <c r="A127" s="4" t="s">
        <v>12</v>
      </c>
      <c r="B127" s="3">
        <v>850</v>
      </c>
    </row>
    <row r="128" spans="1:2" x14ac:dyDescent="0.3">
      <c r="A128" s="4" t="s">
        <v>10</v>
      </c>
      <c r="B128" s="3">
        <v>1050</v>
      </c>
    </row>
    <row r="129" spans="1:2" x14ac:dyDescent="0.3">
      <c r="A129" s="2" t="s">
        <v>7</v>
      </c>
      <c r="B129" s="3">
        <v>650</v>
      </c>
    </row>
    <row r="130" spans="1:2" x14ac:dyDescent="0.3">
      <c r="A130" s="4" t="s">
        <v>44</v>
      </c>
      <c r="B130" s="3">
        <v>650</v>
      </c>
    </row>
    <row r="131" spans="1:2" x14ac:dyDescent="0.3">
      <c r="A131" s="4" t="s">
        <v>10</v>
      </c>
      <c r="B131" s="3">
        <v>550</v>
      </c>
    </row>
    <row r="132" spans="1:2" x14ac:dyDescent="0.3">
      <c r="A132" s="2" t="s">
        <v>90</v>
      </c>
      <c r="B132" s="3">
        <v>850</v>
      </c>
    </row>
    <row r="133" spans="1:2" x14ac:dyDescent="0.3">
      <c r="A133" s="4" t="s">
        <v>63</v>
      </c>
      <c r="B133" s="3">
        <v>850</v>
      </c>
    </row>
    <row r="134" spans="1:2" x14ac:dyDescent="0.3">
      <c r="A134" s="4" t="s">
        <v>12</v>
      </c>
      <c r="B134" s="3">
        <v>850</v>
      </c>
    </row>
    <row r="135" spans="1:2" x14ac:dyDescent="0.3">
      <c r="A135" s="4" t="s">
        <v>10</v>
      </c>
      <c r="B135" s="3">
        <v>850</v>
      </c>
    </row>
    <row r="136" spans="1:2" x14ac:dyDescent="0.3">
      <c r="A136" s="2" t="s">
        <v>2</v>
      </c>
      <c r="B136" s="3">
        <v>20160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8"/>
  <sheetViews>
    <sheetView workbookViewId="0">
      <selection activeCell="A7" sqref="A7"/>
    </sheetView>
  </sheetViews>
  <sheetFormatPr defaultRowHeight="14.4" x14ac:dyDescent="0.3"/>
  <cols>
    <col min="1" max="1" width="31.44140625" customWidth="1"/>
    <col min="2" max="2" width="15.44140625" style="7" customWidth="1"/>
    <col min="3" max="3" width="12.33203125" customWidth="1"/>
    <col min="4" max="4" width="14.88671875" customWidth="1"/>
    <col min="5" max="5" width="17.88671875" customWidth="1"/>
    <col min="6" max="6" width="18.109375" style="8" bestFit="1" customWidth="1"/>
    <col min="7" max="7" width="10.33203125" bestFit="1" customWidth="1"/>
    <col min="8" max="8" width="10.6640625" bestFit="1" customWidth="1"/>
    <col min="9" max="9" width="6.6640625" bestFit="1" customWidth="1"/>
    <col min="10" max="10" width="10.6640625" bestFit="1" customWidth="1"/>
    <col min="11" max="11" width="20.109375" customWidth="1"/>
    <col min="12" max="12" width="18.109375" customWidth="1"/>
    <col min="13" max="13" width="20.664062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6" x14ac:dyDescent="0.3">
      <c r="A2" s="1" t="s">
        <v>21</v>
      </c>
      <c r="B2" s="8" t="s" vm="5">
        <v>9</v>
      </c>
    </row>
    <row r="3" spans="1:6" x14ac:dyDescent="0.3">
      <c r="A3" s="1" t="s">
        <v>22</v>
      </c>
      <c r="B3" s="8" t="s" vm="3">
        <v>9</v>
      </c>
    </row>
    <row r="5" spans="1:6" x14ac:dyDescent="0.3">
      <c r="A5" s="1" t="s">
        <v>1</v>
      </c>
      <c r="B5" s="8" t="s">
        <v>18</v>
      </c>
      <c r="C5" t="s">
        <v>25</v>
      </c>
      <c r="D5" t="s">
        <v>28</v>
      </c>
      <c r="E5" s="8" t="s">
        <v>20</v>
      </c>
      <c r="F5"/>
    </row>
    <row r="6" spans="1:6" x14ac:dyDescent="0.3">
      <c r="A6" s="2" t="s">
        <v>10</v>
      </c>
      <c r="B6" s="8">
        <v>2373122.5</v>
      </c>
      <c r="C6" s="3">
        <v>3347.05</v>
      </c>
      <c r="D6" s="3">
        <v>585.9</v>
      </c>
      <c r="E6" s="8">
        <v>558060</v>
      </c>
      <c r="F6"/>
    </row>
    <row r="7" spans="1:6" x14ac:dyDescent="0.3">
      <c r="A7" s="4" t="s">
        <v>66</v>
      </c>
      <c r="B7" s="8">
        <v>305937.5</v>
      </c>
      <c r="C7" s="3">
        <v>394.25</v>
      </c>
      <c r="D7" s="3">
        <v>15.25</v>
      </c>
      <c r="E7" s="8">
        <v>10512.5</v>
      </c>
      <c r="F7"/>
    </row>
    <row r="8" spans="1:6" x14ac:dyDescent="0.3">
      <c r="A8" s="5" t="s">
        <v>67</v>
      </c>
      <c r="B8" s="8">
        <v>102050</v>
      </c>
      <c r="C8" s="3">
        <v>131.5</v>
      </c>
      <c r="D8" s="3">
        <v>9.25</v>
      </c>
      <c r="E8" s="8">
        <v>6012.5</v>
      </c>
      <c r="F8"/>
    </row>
    <row r="9" spans="1:6" x14ac:dyDescent="0.3">
      <c r="A9" s="5" t="s">
        <v>68</v>
      </c>
      <c r="B9" s="8">
        <v>14137.5</v>
      </c>
      <c r="C9" s="3">
        <v>21.75</v>
      </c>
      <c r="D9" s="3"/>
      <c r="E9" s="8"/>
      <c r="F9"/>
    </row>
    <row r="10" spans="1:6" x14ac:dyDescent="0.3">
      <c r="A10" s="5" t="s">
        <v>69</v>
      </c>
      <c r="B10" s="8">
        <v>189750</v>
      </c>
      <c r="C10" s="3">
        <v>241</v>
      </c>
      <c r="D10" s="3">
        <v>6</v>
      </c>
      <c r="E10" s="8">
        <v>4500</v>
      </c>
      <c r="F10"/>
    </row>
    <row r="11" spans="1:6" x14ac:dyDescent="0.3">
      <c r="B11"/>
      <c r="F11"/>
    </row>
    <row r="12" spans="1:6" x14ac:dyDescent="0.3">
      <c r="B12"/>
      <c r="F12"/>
    </row>
    <row r="13" spans="1:6" x14ac:dyDescent="0.3">
      <c r="B13"/>
      <c r="F13"/>
    </row>
    <row r="14" spans="1:6" x14ac:dyDescent="0.3">
      <c r="B14"/>
      <c r="F14"/>
    </row>
    <row r="15" spans="1:6" x14ac:dyDescent="0.3">
      <c r="B15"/>
      <c r="F15"/>
    </row>
    <row r="16" spans="1:6" x14ac:dyDescent="0.3">
      <c r="B16"/>
      <c r="F16"/>
    </row>
    <row r="17" spans="2:6" x14ac:dyDescent="0.3">
      <c r="B17"/>
      <c r="F17"/>
    </row>
    <row r="18" spans="2:6" x14ac:dyDescent="0.3">
      <c r="B18"/>
      <c r="F18"/>
    </row>
    <row r="19" spans="2:6" x14ac:dyDescent="0.3">
      <c r="B19"/>
      <c r="F19"/>
    </row>
    <row r="20" spans="2:6" x14ac:dyDescent="0.3">
      <c r="B20"/>
      <c r="F20"/>
    </row>
    <row r="21" spans="2:6" x14ac:dyDescent="0.3">
      <c r="B21"/>
      <c r="F21"/>
    </row>
    <row r="22" spans="2:6" x14ac:dyDescent="0.3">
      <c r="B22"/>
      <c r="F22"/>
    </row>
    <row r="23" spans="2:6" x14ac:dyDescent="0.3">
      <c r="B23"/>
      <c r="F23"/>
    </row>
    <row r="24" spans="2:6" x14ac:dyDescent="0.3">
      <c r="B24"/>
      <c r="F24"/>
    </row>
    <row r="25" spans="2:6" x14ac:dyDescent="0.3">
      <c r="B25"/>
      <c r="F25"/>
    </row>
    <row r="26" spans="2:6" x14ac:dyDescent="0.3">
      <c r="B26"/>
      <c r="F26"/>
    </row>
    <row r="27" spans="2:6" x14ac:dyDescent="0.3">
      <c r="B27"/>
      <c r="F27"/>
    </row>
    <row r="28" spans="2:6" x14ac:dyDescent="0.3">
      <c r="B28"/>
      <c r="F28"/>
    </row>
    <row r="29" spans="2:6" x14ac:dyDescent="0.3">
      <c r="B29"/>
      <c r="F29"/>
    </row>
    <row r="30" spans="2:6" x14ac:dyDescent="0.3">
      <c r="B30"/>
      <c r="F30"/>
    </row>
    <row r="31" spans="2:6" x14ac:dyDescent="0.3">
      <c r="B31"/>
      <c r="F31"/>
    </row>
    <row r="32" spans="2:6" x14ac:dyDescent="0.3">
      <c r="B32"/>
      <c r="F32"/>
    </row>
    <row r="33" spans="2:6" x14ac:dyDescent="0.3">
      <c r="B33"/>
      <c r="F33"/>
    </row>
    <row r="34" spans="2:6" x14ac:dyDescent="0.3">
      <c r="B34"/>
      <c r="F34"/>
    </row>
    <row r="35" spans="2:6" x14ac:dyDescent="0.3">
      <c r="B35"/>
      <c r="F35"/>
    </row>
    <row r="36" spans="2:6" x14ac:dyDescent="0.3">
      <c r="B36"/>
      <c r="F36"/>
    </row>
    <row r="37" spans="2:6" x14ac:dyDescent="0.3">
      <c r="B37"/>
      <c r="F37"/>
    </row>
    <row r="38" spans="2:6" x14ac:dyDescent="0.3">
      <c r="B38"/>
      <c r="F38"/>
    </row>
    <row r="39" spans="2:6" x14ac:dyDescent="0.3">
      <c r="B39"/>
      <c r="F39"/>
    </row>
    <row r="40" spans="2:6" x14ac:dyDescent="0.3">
      <c r="B40"/>
      <c r="F40"/>
    </row>
    <row r="41" spans="2:6" x14ac:dyDescent="0.3">
      <c r="B41"/>
      <c r="F41"/>
    </row>
    <row r="42" spans="2:6" x14ac:dyDescent="0.3">
      <c r="B42"/>
      <c r="F42"/>
    </row>
    <row r="43" spans="2:6" x14ac:dyDescent="0.3">
      <c r="B43"/>
      <c r="F43"/>
    </row>
    <row r="44" spans="2:6" x14ac:dyDescent="0.3">
      <c r="B44"/>
      <c r="F44"/>
    </row>
    <row r="45" spans="2:6" x14ac:dyDescent="0.3">
      <c r="B45"/>
      <c r="F45"/>
    </row>
    <row r="46" spans="2:6" x14ac:dyDescent="0.3">
      <c r="B46"/>
      <c r="F46"/>
    </row>
    <row r="47" spans="2:6" x14ac:dyDescent="0.3">
      <c r="B47"/>
      <c r="F47"/>
    </row>
    <row r="48" spans="2:6" x14ac:dyDescent="0.3">
      <c r="B48"/>
      <c r="F48"/>
    </row>
    <row r="49" spans="2:6" x14ac:dyDescent="0.3">
      <c r="B49"/>
      <c r="F49"/>
    </row>
    <row r="50" spans="2:6" x14ac:dyDescent="0.3">
      <c r="B50"/>
      <c r="F50"/>
    </row>
    <row r="51" spans="2:6" x14ac:dyDescent="0.3">
      <c r="B51"/>
      <c r="F51"/>
    </row>
    <row r="52" spans="2:6" x14ac:dyDescent="0.3">
      <c r="B52"/>
      <c r="F52"/>
    </row>
    <row r="53" spans="2:6" x14ac:dyDescent="0.3">
      <c r="B53"/>
      <c r="F53"/>
    </row>
    <row r="54" spans="2:6" x14ac:dyDescent="0.3">
      <c r="B54"/>
      <c r="F54"/>
    </row>
    <row r="55" spans="2:6" x14ac:dyDescent="0.3">
      <c r="B55"/>
      <c r="F55"/>
    </row>
    <row r="56" spans="2:6" x14ac:dyDescent="0.3">
      <c r="B56"/>
      <c r="F56"/>
    </row>
    <row r="57" spans="2:6" x14ac:dyDescent="0.3">
      <c r="B57"/>
      <c r="F57"/>
    </row>
    <row r="58" spans="2:6" x14ac:dyDescent="0.3">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zoomScale="70" zoomScaleNormal="70" workbookViewId="0">
      <selection activeCell="K9" sqref="K9"/>
    </sheetView>
  </sheetViews>
  <sheetFormatPr defaultRowHeight="14.4" x14ac:dyDescent="0.3"/>
  <cols>
    <col min="1" max="1" width="21" customWidth="1"/>
    <col min="2" max="2" width="2.5546875" customWidth="1"/>
    <col min="3" max="3" width="16.88671875" customWidth="1"/>
    <col min="4" max="4" width="12.2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35" customWidth="1"/>
    <col min="15" max="15" width="21.33203125" customWidth="1"/>
    <col min="16" max="19" width="10.77734375" customWidth="1"/>
    <col min="20" max="21" width="10.88671875" customWidth="1"/>
    <col min="22" max="22" width="10.77734375" customWidth="1"/>
    <col min="23" max="26" width="10.88671875" customWidth="1"/>
    <col min="27" max="27" width="10.77734375" customWidth="1"/>
    <col min="28" max="29" width="10.88671875" customWidth="1"/>
    <col min="30" max="30" width="13.109375" customWidth="1"/>
    <col min="31" max="31" width="10.88671875" customWidth="1"/>
    <col min="32" max="32" width="10.77734375" customWidth="1"/>
    <col min="33" max="33" width="13.1093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2">
        <v>16</v>
      </c>
      <c r="E2" s="18"/>
      <c r="F2" s="18"/>
      <c r="G2" s="18"/>
      <c r="H2" s="18"/>
      <c r="I2" s="18"/>
      <c r="J2" s="18"/>
      <c r="K2" s="61"/>
      <c r="L2" s="61"/>
      <c r="M2" s="61"/>
      <c r="N2" s="1" t="s">
        <v>141</v>
      </c>
      <c r="O2" t="s" vm="21">
        <v>131</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-1</v>
      </c>
      <c r="E5" s="3">
        <v>168</v>
      </c>
      <c r="F5" s="3">
        <v>4</v>
      </c>
      <c r="G5" s="3">
        <v>76</v>
      </c>
      <c r="H5" s="3"/>
      <c r="I5" s="3">
        <v>88</v>
      </c>
      <c r="J5" s="3">
        <v>184</v>
      </c>
      <c r="K5" s="20">
        <v>0.41304347826086957</v>
      </c>
      <c r="L5" s="20">
        <v>0.9</v>
      </c>
      <c r="N5" s="1" t="s">
        <v>1</v>
      </c>
      <c r="O5" t="s">
        <v>153</v>
      </c>
      <c r="P5" t="s">
        <v>154</v>
      </c>
      <c r="Q5" t="s">
        <v>155</v>
      </c>
      <c r="R5" t="s">
        <v>156</v>
      </c>
      <c r="S5" t="s">
        <v>157</v>
      </c>
      <c r="T5" t="s">
        <v>158</v>
      </c>
      <c r="U5" t="s">
        <v>190</v>
      </c>
      <c r="V5" t="s">
        <v>191</v>
      </c>
      <c r="W5" t="s">
        <v>192</v>
      </c>
      <c r="X5" t="s">
        <v>193</v>
      </c>
      <c r="Y5" t="s">
        <v>193</v>
      </c>
      <c r="Z5" t="s">
        <v>194</v>
      </c>
      <c r="AA5" t="s">
        <v>195</v>
      </c>
      <c r="AB5" t="s">
        <v>196</v>
      </c>
      <c r="AC5" t="s">
        <v>197</v>
      </c>
      <c r="AD5" t="s">
        <v>2</v>
      </c>
    </row>
    <row r="6" spans="3:100" x14ac:dyDescent="0.3">
      <c r="C6" s="4" t="s">
        <v>168</v>
      </c>
      <c r="D6" s="3"/>
      <c r="E6" s="3">
        <v>4</v>
      </c>
      <c r="F6" s="3">
        <v>4</v>
      </c>
      <c r="G6" s="3"/>
      <c r="H6" s="3"/>
      <c r="I6" s="3"/>
      <c r="J6" s="3">
        <v>184</v>
      </c>
      <c r="K6" s="20"/>
      <c r="L6" s="20"/>
      <c r="N6" s="2" t="s">
        <v>72</v>
      </c>
      <c r="O6" s="3"/>
      <c r="P6" s="3"/>
      <c r="Q6" s="3"/>
      <c r="R6" s="3"/>
      <c r="S6" s="3"/>
      <c r="T6" s="3"/>
      <c r="U6" s="3"/>
      <c r="V6" s="3"/>
      <c r="W6" s="3"/>
      <c r="X6" s="3"/>
      <c r="Y6" s="3"/>
      <c r="Z6" s="3"/>
      <c r="AA6" s="3"/>
      <c r="AB6" s="3"/>
      <c r="AC6" s="3"/>
      <c r="AD6" s="3"/>
    </row>
    <row r="7" spans="3:100" x14ac:dyDescent="0.3">
      <c r="C7" s="4" t="s">
        <v>12</v>
      </c>
      <c r="D7" s="3"/>
      <c r="E7" s="3">
        <v>88</v>
      </c>
      <c r="F7" s="3"/>
      <c r="G7" s="3"/>
      <c r="H7" s="3"/>
      <c r="I7" s="3">
        <v>88</v>
      </c>
      <c r="J7" s="3">
        <v>184</v>
      </c>
      <c r="K7" s="20"/>
      <c r="L7" s="20"/>
      <c r="N7" s="62" t="s">
        <v>55</v>
      </c>
      <c r="O7" s="3">
        <v>8</v>
      </c>
      <c r="P7" s="3">
        <v>21</v>
      </c>
      <c r="Q7" s="3">
        <v>6</v>
      </c>
      <c r="R7" s="3"/>
      <c r="S7" s="3">
        <v>8</v>
      </c>
      <c r="T7" s="3">
        <v>29</v>
      </c>
      <c r="U7" s="3"/>
      <c r="V7" s="3"/>
      <c r="W7" s="3"/>
      <c r="X7" s="3"/>
      <c r="Y7" s="3"/>
      <c r="Z7" s="3"/>
      <c r="AA7" s="3"/>
      <c r="AB7" s="3"/>
      <c r="AC7" s="3"/>
      <c r="AD7" s="3">
        <v>72</v>
      </c>
    </row>
    <row r="8" spans="3:100" x14ac:dyDescent="0.3">
      <c r="C8" s="4" t="s">
        <v>26</v>
      </c>
      <c r="D8" s="3">
        <v>-1</v>
      </c>
      <c r="E8" s="3">
        <v>76</v>
      </c>
      <c r="F8" s="3"/>
      <c r="G8" s="3">
        <v>76</v>
      </c>
      <c r="H8" s="3"/>
      <c r="I8" s="3"/>
      <c r="J8" s="3">
        <v>184</v>
      </c>
      <c r="K8" s="20">
        <v>0.41304347826086957</v>
      </c>
      <c r="L8" s="20">
        <v>0.9</v>
      </c>
      <c r="N8" s="62" t="s">
        <v>19</v>
      </c>
      <c r="O8" s="3">
        <v>8</v>
      </c>
      <c r="P8" s="3">
        <v>21</v>
      </c>
      <c r="Q8" s="3">
        <v>6</v>
      </c>
      <c r="R8" s="3"/>
      <c r="S8" s="3">
        <v>8</v>
      </c>
      <c r="T8" s="3">
        <v>29</v>
      </c>
      <c r="U8" s="3"/>
      <c r="V8" s="3"/>
      <c r="W8" s="3"/>
      <c r="X8" s="3"/>
      <c r="Y8" s="3"/>
      <c r="Z8" s="3"/>
      <c r="AA8" s="3"/>
      <c r="AB8" s="3"/>
      <c r="AC8" s="3"/>
      <c r="AD8" s="3">
        <v>72</v>
      </c>
    </row>
    <row r="9" spans="3:100" x14ac:dyDescent="0.3">
      <c r="C9" s="2" t="s">
        <v>189</v>
      </c>
      <c r="D9" s="3">
        <v>0</v>
      </c>
      <c r="E9" s="3">
        <v>173</v>
      </c>
      <c r="F9" s="3">
        <v>4</v>
      </c>
      <c r="G9" s="3">
        <v>135</v>
      </c>
      <c r="H9" s="3"/>
      <c r="I9" s="3">
        <v>34</v>
      </c>
      <c r="J9" s="3">
        <v>160</v>
      </c>
      <c r="K9" s="20">
        <v>0.84375</v>
      </c>
      <c r="L9" s="20">
        <v>0.9</v>
      </c>
      <c r="N9" s="2" t="s">
        <v>12</v>
      </c>
      <c r="O9" s="3"/>
      <c r="P9" s="3"/>
      <c r="Q9" s="3"/>
      <c r="R9" s="3"/>
      <c r="S9" s="3"/>
      <c r="T9" s="3"/>
      <c r="U9" s="3"/>
      <c r="V9" s="3"/>
      <c r="W9" s="3"/>
      <c r="X9" s="3"/>
      <c r="Y9" s="3"/>
      <c r="Z9" s="3"/>
      <c r="AA9" s="3"/>
      <c r="AB9" s="3"/>
      <c r="AC9" s="3"/>
      <c r="AD9" s="3"/>
    </row>
    <row r="10" spans="3:100" x14ac:dyDescent="0.3">
      <c r="C10" s="4" t="s">
        <v>63</v>
      </c>
      <c r="D10" s="3"/>
      <c r="E10" s="3">
        <v>2</v>
      </c>
      <c r="F10" s="3"/>
      <c r="G10" s="3"/>
      <c r="H10" s="3"/>
      <c r="I10" s="3">
        <v>2</v>
      </c>
      <c r="J10" s="3">
        <v>160</v>
      </c>
      <c r="K10" s="20"/>
      <c r="L10" s="20"/>
      <c r="N10" s="4" t="s">
        <v>201</v>
      </c>
      <c r="O10" s="3"/>
      <c r="P10" s="3"/>
      <c r="Q10" s="3"/>
      <c r="R10" s="3"/>
      <c r="S10" s="3"/>
      <c r="T10" s="3"/>
      <c r="U10" s="3"/>
      <c r="V10" s="3"/>
      <c r="W10" s="3"/>
      <c r="X10" s="3"/>
      <c r="Y10" s="3"/>
      <c r="Z10" s="3"/>
      <c r="AA10" s="3"/>
      <c r="AB10" s="3"/>
      <c r="AC10" s="3"/>
      <c r="AD10" s="3"/>
    </row>
    <row r="11" spans="3:100" x14ac:dyDescent="0.3">
      <c r="C11" s="4" t="s">
        <v>168</v>
      </c>
      <c r="D11" s="3"/>
      <c r="E11" s="3">
        <v>4</v>
      </c>
      <c r="F11" s="3">
        <v>4</v>
      </c>
      <c r="G11" s="3"/>
      <c r="H11" s="3"/>
      <c r="I11" s="3"/>
      <c r="J11" s="3">
        <v>160</v>
      </c>
      <c r="K11" s="20"/>
      <c r="L11" s="20"/>
      <c r="N11" s="62" t="s">
        <v>55</v>
      </c>
      <c r="O11" s="3"/>
      <c r="P11" s="3"/>
      <c r="Q11" s="3"/>
      <c r="R11" s="3"/>
      <c r="S11" s="3"/>
      <c r="T11" s="3"/>
      <c r="U11" s="3"/>
      <c r="V11" s="3"/>
      <c r="W11" s="3"/>
      <c r="X11" s="3"/>
      <c r="Y11" s="3"/>
      <c r="Z11" s="3"/>
      <c r="AA11" s="3"/>
      <c r="AB11" s="3"/>
      <c r="AC11" s="3"/>
      <c r="AD11" s="3"/>
    </row>
    <row r="12" spans="3:100" x14ac:dyDescent="0.3">
      <c r="C12" s="4" t="s">
        <v>12</v>
      </c>
      <c r="D12" s="3"/>
      <c r="E12" s="3">
        <v>32</v>
      </c>
      <c r="F12" s="3"/>
      <c r="G12" s="3"/>
      <c r="H12" s="3"/>
      <c r="I12" s="3">
        <v>32</v>
      </c>
      <c r="J12" s="3">
        <v>160</v>
      </c>
      <c r="K12" s="20"/>
      <c r="L12" s="20"/>
      <c r="M12">
        <f>(173+14.5)</f>
        <v>187.5</v>
      </c>
      <c r="N12" s="62" t="s">
        <v>19</v>
      </c>
      <c r="O12" s="3"/>
      <c r="P12" s="3"/>
      <c r="Q12" s="3"/>
      <c r="R12" s="3"/>
      <c r="S12" s="3"/>
      <c r="T12" s="3"/>
      <c r="U12" s="3"/>
      <c r="V12" s="3"/>
      <c r="W12" s="3">
        <v>1</v>
      </c>
      <c r="X12" s="3"/>
      <c r="Y12" s="3"/>
      <c r="Z12" s="3"/>
      <c r="AA12" s="3"/>
      <c r="AB12" s="3"/>
      <c r="AC12" s="3"/>
      <c r="AD12" s="3">
        <v>1</v>
      </c>
    </row>
    <row r="13" spans="3:100" x14ac:dyDescent="0.3">
      <c r="C13" s="4" t="s">
        <v>26</v>
      </c>
      <c r="D13" s="3">
        <v>0</v>
      </c>
      <c r="E13" s="3">
        <v>135</v>
      </c>
      <c r="F13" s="3"/>
      <c r="G13" s="3">
        <v>135</v>
      </c>
      <c r="H13" s="3"/>
      <c r="I13" s="3"/>
      <c r="J13" s="3">
        <v>160</v>
      </c>
      <c r="K13" s="20">
        <v>0.84375</v>
      </c>
      <c r="L13" s="20">
        <v>0.9</v>
      </c>
      <c r="M13">
        <f>160*1.05</f>
        <v>168</v>
      </c>
      <c r="N13" s="4" t="s">
        <v>142</v>
      </c>
      <c r="O13" s="3"/>
      <c r="P13" s="3"/>
      <c r="Q13" s="3"/>
      <c r="R13" s="3"/>
      <c r="S13" s="3"/>
      <c r="T13" s="3"/>
      <c r="U13" s="3"/>
      <c r="V13" s="3"/>
      <c r="W13" s="3"/>
      <c r="X13" s="3"/>
      <c r="Y13" s="3"/>
      <c r="Z13" s="3"/>
      <c r="AA13" s="3"/>
      <c r="AB13" s="3"/>
      <c r="AC13" s="3"/>
      <c r="AD13" s="3"/>
    </row>
    <row r="14" spans="3:100" x14ac:dyDescent="0.3">
      <c r="C14" s="2" t="s">
        <v>169</v>
      </c>
      <c r="D14" s="3">
        <v>-1</v>
      </c>
      <c r="E14" s="3">
        <v>134</v>
      </c>
      <c r="F14" s="3">
        <v>10</v>
      </c>
      <c r="G14" s="3">
        <v>104</v>
      </c>
      <c r="H14" s="3"/>
      <c r="I14" s="3">
        <v>20</v>
      </c>
      <c r="J14" s="3">
        <v>152</v>
      </c>
      <c r="K14" s="20">
        <v>0.68421052631578949</v>
      </c>
      <c r="L14" s="20">
        <v>0.9</v>
      </c>
      <c r="M14">
        <f>M12-M13</f>
        <v>19.5</v>
      </c>
      <c r="N14" s="62" t="s">
        <v>55</v>
      </c>
      <c r="O14" s="3"/>
      <c r="P14" s="3"/>
      <c r="Q14" s="3"/>
      <c r="R14" s="3"/>
      <c r="S14" s="3"/>
      <c r="T14" s="3"/>
      <c r="U14" s="3"/>
      <c r="V14" s="3"/>
      <c r="W14" s="3"/>
      <c r="X14" s="3"/>
      <c r="Y14" s="3"/>
      <c r="Z14" s="3"/>
      <c r="AA14" s="3"/>
      <c r="AB14" s="3"/>
      <c r="AC14" s="3"/>
      <c r="AD14" s="3"/>
    </row>
    <row r="15" spans="3:100" x14ac:dyDescent="0.3">
      <c r="C15" s="4" t="s">
        <v>168</v>
      </c>
      <c r="D15" s="3"/>
      <c r="E15" s="3">
        <v>10</v>
      </c>
      <c r="F15" s="3">
        <v>10</v>
      </c>
      <c r="G15" s="3"/>
      <c r="H15" s="3"/>
      <c r="I15" s="3"/>
      <c r="J15" s="3">
        <v>152</v>
      </c>
      <c r="K15" s="20"/>
      <c r="L15" s="20"/>
      <c r="N15" s="62" t="s">
        <v>19</v>
      </c>
      <c r="O15" s="3"/>
      <c r="P15" s="3"/>
      <c r="Q15" s="3"/>
      <c r="R15" s="3"/>
      <c r="S15" s="3"/>
      <c r="T15" s="3"/>
      <c r="U15" s="3"/>
      <c r="V15" s="3"/>
      <c r="W15" s="3"/>
      <c r="X15" s="3"/>
      <c r="Y15" s="3"/>
      <c r="Z15" s="3">
        <v>3</v>
      </c>
      <c r="AA15" s="3"/>
      <c r="AB15" s="3">
        <v>0.5</v>
      </c>
      <c r="AC15" s="3"/>
      <c r="AD15" s="3">
        <v>3.5</v>
      </c>
    </row>
    <row r="16" spans="3:100" x14ac:dyDescent="0.3">
      <c r="C16" s="4" t="s">
        <v>12</v>
      </c>
      <c r="D16" s="3"/>
      <c r="E16" s="3">
        <v>20</v>
      </c>
      <c r="F16" s="3"/>
      <c r="G16" s="3"/>
      <c r="H16" s="3"/>
      <c r="I16" s="3">
        <v>20</v>
      </c>
      <c r="J16" s="3">
        <v>152</v>
      </c>
      <c r="K16" s="20"/>
      <c r="L16" s="20"/>
      <c r="N16" s="4" t="s">
        <v>202</v>
      </c>
      <c r="O16" s="3"/>
      <c r="P16" s="3"/>
      <c r="Q16" s="3"/>
      <c r="R16" s="3"/>
      <c r="S16" s="3"/>
      <c r="T16" s="3"/>
      <c r="U16" s="3"/>
      <c r="V16" s="3"/>
      <c r="W16" s="3"/>
      <c r="X16" s="3"/>
      <c r="Y16" s="3"/>
      <c r="Z16" s="3"/>
      <c r="AA16" s="3"/>
      <c r="AB16" s="3"/>
      <c r="AC16" s="3"/>
      <c r="AD16" s="3"/>
    </row>
    <row r="17" spans="3:30" x14ac:dyDescent="0.3">
      <c r="C17" s="4" t="s">
        <v>26</v>
      </c>
      <c r="D17" s="3">
        <v>-1</v>
      </c>
      <c r="E17" s="3">
        <v>104</v>
      </c>
      <c r="F17" s="3"/>
      <c r="G17" s="3">
        <v>104</v>
      </c>
      <c r="H17" s="3"/>
      <c r="I17" s="3"/>
      <c r="J17" s="3">
        <v>152</v>
      </c>
      <c r="K17" s="20">
        <v>0.68421052631578949</v>
      </c>
      <c r="L17" s="20">
        <v>0.9</v>
      </c>
      <c r="N17" s="62" t="s">
        <v>55</v>
      </c>
      <c r="O17" s="3"/>
      <c r="P17" s="3"/>
      <c r="Q17" s="3"/>
      <c r="R17" s="3"/>
      <c r="S17" s="3"/>
      <c r="T17" s="3"/>
      <c r="U17" s="3"/>
      <c r="V17" s="3"/>
      <c r="W17" s="3"/>
      <c r="X17" s="3"/>
      <c r="Y17" s="3"/>
      <c r="Z17" s="3"/>
      <c r="AA17" s="3"/>
      <c r="AB17" s="3"/>
      <c r="AC17" s="3"/>
      <c r="AD17" s="3"/>
    </row>
    <row r="18" spans="3:30" x14ac:dyDescent="0.3">
      <c r="C18" s="2" t="s">
        <v>2</v>
      </c>
      <c r="D18" s="3">
        <v>-1</v>
      </c>
      <c r="E18" s="3">
        <v>475</v>
      </c>
      <c r="F18" s="3">
        <v>18</v>
      </c>
      <c r="G18" s="3">
        <v>315</v>
      </c>
      <c r="H18" s="3"/>
      <c r="I18" s="3">
        <v>142</v>
      </c>
      <c r="J18" s="3">
        <v>496</v>
      </c>
      <c r="K18" s="20">
        <v>0.63508064516129037</v>
      </c>
      <c r="L18" s="20">
        <v>0.9</v>
      </c>
      <c r="N18" s="62" t="s">
        <v>19</v>
      </c>
      <c r="O18" s="3"/>
      <c r="P18" s="3"/>
      <c r="Q18" s="3"/>
      <c r="R18" s="3"/>
      <c r="S18" s="3">
        <v>2</v>
      </c>
      <c r="T18" s="3"/>
      <c r="U18" s="3"/>
      <c r="V18" s="3"/>
      <c r="W18" s="3"/>
      <c r="X18" s="3"/>
      <c r="Y18" s="3"/>
      <c r="Z18" s="3"/>
      <c r="AA18" s="3"/>
      <c r="AB18" s="3"/>
      <c r="AC18" s="3"/>
      <c r="AD18" s="3">
        <v>2</v>
      </c>
    </row>
    <row r="19" spans="3:30" x14ac:dyDescent="0.3">
      <c r="N19" s="4" t="s">
        <v>144</v>
      </c>
      <c r="O19" s="3"/>
      <c r="P19" s="3"/>
      <c r="Q19" s="3"/>
      <c r="R19" s="3"/>
      <c r="S19" s="3"/>
      <c r="T19" s="3"/>
      <c r="U19" s="3"/>
      <c r="V19" s="3"/>
      <c r="W19" s="3"/>
      <c r="X19" s="3"/>
      <c r="Y19" s="3"/>
      <c r="Z19" s="3"/>
      <c r="AA19" s="3"/>
      <c r="AB19" s="3"/>
      <c r="AC19" s="3"/>
      <c r="AD19" s="3"/>
    </row>
    <row r="20" spans="3:30" x14ac:dyDescent="0.3">
      <c r="N20" s="62" t="s">
        <v>55</v>
      </c>
      <c r="O20" s="3"/>
      <c r="P20" s="3"/>
      <c r="Q20" s="3"/>
      <c r="R20" s="3"/>
      <c r="S20" s="3"/>
      <c r="T20" s="3"/>
      <c r="U20" s="3"/>
      <c r="V20" s="3"/>
      <c r="W20" s="3"/>
      <c r="X20" s="3"/>
      <c r="Y20" s="3"/>
      <c r="Z20" s="3"/>
      <c r="AA20" s="3"/>
      <c r="AB20" s="3"/>
      <c r="AC20" s="3"/>
      <c r="AD20" s="3"/>
    </row>
    <row r="21" spans="3:30" x14ac:dyDescent="0.3">
      <c r="N21" s="62" t="s">
        <v>19</v>
      </c>
      <c r="O21" s="3"/>
      <c r="P21" s="3">
        <v>8</v>
      </c>
      <c r="Q21" s="3">
        <v>32</v>
      </c>
      <c r="R21" s="3">
        <v>40</v>
      </c>
      <c r="S21" s="3"/>
      <c r="T21" s="3"/>
      <c r="U21" s="3"/>
      <c r="V21" s="3"/>
      <c r="W21" s="3"/>
      <c r="X21" s="3"/>
      <c r="Y21" s="3"/>
      <c r="Z21" s="3"/>
      <c r="AA21" s="3">
        <v>4</v>
      </c>
      <c r="AB21" s="3"/>
      <c r="AC21" s="3">
        <v>8</v>
      </c>
      <c r="AD21" s="3">
        <v>92</v>
      </c>
    </row>
    <row r="22" spans="3:30" x14ac:dyDescent="0.3">
      <c r="N22" s="4" t="s">
        <v>203</v>
      </c>
      <c r="O22" s="3"/>
      <c r="P22" s="3"/>
      <c r="Q22" s="3"/>
      <c r="R22" s="3"/>
      <c r="S22" s="3"/>
      <c r="T22" s="3"/>
      <c r="U22" s="3"/>
      <c r="V22" s="3"/>
      <c r="W22" s="3"/>
      <c r="X22" s="3"/>
      <c r="Y22" s="3"/>
      <c r="Z22" s="3"/>
      <c r="AA22" s="3"/>
      <c r="AB22" s="3"/>
      <c r="AC22" s="3"/>
      <c r="AD22" s="3"/>
    </row>
    <row r="23" spans="3:30" x14ac:dyDescent="0.3">
      <c r="N23" s="62" t="s">
        <v>55</v>
      </c>
      <c r="O23" s="3"/>
      <c r="P23" s="3"/>
      <c r="Q23" s="3"/>
      <c r="R23" s="3"/>
      <c r="S23" s="3"/>
      <c r="T23" s="3"/>
      <c r="U23" s="3"/>
      <c r="V23" s="3"/>
      <c r="W23" s="3"/>
      <c r="X23" s="3"/>
      <c r="Y23" s="3"/>
      <c r="Z23" s="3"/>
      <c r="AA23" s="3"/>
      <c r="AB23" s="3"/>
      <c r="AC23" s="3"/>
      <c r="AD23" s="3"/>
    </row>
    <row r="24" spans="3:30" x14ac:dyDescent="0.3">
      <c r="N24" s="62" t="s">
        <v>19</v>
      </c>
      <c r="O24" s="3"/>
      <c r="P24" s="3"/>
      <c r="Q24" s="3"/>
      <c r="R24" s="3"/>
      <c r="S24" s="3"/>
      <c r="T24" s="3"/>
      <c r="U24" s="3"/>
      <c r="V24" s="3"/>
      <c r="W24" s="3"/>
      <c r="X24" s="3"/>
      <c r="Y24" s="3"/>
      <c r="Z24" s="3"/>
      <c r="AA24" s="3"/>
      <c r="AB24" s="3">
        <v>8</v>
      </c>
      <c r="AC24" s="3"/>
      <c r="AD24" s="3">
        <v>8</v>
      </c>
    </row>
    <row r="25" spans="3:30" x14ac:dyDescent="0.3">
      <c r="N25" s="4" t="s">
        <v>204</v>
      </c>
      <c r="O25" s="3"/>
      <c r="P25" s="3"/>
      <c r="Q25" s="3"/>
      <c r="R25" s="3"/>
      <c r="S25" s="3"/>
      <c r="T25" s="3"/>
      <c r="U25" s="3"/>
      <c r="V25" s="3"/>
      <c r="W25" s="3"/>
      <c r="X25" s="3"/>
      <c r="Y25" s="3"/>
      <c r="Z25" s="3"/>
      <c r="AA25" s="3"/>
      <c r="AB25" s="3"/>
      <c r="AC25" s="3"/>
      <c r="AD25" s="3"/>
    </row>
    <row r="26" spans="3:30" x14ac:dyDescent="0.3">
      <c r="N26" s="62" t="s">
        <v>55</v>
      </c>
      <c r="O26" s="3"/>
      <c r="P26" s="3"/>
      <c r="Q26" s="3"/>
      <c r="R26" s="3"/>
      <c r="S26" s="3"/>
      <c r="T26" s="3"/>
      <c r="U26" s="3"/>
      <c r="V26" s="3"/>
      <c r="W26" s="3"/>
      <c r="X26" s="3"/>
      <c r="Y26" s="3"/>
      <c r="Z26" s="3"/>
      <c r="AA26" s="3"/>
      <c r="AB26" s="3"/>
      <c r="AC26" s="3"/>
      <c r="AD26" s="3"/>
    </row>
    <row r="27" spans="3:30" x14ac:dyDescent="0.3">
      <c r="N27" s="62" t="s">
        <v>19</v>
      </c>
      <c r="O27" s="3"/>
      <c r="P27" s="3"/>
      <c r="Q27" s="3"/>
      <c r="R27" s="3"/>
      <c r="S27" s="3"/>
      <c r="T27" s="3"/>
      <c r="U27" s="3"/>
      <c r="V27" s="3"/>
      <c r="W27" s="3"/>
      <c r="X27" s="3"/>
      <c r="Y27" s="3"/>
      <c r="Z27" s="3"/>
      <c r="AA27" s="3"/>
      <c r="AB27" s="3">
        <v>0.5</v>
      </c>
      <c r="AC27" s="3">
        <v>1</v>
      </c>
      <c r="AD27" s="3">
        <v>1.5</v>
      </c>
    </row>
    <row r="28" spans="3:30" x14ac:dyDescent="0.3">
      <c r="N28" s="4" t="s">
        <v>143</v>
      </c>
      <c r="O28" s="3"/>
      <c r="P28" s="3"/>
      <c r="Q28" s="3"/>
      <c r="R28" s="3"/>
      <c r="S28" s="3"/>
      <c r="T28" s="3"/>
      <c r="U28" s="3"/>
      <c r="V28" s="3"/>
      <c r="W28" s="3"/>
      <c r="X28" s="3"/>
      <c r="Y28" s="3"/>
      <c r="Z28" s="3"/>
      <c r="AA28" s="3"/>
      <c r="AB28" s="3"/>
      <c r="AC28" s="3"/>
      <c r="AD28" s="3"/>
    </row>
    <row r="29" spans="3:30" x14ac:dyDescent="0.3">
      <c r="N29" s="5" t="s">
        <v>131</v>
      </c>
      <c r="O29" s="3"/>
      <c r="P29" s="3"/>
      <c r="Q29" s="3"/>
      <c r="R29" s="3"/>
      <c r="S29" s="3"/>
      <c r="T29" s="3"/>
      <c r="U29" s="3"/>
      <c r="V29" s="3"/>
      <c r="W29" s="3"/>
      <c r="X29" s="3"/>
      <c r="Y29" s="3"/>
      <c r="Z29" s="3"/>
      <c r="AA29" s="3"/>
      <c r="AB29" s="3"/>
      <c r="AC29" s="3"/>
      <c r="AD29" s="3"/>
    </row>
    <row r="30" spans="3:30" x14ac:dyDescent="0.3">
      <c r="N30" s="62" t="s">
        <v>55</v>
      </c>
      <c r="O30" s="3"/>
      <c r="P30" s="3"/>
      <c r="Q30" s="3"/>
      <c r="R30" s="3"/>
      <c r="S30" s="3"/>
      <c r="T30" s="3"/>
      <c r="U30" s="3"/>
      <c r="V30" s="3"/>
      <c r="W30" s="3"/>
      <c r="X30" s="3"/>
      <c r="Y30" s="3"/>
      <c r="Z30" s="3"/>
      <c r="AA30" s="3"/>
      <c r="AB30" s="3"/>
      <c r="AC30" s="3"/>
      <c r="AD30" s="3"/>
    </row>
    <row r="31" spans="3:30" x14ac:dyDescent="0.3">
      <c r="N31" s="62" t="s">
        <v>19</v>
      </c>
      <c r="O31" s="3"/>
      <c r="P31" s="3"/>
      <c r="Q31" s="3"/>
      <c r="R31" s="3"/>
      <c r="S31" s="3">
        <v>0.5</v>
      </c>
      <c r="T31" s="3"/>
      <c r="U31" s="3"/>
      <c r="V31" s="3"/>
      <c r="W31" s="3"/>
      <c r="X31" s="3"/>
      <c r="Y31" s="3"/>
      <c r="Z31" s="3"/>
      <c r="AA31" s="3"/>
      <c r="AB31" s="3"/>
      <c r="AC31" s="3"/>
      <c r="AD31" s="3">
        <v>0.5</v>
      </c>
    </row>
    <row r="32" spans="3:30" x14ac:dyDescent="0.3">
      <c r="N32" s="4" t="s">
        <v>205</v>
      </c>
      <c r="O32" s="3"/>
      <c r="P32" s="3"/>
      <c r="Q32" s="3"/>
      <c r="R32" s="3"/>
      <c r="S32" s="3"/>
      <c r="T32" s="3"/>
      <c r="U32" s="3"/>
      <c r="V32" s="3"/>
      <c r="W32" s="3"/>
      <c r="X32" s="3"/>
      <c r="Y32" s="3"/>
      <c r="Z32" s="3"/>
      <c r="AA32" s="3"/>
      <c r="AB32" s="3"/>
      <c r="AC32" s="3"/>
      <c r="AD32" s="3"/>
    </row>
    <row r="33" spans="14:30" x14ac:dyDescent="0.3">
      <c r="N33" s="4" t="s">
        <v>206</v>
      </c>
      <c r="O33" s="3"/>
      <c r="P33" s="3"/>
      <c r="Q33" s="3"/>
      <c r="R33" s="3"/>
      <c r="S33" s="3">
        <v>0.5</v>
      </c>
      <c r="T33" s="3"/>
      <c r="U33" s="3"/>
      <c r="V33" s="3"/>
      <c r="W33" s="3"/>
      <c r="X33" s="3"/>
      <c r="Y33" s="3"/>
      <c r="Z33" s="3"/>
      <c r="AA33" s="3"/>
      <c r="AB33" s="3"/>
      <c r="AC33" s="3"/>
      <c r="AD33" s="3">
        <v>0.5</v>
      </c>
    </row>
    <row r="34" spans="14:30" x14ac:dyDescent="0.3">
      <c r="N34" s="2" t="s">
        <v>207</v>
      </c>
      <c r="O34" s="3"/>
      <c r="P34" s="3"/>
      <c r="Q34" s="3"/>
      <c r="R34" s="3"/>
      <c r="S34" s="3"/>
      <c r="T34" s="3"/>
      <c r="U34" s="3"/>
      <c r="V34" s="3"/>
      <c r="W34" s="3"/>
      <c r="X34" s="3"/>
      <c r="Y34" s="3"/>
      <c r="Z34" s="3"/>
      <c r="AA34" s="3"/>
      <c r="AB34" s="3"/>
      <c r="AC34" s="3"/>
      <c r="AD34" s="3"/>
    </row>
    <row r="35" spans="14:30" x14ac:dyDescent="0.3">
      <c r="N35" s="2" t="s">
        <v>208</v>
      </c>
      <c r="O35" s="3"/>
      <c r="P35" s="3">
        <v>8</v>
      </c>
      <c r="Q35" s="3">
        <v>32</v>
      </c>
      <c r="R35" s="3">
        <v>40</v>
      </c>
      <c r="S35" s="3">
        <v>2.5</v>
      </c>
      <c r="T35" s="3"/>
      <c r="U35" s="3"/>
      <c r="V35" s="3"/>
      <c r="W35" s="3">
        <v>1</v>
      </c>
      <c r="X35" s="3"/>
      <c r="Y35" s="3"/>
      <c r="Z35" s="3">
        <v>3</v>
      </c>
      <c r="AA35" s="3">
        <v>4</v>
      </c>
      <c r="AB35" s="3">
        <v>9</v>
      </c>
      <c r="AC35" s="3">
        <v>9</v>
      </c>
      <c r="AD35" s="3">
        <v>108.5</v>
      </c>
    </row>
    <row r="36" spans="14:30" x14ac:dyDescent="0.3">
      <c r="N36" s="2" t="s">
        <v>27</v>
      </c>
      <c r="O36" s="3"/>
      <c r="P36" s="3"/>
      <c r="Q36" s="3"/>
      <c r="R36" s="3"/>
      <c r="S36" s="3"/>
      <c r="T36" s="3"/>
      <c r="U36" s="3"/>
      <c r="V36" s="3"/>
      <c r="W36" s="3"/>
      <c r="X36" s="3"/>
      <c r="Y36" s="3"/>
      <c r="Z36" s="3"/>
      <c r="AA36" s="3"/>
      <c r="AB36" s="3"/>
      <c r="AC36" s="3"/>
      <c r="AD36" s="3"/>
    </row>
    <row r="37" spans="14:30" x14ac:dyDescent="0.3">
      <c r="N37" s="62" t="s">
        <v>55</v>
      </c>
      <c r="O37" s="3"/>
      <c r="P37" s="3"/>
      <c r="Q37" s="3"/>
      <c r="R37" s="3"/>
      <c r="S37" s="3">
        <v>37.5</v>
      </c>
      <c r="T37" s="3">
        <v>2</v>
      </c>
      <c r="U37" s="3">
        <v>57</v>
      </c>
      <c r="V37" s="3">
        <v>40</v>
      </c>
      <c r="W37" s="3">
        <v>39</v>
      </c>
      <c r="X37" s="3">
        <v>32</v>
      </c>
      <c r="Y37" s="3">
        <v>8</v>
      </c>
      <c r="Z37" s="3">
        <v>2</v>
      </c>
      <c r="AA37" s="3">
        <v>8</v>
      </c>
      <c r="AB37" s="3">
        <v>21</v>
      </c>
      <c r="AC37" s="3">
        <v>14.5</v>
      </c>
      <c r="AD37" s="3">
        <v>261</v>
      </c>
    </row>
    <row r="38" spans="14:30" x14ac:dyDescent="0.3">
      <c r="N38" s="62" t="s">
        <v>19</v>
      </c>
      <c r="O38" s="3"/>
      <c r="P38" s="3">
        <v>11</v>
      </c>
      <c r="Q38" s="3">
        <v>2</v>
      </c>
      <c r="R38" s="3"/>
      <c r="S38" s="3">
        <v>38.5</v>
      </c>
      <c r="T38" s="3">
        <v>2</v>
      </c>
      <c r="U38" s="3">
        <v>57</v>
      </c>
      <c r="V38" s="3">
        <v>40</v>
      </c>
      <c r="W38" s="3">
        <v>39</v>
      </c>
      <c r="X38" s="3">
        <v>32</v>
      </c>
      <c r="Y38" s="3">
        <v>8</v>
      </c>
      <c r="Z38" s="3">
        <v>49</v>
      </c>
      <c r="AA38" s="3">
        <v>44</v>
      </c>
      <c r="AB38" s="3">
        <v>32</v>
      </c>
      <c r="AC38" s="3">
        <v>23</v>
      </c>
      <c r="AD38" s="3">
        <v>377.5</v>
      </c>
    </row>
    <row r="39" spans="14:30" x14ac:dyDescent="0.3">
      <c r="N39" s="2" t="s">
        <v>199</v>
      </c>
      <c r="O39" s="3">
        <v>8</v>
      </c>
      <c r="P39" s="3">
        <v>21</v>
      </c>
      <c r="Q39" s="3">
        <v>6</v>
      </c>
      <c r="R39" s="3"/>
      <c r="S39" s="3">
        <v>45.5</v>
      </c>
      <c r="T39" s="3">
        <v>31</v>
      </c>
      <c r="U39" s="3">
        <v>57</v>
      </c>
      <c r="V39" s="3">
        <v>40</v>
      </c>
      <c r="W39" s="3">
        <v>39</v>
      </c>
      <c r="X39" s="3">
        <v>32</v>
      </c>
      <c r="Y39" s="3">
        <v>8</v>
      </c>
      <c r="Z39" s="3">
        <v>2</v>
      </c>
      <c r="AA39" s="3">
        <v>8</v>
      </c>
      <c r="AB39" s="3">
        <v>21</v>
      </c>
      <c r="AC39" s="3">
        <v>14.5</v>
      </c>
      <c r="AD39" s="3">
        <v>333</v>
      </c>
    </row>
    <row r="40" spans="14:30" x14ac:dyDescent="0.3">
      <c r="N40" s="2" t="s">
        <v>198</v>
      </c>
      <c r="O40" s="3">
        <v>8</v>
      </c>
      <c r="P40" s="3">
        <v>40</v>
      </c>
      <c r="Q40" s="3">
        <v>40</v>
      </c>
      <c r="R40" s="3">
        <v>40</v>
      </c>
      <c r="S40" s="3">
        <v>49</v>
      </c>
      <c r="T40" s="3">
        <v>31</v>
      </c>
      <c r="U40" s="3">
        <v>57</v>
      </c>
      <c r="V40" s="3">
        <v>40</v>
      </c>
      <c r="W40" s="3">
        <v>40</v>
      </c>
      <c r="X40" s="3">
        <v>32</v>
      </c>
      <c r="Y40" s="3">
        <v>8</v>
      </c>
      <c r="Z40" s="3">
        <v>52</v>
      </c>
      <c r="AA40" s="3">
        <v>48</v>
      </c>
      <c r="AB40" s="3">
        <v>41</v>
      </c>
      <c r="AC40" s="3">
        <v>32</v>
      </c>
      <c r="AD40" s="3">
        <v>558</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topLeftCell="C1" zoomScale="70" zoomScaleNormal="70" workbookViewId="0">
      <selection activeCell="E26" sqref="E26"/>
    </sheetView>
  </sheetViews>
  <sheetFormatPr defaultRowHeight="14.4" x14ac:dyDescent="0.3"/>
  <cols>
    <col min="1" max="1" width="21" customWidth="1"/>
    <col min="2" max="2" width="2.5546875" customWidth="1"/>
    <col min="3" max="3" width="16.6640625" customWidth="1"/>
    <col min="4" max="4" width="16.8867187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21.33203125" customWidth="1"/>
    <col min="15" max="15" width="19.33203125" customWidth="1"/>
    <col min="16" max="17" width="10.77734375" customWidth="1"/>
    <col min="18" max="20" width="10.88671875" customWidth="1"/>
    <col min="21" max="21" width="10.77734375" customWidth="1"/>
    <col min="22" max="25" width="10.88671875" customWidth="1"/>
    <col min="26" max="26" width="10.77734375" customWidth="1"/>
    <col min="27" max="28" width="10.88671875" customWidth="1"/>
    <col min="29" max="29" width="13.109375" customWidth="1"/>
    <col min="30" max="30" width="15.5546875" customWidth="1"/>
    <col min="31" max="31" width="10.88671875" customWidth="1"/>
    <col min="32" max="32" width="15.5546875" customWidth="1"/>
    <col min="33" max="33" width="10.886718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0">
        <v>53</v>
      </c>
      <c r="E2" s="18"/>
      <c r="F2" s="18"/>
      <c r="G2" s="18"/>
      <c r="H2" s="18"/>
      <c r="I2" s="18"/>
      <c r="J2" s="18"/>
      <c r="K2" s="61"/>
      <c r="L2" s="61"/>
      <c r="M2" s="61"/>
      <c r="N2" s="1" t="s">
        <v>141</v>
      </c>
      <c r="O2" t="s" vm="20">
        <v>53</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159</v>
      </c>
      <c r="D5" s="3">
        <v>0</v>
      </c>
      <c r="E5" s="3">
        <v>215.5</v>
      </c>
      <c r="F5" s="3"/>
      <c r="G5" s="3">
        <v>140</v>
      </c>
      <c r="H5" s="3">
        <v>10.5</v>
      </c>
      <c r="I5" s="3">
        <v>65</v>
      </c>
      <c r="J5" s="3">
        <v>184</v>
      </c>
      <c r="K5" s="20">
        <v>0.81793478260869568</v>
      </c>
      <c r="L5" s="20">
        <v>0.9</v>
      </c>
      <c r="N5" s="1" t="s">
        <v>1</v>
      </c>
      <c r="O5" t="s">
        <v>155</v>
      </c>
      <c r="P5" t="s">
        <v>156</v>
      </c>
      <c r="Q5" t="s">
        <v>157</v>
      </c>
      <c r="R5" t="s">
        <v>158</v>
      </c>
      <c r="S5" t="s">
        <v>158</v>
      </c>
      <c r="T5" t="s">
        <v>190</v>
      </c>
      <c r="U5" t="s">
        <v>191</v>
      </c>
      <c r="V5" t="s">
        <v>192</v>
      </c>
      <c r="W5" t="s">
        <v>193</v>
      </c>
      <c r="X5" t="s">
        <v>193</v>
      </c>
      <c r="Y5" t="s">
        <v>194</v>
      </c>
      <c r="Z5" t="s">
        <v>195</v>
      </c>
      <c r="AA5" t="s">
        <v>196</v>
      </c>
      <c r="AB5" t="s">
        <v>197</v>
      </c>
      <c r="AC5" t="s">
        <v>2</v>
      </c>
    </row>
    <row r="6" spans="3:100" x14ac:dyDescent="0.3">
      <c r="C6" s="4" t="s">
        <v>63</v>
      </c>
      <c r="D6" s="3">
        <v>-1</v>
      </c>
      <c r="E6" s="3">
        <v>10.5</v>
      </c>
      <c r="F6" s="3"/>
      <c r="G6" s="3"/>
      <c r="H6" s="3">
        <v>10.5</v>
      </c>
      <c r="I6" s="3"/>
      <c r="J6" s="3">
        <v>184</v>
      </c>
      <c r="K6" s="20">
        <v>5.7065217391304345E-2</v>
      </c>
      <c r="L6" s="20">
        <v>0.9</v>
      </c>
      <c r="N6" s="2" t="s">
        <v>63</v>
      </c>
      <c r="O6" s="3"/>
      <c r="P6" s="3"/>
      <c r="Q6" s="3"/>
      <c r="R6" s="3"/>
      <c r="S6" s="3"/>
      <c r="T6" s="3"/>
      <c r="U6" s="3"/>
      <c r="V6" s="3"/>
      <c r="W6" s="3"/>
      <c r="X6" s="3"/>
      <c r="Y6" s="3"/>
      <c r="Z6" s="3"/>
      <c r="AA6" s="3"/>
      <c r="AB6" s="3"/>
      <c r="AC6" s="3"/>
    </row>
    <row r="7" spans="3:100" x14ac:dyDescent="0.3">
      <c r="C7" s="4" t="s">
        <v>12</v>
      </c>
      <c r="D7" s="3"/>
      <c r="E7" s="3">
        <v>57</v>
      </c>
      <c r="F7" s="3"/>
      <c r="G7" s="3"/>
      <c r="H7" s="3"/>
      <c r="I7" s="3">
        <v>57</v>
      </c>
      <c r="J7" s="3">
        <v>184</v>
      </c>
      <c r="K7" s="20"/>
      <c r="L7" s="20"/>
      <c r="N7" s="4" t="s">
        <v>55</v>
      </c>
      <c r="O7" s="3"/>
      <c r="P7" s="3"/>
      <c r="Q7" s="3"/>
      <c r="R7" s="3"/>
      <c r="S7" s="3"/>
      <c r="T7" s="3"/>
      <c r="U7" s="3"/>
      <c r="V7" s="3"/>
      <c r="W7" s="3"/>
      <c r="X7" s="3"/>
      <c r="Y7" s="3"/>
      <c r="Z7" s="3"/>
      <c r="AA7" s="3"/>
      <c r="AB7" s="3"/>
      <c r="AC7" s="3"/>
    </row>
    <row r="8" spans="3:100" x14ac:dyDescent="0.3">
      <c r="C8" s="4" t="s">
        <v>86</v>
      </c>
      <c r="D8" s="3">
        <v>-1</v>
      </c>
      <c r="E8" s="3">
        <v>4</v>
      </c>
      <c r="F8" s="3"/>
      <c r="G8" s="3">
        <v>4</v>
      </c>
      <c r="H8" s="3"/>
      <c r="I8" s="3"/>
      <c r="J8" s="3">
        <v>184</v>
      </c>
      <c r="K8" s="20">
        <v>2.1739130434782608E-2</v>
      </c>
      <c r="L8" s="20">
        <v>0.9</v>
      </c>
      <c r="N8" s="4" t="s">
        <v>128</v>
      </c>
      <c r="O8" s="3"/>
      <c r="P8" s="3"/>
      <c r="Q8" s="3">
        <v>3</v>
      </c>
      <c r="R8" s="3">
        <v>7.5</v>
      </c>
      <c r="S8" s="3">
        <v>1.5</v>
      </c>
      <c r="T8" s="3">
        <v>8</v>
      </c>
      <c r="U8" s="3">
        <v>5</v>
      </c>
      <c r="V8" s="3"/>
      <c r="W8" s="3"/>
      <c r="X8" s="3"/>
      <c r="Y8" s="3">
        <v>4</v>
      </c>
      <c r="Z8" s="3"/>
      <c r="AA8" s="3"/>
      <c r="AB8" s="3"/>
      <c r="AC8" s="3">
        <v>29</v>
      </c>
    </row>
    <row r="9" spans="3:100" x14ac:dyDescent="0.3">
      <c r="C9" s="4" t="s">
        <v>146</v>
      </c>
      <c r="D9" s="3">
        <v>-1</v>
      </c>
      <c r="E9" s="3">
        <v>80</v>
      </c>
      <c r="F9" s="3"/>
      <c r="G9" s="3">
        <v>80</v>
      </c>
      <c r="H9" s="3"/>
      <c r="I9" s="3"/>
      <c r="J9" s="3">
        <v>184</v>
      </c>
      <c r="K9" s="20">
        <v>0.43478260869565216</v>
      </c>
      <c r="L9" s="20">
        <v>0.9</v>
      </c>
      <c r="N9" s="2" t="s">
        <v>86</v>
      </c>
      <c r="O9" s="3"/>
      <c r="P9" s="3"/>
      <c r="Q9" s="3"/>
      <c r="R9" s="3"/>
      <c r="S9" s="3"/>
      <c r="T9" s="3"/>
      <c r="U9" s="3"/>
      <c r="V9" s="3"/>
      <c r="W9" s="3"/>
      <c r="X9" s="3"/>
      <c r="Y9" s="3"/>
      <c r="Z9" s="3"/>
      <c r="AA9" s="3"/>
      <c r="AB9" s="3"/>
      <c r="AC9" s="3"/>
    </row>
    <row r="10" spans="3:100" x14ac:dyDescent="0.3">
      <c r="C10" s="4" t="s">
        <v>145</v>
      </c>
      <c r="D10" s="3">
        <v>-1</v>
      </c>
      <c r="E10" s="3">
        <v>56</v>
      </c>
      <c r="F10" s="3"/>
      <c r="G10" s="3">
        <v>56</v>
      </c>
      <c r="H10" s="3"/>
      <c r="I10" s="3"/>
      <c r="J10" s="3">
        <v>184</v>
      </c>
      <c r="K10" s="20">
        <v>0.30434782608695654</v>
      </c>
      <c r="L10" s="20">
        <v>0.9</v>
      </c>
      <c r="N10" s="4" t="s">
        <v>55</v>
      </c>
      <c r="O10" s="3"/>
      <c r="P10" s="3"/>
      <c r="Q10" s="3">
        <v>3</v>
      </c>
      <c r="R10" s="3">
        <v>1</v>
      </c>
      <c r="S10" s="3"/>
      <c r="T10" s="3">
        <v>6</v>
      </c>
      <c r="U10" s="3">
        <v>3</v>
      </c>
      <c r="V10" s="3"/>
      <c r="W10" s="3"/>
      <c r="X10" s="3"/>
      <c r="Y10" s="3"/>
      <c r="Z10" s="3"/>
      <c r="AA10" s="3"/>
      <c r="AB10" s="3"/>
      <c r="AC10" s="3">
        <v>13</v>
      </c>
    </row>
    <row r="11" spans="3:100" x14ac:dyDescent="0.3">
      <c r="C11" s="4" t="s">
        <v>27</v>
      </c>
      <c r="D11" s="3"/>
      <c r="E11" s="3">
        <v>8</v>
      </c>
      <c r="F11" s="3"/>
      <c r="G11" s="3"/>
      <c r="H11" s="3"/>
      <c r="I11" s="3">
        <v>8</v>
      </c>
      <c r="J11" s="3">
        <v>184</v>
      </c>
      <c r="K11" s="20"/>
      <c r="L11" s="20"/>
      <c r="N11" s="4" t="s">
        <v>128</v>
      </c>
      <c r="O11" s="3"/>
      <c r="P11" s="3"/>
      <c r="Q11" s="3"/>
      <c r="R11" s="3"/>
      <c r="S11" s="3"/>
      <c r="T11" s="3"/>
      <c r="U11" s="3"/>
      <c r="V11" s="3"/>
      <c r="W11" s="3"/>
      <c r="X11" s="3"/>
      <c r="Y11" s="3">
        <v>8</v>
      </c>
      <c r="Z11" s="3">
        <v>3</v>
      </c>
      <c r="AA11" s="3">
        <v>4</v>
      </c>
      <c r="AB11" s="3"/>
      <c r="AC11" s="3">
        <v>15</v>
      </c>
    </row>
    <row r="12" spans="3:100" x14ac:dyDescent="0.3">
      <c r="C12" s="2" t="s">
        <v>189</v>
      </c>
      <c r="D12" s="3">
        <v>1</v>
      </c>
      <c r="E12" s="3">
        <v>191</v>
      </c>
      <c r="F12" s="3"/>
      <c r="G12" s="3">
        <v>173</v>
      </c>
      <c r="H12" s="3">
        <v>14.5</v>
      </c>
      <c r="I12" s="3">
        <v>3.5</v>
      </c>
      <c r="J12" s="3">
        <v>160</v>
      </c>
      <c r="K12" s="20">
        <v>1.171875</v>
      </c>
      <c r="L12" s="20">
        <v>0.9</v>
      </c>
      <c r="N12" s="2" t="s">
        <v>146</v>
      </c>
      <c r="O12" s="3"/>
      <c r="P12" s="3"/>
      <c r="Q12" s="3"/>
      <c r="R12" s="3"/>
      <c r="S12" s="3"/>
      <c r="T12" s="3"/>
      <c r="U12" s="3"/>
      <c r="V12" s="3"/>
      <c r="W12" s="3"/>
      <c r="X12" s="3"/>
      <c r="Y12" s="3"/>
      <c r="Z12" s="3"/>
      <c r="AA12" s="3"/>
      <c r="AB12" s="3"/>
      <c r="AC12" s="3"/>
    </row>
    <row r="13" spans="3:100" x14ac:dyDescent="0.3">
      <c r="C13" s="4" t="s">
        <v>63</v>
      </c>
      <c r="D13" s="3">
        <v>-1</v>
      </c>
      <c r="E13" s="3">
        <v>14.5</v>
      </c>
      <c r="F13" s="3"/>
      <c r="G13" s="3"/>
      <c r="H13" s="3">
        <v>14.5</v>
      </c>
      <c r="I13" s="3"/>
      <c r="J13" s="3">
        <v>160</v>
      </c>
      <c r="K13" s="20">
        <v>9.0624999999999997E-2</v>
      </c>
      <c r="L13" s="20">
        <v>0.9</v>
      </c>
      <c r="N13" s="4" t="s">
        <v>55</v>
      </c>
      <c r="O13" s="3">
        <v>16</v>
      </c>
      <c r="P13" s="3">
        <v>24</v>
      </c>
      <c r="Q13" s="3">
        <v>22</v>
      </c>
      <c r="R13" s="3">
        <v>18</v>
      </c>
      <c r="S13" s="3">
        <v>5</v>
      </c>
      <c r="T13" s="3">
        <v>11</v>
      </c>
      <c r="U13" s="3">
        <v>24</v>
      </c>
      <c r="V13" s="3">
        <v>20</v>
      </c>
      <c r="W13" s="3">
        <v>16</v>
      </c>
      <c r="X13" s="3">
        <v>8</v>
      </c>
      <c r="Y13" s="3">
        <v>22</v>
      </c>
      <c r="Z13" s="3">
        <v>9</v>
      </c>
      <c r="AA13" s="3">
        <v>15</v>
      </c>
      <c r="AB13" s="3">
        <v>16</v>
      </c>
      <c r="AC13" s="3">
        <v>226</v>
      </c>
    </row>
    <row r="14" spans="3:100" x14ac:dyDescent="0.3">
      <c r="C14" s="4" t="s">
        <v>12</v>
      </c>
      <c r="D14" s="3"/>
      <c r="E14" s="3">
        <v>3.5</v>
      </c>
      <c r="F14" s="3"/>
      <c r="G14" s="3"/>
      <c r="H14" s="3"/>
      <c r="I14" s="3">
        <v>3.5</v>
      </c>
      <c r="J14" s="3">
        <v>160</v>
      </c>
      <c r="K14" s="20"/>
      <c r="L14" s="20"/>
      <c r="N14" s="4" t="s">
        <v>128</v>
      </c>
      <c r="O14" s="3"/>
      <c r="P14" s="3"/>
      <c r="Q14" s="3"/>
      <c r="R14" s="3"/>
      <c r="S14" s="3"/>
      <c r="T14" s="3"/>
      <c r="U14" s="3"/>
      <c r="V14" s="3"/>
      <c r="W14" s="3"/>
      <c r="X14" s="3"/>
      <c r="Y14" s="3"/>
      <c r="Z14" s="3"/>
      <c r="AA14" s="3"/>
      <c r="AB14" s="3"/>
      <c r="AC14" s="3"/>
    </row>
    <row r="15" spans="3:100" x14ac:dyDescent="0.3">
      <c r="C15" s="4" t="s">
        <v>86</v>
      </c>
      <c r="D15" s="3">
        <v>-1</v>
      </c>
      <c r="E15" s="3">
        <v>9</v>
      </c>
      <c r="F15" s="3"/>
      <c r="G15" s="3">
        <v>9</v>
      </c>
      <c r="H15" s="3"/>
      <c r="I15" s="3"/>
      <c r="J15" s="3">
        <v>160</v>
      </c>
      <c r="K15" s="20">
        <v>5.6250000000000001E-2</v>
      </c>
      <c r="L15" s="20">
        <v>0.9</v>
      </c>
      <c r="N15" s="2" t="s">
        <v>145</v>
      </c>
      <c r="O15" s="3"/>
      <c r="P15" s="3"/>
      <c r="Q15" s="3"/>
      <c r="R15" s="3"/>
      <c r="S15" s="3"/>
      <c r="T15" s="3"/>
      <c r="U15" s="3"/>
      <c r="V15" s="3"/>
      <c r="W15" s="3"/>
      <c r="X15" s="3"/>
      <c r="Y15" s="3"/>
      <c r="Z15" s="3"/>
      <c r="AA15" s="3"/>
      <c r="AB15" s="3"/>
      <c r="AC15" s="3"/>
    </row>
    <row r="16" spans="3:100" x14ac:dyDescent="0.3">
      <c r="C16" s="4" t="s">
        <v>146</v>
      </c>
      <c r="D16" s="3">
        <v>-1</v>
      </c>
      <c r="E16" s="3">
        <v>76</v>
      </c>
      <c r="F16" s="3"/>
      <c r="G16" s="3">
        <v>76</v>
      </c>
      <c r="H16" s="3"/>
      <c r="I16" s="3"/>
      <c r="J16" s="3">
        <v>160</v>
      </c>
      <c r="K16" s="20">
        <v>0.47499999999999998</v>
      </c>
      <c r="L16" s="20">
        <v>0.9</v>
      </c>
      <c r="N16" s="4" t="s">
        <v>55</v>
      </c>
      <c r="O16" s="3">
        <v>17</v>
      </c>
      <c r="P16" s="3">
        <v>16</v>
      </c>
      <c r="Q16" s="3">
        <v>9</v>
      </c>
      <c r="R16" s="3">
        <v>14</v>
      </c>
      <c r="S16" s="3">
        <v>2</v>
      </c>
      <c r="T16" s="3">
        <v>20</v>
      </c>
      <c r="U16" s="3">
        <v>16</v>
      </c>
      <c r="V16" s="3">
        <v>20</v>
      </c>
      <c r="W16" s="3">
        <v>16</v>
      </c>
      <c r="X16" s="3"/>
      <c r="Y16" s="3">
        <v>16</v>
      </c>
      <c r="Z16" s="3">
        <v>15</v>
      </c>
      <c r="AA16" s="3">
        <v>17</v>
      </c>
      <c r="AB16" s="3">
        <v>16</v>
      </c>
      <c r="AC16" s="3">
        <v>194</v>
      </c>
    </row>
    <row r="17" spans="3:29" x14ac:dyDescent="0.3">
      <c r="C17" s="4" t="s">
        <v>145</v>
      </c>
      <c r="D17" s="3">
        <v>-1</v>
      </c>
      <c r="E17" s="3">
        <v>74</v>
      </c>
      <c r="F17" s="3"/>
      <c r="G17" s="3">
        <v>74</v>
      </c>
      <c r="H17" s="3"/>
      <c r="I17" s="3"/>
      <c r="J17" s="3">
        <v>160</v>
      </c>
      <c r="K17" s="20">
        <v>0.46250000000000002</v>
      </c>
      <c r="L17" s="20">
        <v>0.9</v>
      </c>
      <c r="N17" s="4" t="s">
        <v>128</v>
      </c>
      <c r="O17" s="3"/>
      <c r="P17" s="3"/>
      <c r="Q17" s="3"/>
      <c r="R17" s="3"/>
      <c r="S17" s="3"/>
      <c r="T17" s="3"/>
      <c r="U17" s="3"/>
      <c r="V17" s="3"/>
      <c r="W17" s="3"/>
      <c r="X17" s="3"/>
      <c r="Y17" s="3"/>
      <c r="Z17" s="3"/>
      <c r="AA17" s="3"/>
      <c r="AB17" s="3"/>
      <c r="AC17" s="3"/>
    </row>
    <row r="18" spans="3:29" x14ac:dyDescent="0.3">
      <c r="C18" s="4" t="s">
        <v>27</v>
      </c>
      <c r="D18" s="3">
        <v>-1</v>
      </c>
      <c r="E18" s="3">
        <v>14</v>
      </c>
      <c r="F18" s="3"/>
      <c r="G18" s="3">
        <v>14</v>
      </c>
      <c r="H18" s="3"/>
      <c r="I18" s="3"/>
      <c r="J18" s="3">
        <v>160</v>
      </c>
      <c r="K18" s="20">
        <v>8.7499999999999994E-2</v>
      </c>
      <c r="L18" s="20">
        <v>0.9</v>
      </c>
      <c r="N18" s="2" t="s">
        <v>27</v>
      </c>
      <c r="O18" s="3"/>
      <c r="P18" s="3"/>
      <c r="Q18" s="3"/>
      <c r="R18" s="3"/>
      <c r="S18" s="3"/>
      <c r="T18" s="3"/>
      <c r="U18" s="3"/>
      <c r="V18" s="3"/>
      <c r="W18" s="3"/>
      <c r="X18" s="3"/>
      <c r="Y18" s="3"/>
      <c r="Z18" s="3"/>
      <c r="AA18" s="3"/>
      <c r="AB18" s="3"/>
      <c r="AC18" s="3"/>
    </row>
    <row r="19" spans="3:29" x14ac:dyDescent="0.3">
      <c r="C19" s="2" t="s">
        <v>169</v>
      </c>
      <c r="D19" s="3">
        <v>1</v>
      </c>
      <c r="E19" s="3">
        <v>183</v>
      </c>
      <c r="F19" s="3"/>
      <c r="G19" s="3">
        <v>138</v>
      </c>
      <c r="H19" s="3">
        <v>19</v>
      </c>
      <c r="I19" s="3">
        <v>26</v>
      </c>
      <c r="J19" s="3">
        <v>152</v>
      </c>
      <c r="K19" s="20">
        <v>1.0328947368421053</v>
      </c>
      <c r="L19" s="20">
        <v>0.9</v>
      </c>
      <c r="N19" s="4" t="s">
        <v>55</v>
      </c>
      <c r="O19" s="3"/>
      <c r="P19" s="3"/>
      <c r="Q19" s="3"/>
      <c r="R19" s="3"/>
      <c r="S19" s="3"/>
      <c r="T19" s="3">
        <v>12.5</v>
      </c>
      <c r="U19" s="3">
        <v>1.5</v>
      </c>
      <c r="V19" s="3"/>
      <c r="W19" s="3"/>
      <c r="X19" s="3"/>
      <c r="Y19" s="3">
        <v>3</v>
      </c>
      <c r="Z19" s="3">
        <v>0.5</v>
      </c>
      <c r="AA19" s="3">
        <v>0.5</v>
      </c>
      <c r="AB19" s="3"/>
      <c r="AC19" s="3">
        <v>18</v>
      </c>
    </row>
    <row r="20" spans="3:29" x14ac:dyDescent="0.3">
      <c r="C20" s="4" t="s">
        <v>63</v>
      </c>
      <c r="D20" s="3">
        <v>-1</v>
      </c>
      <c r="E20" s="3">
        <v>4</v>
      </c>
      <c r="F20" s="3"/>
      <c r="G20" s="3"/>
      <c r="H20" s="3">
        <v>4</v>
      </c>
      <c r="I20" s="3"/>
      <c r="J20" s="3">
        <v>152</v>
      </c>
      <c r="K20" s="20">
        <v>2.6315789473684209E-2</v>
      </c>
      <c r="L20" s="20">
        <v>0.9</v>
      </c>
      <c r="N20" s="4" t="s">
        <v>128</v>
      </c>
      <c r="O20" s="3"/>
      <c r="P20" s="3"/>
      <c r="Q20" s="3"/>
      <c r="R20" s="3"/>
      <c r="S20" s="3"/>
      <c r="T20" s="3"/>
      <c r="U20" s="3"/>
      <c r="V20" s="3"/>
      <c r="W20" s="3"/>
      <c r="X20" s="3"/>
      <c r="Y20" s="3"/>
      <c r="Z20" s="3"/>
      <c r="AA20" s="3"/>
      <c r="AB20" s="3"/>
      <c r="AC20" s="3"/>
    </row>
    <row r="21" spans="3:29" x14ac:dyDescent="0.3">
      <c r="C21" s="4" t="s">
        <v>12</v>
      </c>
      <c r="D21" s="3"/>
      <c r="E21" s="3">
        <v>10</v>
      </c>
      <c r="F21" s="3"/>
      <c r="G21" s="3"/>
      <c r="H21" s="3"/>
      <c r="I21" s="3">
        <v>10</v>
      </c>
      <c r="J21" s="3">
        <v>152</v>
      </c>
      <c r="K21" s="20"/>
      <c r="L21" s="20"/>
      <c r="N21" s="2" t="s">
        <v>199</v>
      </c>
      <c r="O21" s="3">
        <v>33</v>
      </c>
      <c r="P21" s="3">
        <v>40</v>
      </c>
      <c r="Q21" s="3">
        <v>34</v>
      </c>
      <c r="R21" s="3">
        <v>33</v>
      </c>
      <c r="S21" s="3">
        <v>7</v>
      </c>
      <c r="T21" s="3">
        <v>49.5</v>
      </c>
      <c r="U21" s="3">
        <v>44.5</v>
      </c>
      <c r="V21" s="3">
        <v>40</v>
      </c>
      <c r="W21" s="3">
        <v>32</v>
      </c>
      <c r="X21" s="3">
        <v>8</v>
      </c>
      <c r="Y21" s="3">
        <v>41</v>
      </c>
      <c r="Z21" s="3">
        <v>24.5</v>
      </c>
      <c r="AA21" s="3">
        <v>32.5</v>
      </c>
      <c r="AB21" s="3">
        <v>32</v>
      </c>
      <c r="AC21" s="3">
        <v>451</v>
      </c>
    </row>
    <row r="22" spans="3:29" x14ac:dyDescent="0.3">
      <c r="C22" s="4" t="s">
        <v>86</v>
      </c>
      <c r="D22" s="3">
        <v>-1</v>
      </c>
      <c r="E22" s="3">
        <v>15</v>
      </c>
      <c r="F22" s="3"/>
      <c r="G22" s="3"/>
      <c r="H22" s="3">
        <v>15</v>
      </c>
      <c r="I22" s="3"/>
      <c r="J22" s="3">
        <v>152</v>
      </c>
      <c r="K22" s="20">
        <v>9.8684210526315791E-2</v>
      </c>
      <c r="L22" s="20">
        <v>0.9</v>
      </c>
      <c r="N22" s="2" t="s">
        <v>200</v>
      </c>
      <c r="O22" s="3"/>
      <c r="P22" s="3"/>
      <c r="Q22" s="3">
        <v>3</v>
      </c>
      <c r="R22" s="3">
        <v>7.5</v>
      </c>
      <c r="S22" s="3">
        <v>1.5</v>
      </c>
      <c r="T22" s="3">
        <v>8</v>
      </c>
      <c r="U22" s="3">
        <v>5</v>
      </c>
      <c r="V22" s="3"/>
      <c r="W22" s="3"/>
      <c r="X22" s="3"/>
      <c r="Y22" s="3">
        <v>12</v>
      </c>
      <c r="Z22" s="3">
        <v>3</v>
      </c>
      <c r="AA22" s="3">
        <v>4</v>
      </c>
      <c r="AB22" s="3"/>
      <c r="AC22" s="3">
        <v>44</v>
      </c>
    </row>
    <row r="23" spans="3:29" x14ac:dyDescent="0.3">
      <c r="C23" s="4" t="s">
        <v>146</v>
      </c>
      <c r="D23" s="3">
        <v>-1</v>
      </c>
      <c r="E23" s="3">
        <v>70</v>
      </c>
      <c r="F23" s="3"/>
      <c r="G23" s="3">
        <v>70</v>
      </c>
      <c r="H23" s="3"/>
      <c r="I23" s="3"/>
      <c r="J23" s="3">
        <v>152</v>
      </c>
      <c r="K23" s="20">
        <v>0.46052631578947367</v>
      </c>
      <c r="L23" s="20">
        <v>0.9</v>
      </c>
    </row>
    <row r="24" spans="3:29" x14ac:dyDescent="0.3">
      <c r="C24" s="4" t="s">
        <v>145</v>
      </c>
      <c r="D24" s="3">
        <v>-1</v>
      </c>
      <c r="E24" s="3">
        <v>64</v>
      </c>
      <c r="F24" s="3"/>
      <c r="G24" s="3">
        <v>64</v>
      </c>
      <c r="H24" s="3"/>
      <c r="I24" s="3"/>
      <c r="J24" s="3">
        <v>152</v>
      </c>
      <c r="K24" s="20">
        <v>0.42105263157894735</v>
      </c>
      <c r="L24" s="20">
        <v>0.9</v>
      </c>
    </row>
    <row r="25" spans="3:29" x14ac:dyDescent="0.3">
      <c r="C25" s="4" t="s">
        <v>27</v>
      </c>
      <c r="D25" s="3">
        <v>-1</v>
      </c>
      <c r="E25" s="3">
        <v>20</v>
      </c>
      <c r="F25" s="3"/>
      <c r="G25" s="3">
        <v>4</v>
      </c>
      <c r="H25" s="3"/>
      <c r="I25" s="3">
        <v>16</v>
      </c>
      <c r="J25" s="3">
        <v>152</v>
      </c>
      <c r="K25" s="20">
        <v>2.6315789473684209E-2</v>
      </c>
      <c r="L25" s="20">
        <v>0.9</v>
      </c>
    </row>
    <row r="26" spans="3:29" x14ac:dyDescent="0.3">
      <c r="C26" s="2" t="s">
        <v>2</v>
      </c>
      <c r="D26" s="3">
        <v>1</v>
      </c>
      <c r="E26" s="3">
        <v>589.5</v>
      </c>
      <c r="F26" s="3"/>
      <c r="G26" s="3">
        <v>451</v>
      </c>
      <c r="H26" s="3">
        <v>44</v>
      </c>
      <c r="I26" s="3">
        <v>94.5</v>
      </c>
      <c r="J26" s="3">
        <v>496</v>
      </c>
      <c r="K26" s="20">
        <v>0.99798387096774188</v>
      </c>
      <c r="L26" s="20">
        <v>0.9</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conditionalFormatting pivot="1">
    <cfRule type="colorScale" priority="3">
      <colorScale>
        <cfvo type="min"/>
        <cfvo type="max"/>
        <color rgb="FFFCFCFF"/>
        <color rgb="FF63BE7B"/>
      </colorScale>
    </cfRule>
  </conditionalFormatting>
  <conditionalFormatting pivot="1">
    <cfRule type="colorScale" priority="2">
      <colorScale>
        <cfvo type="min"/>
        <cfvo type="max"/>
        <color rgb="FFFFEF9C"/>
        <color rgb="FF63BE7B"/>
      </colorScale>
    </cfRule>
  </conditionalFormatting>
  <conditionalFormatting pivot="1" sqref="D5:D26">
    <cfRule type="iconSet" priority="1">
      <iconSet showValue="0">
        <cfvo type="num" val="-1"/>
        <cfvo type="num" val="-0.5"/>
        <cfvo type="num" val="0.5"/>
      </iconSet>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91"/>
  <sheetViews>
    <sheetView zoomScale="70" zoomScaleNormal="70" workbookViewId="0">
      <selection activeCell="L22" sqref="L22"/>
    </sheetView>
  </sheetViews>
  <sheetFormatPr defaultRowHeight="14.4" x14ac:dyDescent="0.3"/>
  <cols>
    <col min="1" max="1" width="21" customWidth="1"/>
    <col min="2" max="2" width="2.5546875" customWidth="1"/>
    <col min="3" max="3" width="33" customWidth="1"/>
    <col min="4" max="4" width="21.33203125" customWidth="1"/>
    <col min="5" max="5" width="11.6640625" customWidth="1"/>
    <col min="6" max="6" width="8.6640625" customWidth="1"/>
    <col min="7" max="7" width="8.88671875" customWidth="1"/>
    <col min="8" max="8" width="15.5546875" customWidth="1"/>
    <col min="9" max="9" width="18" customWidth="1"/>
    <col min="10" max="10" width="13" customWidth="1"/>
    <col min="11" max="11" width="10.77734375" customWidth="1"/>
    <col min="12" max="12" width="18" customWidth="1"/>
    <col min="13" max="13" width="26.33203125" customWidth="1"/>
    <col min="14" max="14" width="28.77734375" customWidth="1"/>
    <col min="15" max="15" width="21.33203125" customWidth="1"/>
    <col min="16" max="16" width="10.88671875" customWidth="1"/>
    <col min="17" max="17" width="10.77734375" customWidth="1"/>
    <col min="18" max="19" width="10.88671875" customWidth="1"/>
    <col min="20" max="20" width="13.109375" customWidth="1"/>
    <col min="21" max="21" width="10.88671875" customWidth="1"/>
    <col min="22" max="22" width="10.77734375" customWidth="1"/>
    <col min="23" max="26" width="10.88671875" customWidth="1"/>
    <col min="27" max="27" width="10.77734375" customWidth="1"/>
    <col min="28" max="29" width="10.88671875" customWidth="1"/>
    <col min="30" max="30" width="13.109375" customWidth="1"/>
    <col min="31" max="31" width="10.88671875" customWidth="1"/>
    <col min="32" max="32" width="10.77734375" customWidth="1"/>
    <col min="33" max="33" width="13.109375" customWidth="1"/>
    <col min="34" max="34" width="15.5546875" customWidth="1"/>
    <col min="35" max="35" width="10.88671875" customWidth="1"/>
    <col min="36" max="36" width="15.5546875" customWidth="1"/>
    <col min="37" max="37" width="10.77734375" customWidth="1"/>
    <col min="38" max="38" width="15.5546875" customWidth="1"/>
    <col min="39" max="39" width="10.88671875" customWidth="1"/>
    <col min="40" max="40" width="15.5546875" customWidth="1"/>
    <col min="41" max="41" width="10.88671875" customWidth="1"/>
    <col min="42" max="42" width="15.5546875" customWidth="1"/>
    <col min="43" max="43" width="14.5546875" customWidth="1"/>
    <col min="44" max="44" width="21.33203125" customWidth="1"/>
    <col min="45" max="45" width="8.88671875" customWidth="1"/>
    <col min="46" max="46" width="15.5546875" customWidth="1"/>
    <col min="47" max="47" width="18" customWidth="1"/>
    <col min="48" max="48" width="13" customWidth="1"/>
    <col min="49" max="49" width="10.77734375" customWidth="1"/>
    <col min="50" max="50" width="18" customWidth="1"/>
    <col min="51" max="51" width="10.77734375" customWidth="1"/>
    <col min="52" max="52" width="11.6640625" customWidth="1"/>
    <col min="53" max="53" width="8.6640625" customWidth="1"/>
    <col min="54" max="54" width="8.88671875" customWidth="1"/>
    <col min="55" max="55" width="15.5546875" customWidth="1"/>
    <col min="56" max="56" width="18" customWidth="1"/>
    <col min="57" max="57" width="13" customWidth="1"/>
    <col min="58" max="58" width="10.77734375" customWidth="1"/>
    <col min="59" max="59" width="18" customWidth="1"/>
    <col min="60" max="60" width="10.88671875" customWidth="1"/>
    <col min="61" max="61" width="11.6640625" customWidth="1"/>
    <col min="62" max="62" width="8.6640625" customWidth="1"/>
    <col min="63" max="63" width="8.88671875" customWidth="1"/>
    <col min="64" max="64" width="15.5546875" customWidth="1"/>
    <col min="65" max="65" width="18" customWidth="1"/>
    <col min="66" max="66" width="13" customWidth="1"/>
    <col min="67" max="67" width="10.77734375" customWidth="1"/>
    <col min="68" max="68" width="18" customWidth="1"/>
    <col min="69" max="69" width="10.88671875" customWidth="1"/>
    <col min="70" max="70" width="11.6640625" bestFit="1" customWidth="1"/>
    <col min="71" max="71" width="8.6640625" customWidth="1"/>
    <col min="72" max="72" width="8.88671875" customWidth="1"/>
    <col min="73" max="73" width="15.5546875" bestFit="1" customWidth="1"/>
    <col min="74" max="74" width="18" bestFit="1" customWidth="1"/>
    <col min="75" max="75" width="13" bestFit="1" customWidth="1"/>
    <col min="76" max="76" width="10.77734375" customWidth="1"/>
    <col min="77" max="77" width="18" bestFit="1" customWidth="1"/>
    <col min="78" max="78" width="10.88671875" bestFit="1" customWidth="1"/>
    <col min="79" max="79" width="11.6640625" bestFit="1" customWidth="1"/>
    <col min="80" max="80" width="8.6640625" customWidth="1"/>
    <col min="81" max="81" width="8.88671875" customWidth="1"/>
    <col min="82" max="82" width="15.5546875" bestFit="1" customWidth="1"/>
    <col min="83" max="83" width="18" bestFit="1" customWidth="1"/>
    <col min="84" max="84" width="13" bestFit="1" customWidth="1"/>
    <col min="85" max="85" width="10.77734375" bestFit="1" customWidth="1"/>
    <col min="86" max="86" width="18" bestFit="1" customWidth="1"/>
    <col min="87" max="87" width="10.77734375" customWidth="1"/>
    <col min="88" max="88" width="11.6640625" bestFit="1" customWidth="1"/>
    <col min="89" max="89" width="8.6640625" customWidth="1"/>
    <col min="90" max="90" width="8.88671875" customWidth="1"/>
    <col min="91" max="91" width="15.5546875" bestFit="1" customWidth="1"/>
    <col min="92" max="92" width="18" bestFit="1" customWidth="1"/>
    <col min="93" max="93" width="13" bestFit="1" customWidth="1"/>
    <col min="94" max="94" width="10.77734375" bestFit="1" customWidth="1"/>
    <col min="95" max="95" width="18" bestFit="1" customWidth="1"/>
    <col min="96" max="96" width="10.88671875" bestFit="1" customWidth="1"/>
    <col min="97" max="97" width="11.6640625" bestFit="1" customWidth="1"/>
    <col min="98" max="98" width="8.6640625" customWidth="1"/>
    <col min="99" max="99" width="8.88671875" customWidth="1"/>
    <col min="100" max="100" width="15.5546875" bestFit="1" customWidth="1"/>
    <col min="101" max="101" width="18" bestFit="1" customWidth="1"/>
    <col min="102" max="102" width="13" bestFit="1" customWidth="1"/>
    <col min="103" max="103" width="10.77734375" bestFit="1" customWidth="1"/>
    <col min="104" max="104" width="18" bestFit="1" customWidth="1"/>
    <col min="105" max="105" width="10.88671875" bestFit="1" customWidth="1"/>
    <col min="106" max="106" width="11.6640625" bestFit="1" customWidth="1"/>
    <col min="107" max="107" width="8.6640625" customWidth="1"/>
    <col min="109" max="109" width="15.5546875" bestFit="1" customWidth="1"/>
    <col min="110" max="110" width="18" bestFit="1" customWidth="1"/>
    <col min="111" max="111" width="13" bestFit="1" customWidth="1"/>
    <col min="112" max="112" width="10.77734375" bestFit="1" customWidth="1"/>
    <col min="113" max="113" width="18" bestFit="1" customWidth="1"/>
    <col min="114" max="114" width="10.88671875" bestFit="1" customWidth="1"/>
    <col min="115" max="115" width="11.6640625" bestFit="1" customWidth="1"/>
    <col min="116" max="116" width="8.6640625" customWidth="1"/>
    <col min="118" max="118" width="15.5546875" bestFit="1" customWidth="1"/>
    <col min="119" max="119" width="18" bestFit="1" customWidth="1"/>
    <col min="120" max="120" width="13" bestFit="1" customWidth="1"/>
    <col min="121" max="121" width="10.77734375" bestFit="1" customWidth="1"/>
    <col min="122" max="122" width="18" bestFit="1" customWidth="1"/>
    <col min="123" max="123" width="10.88671875" bestFit="1" customWidth="1"/>
    <col min="124" max="124" width="11.6640625" bestFit="1" customWidth="1"/>
    <col min="125" max="125" width="8.6640625" customWidth="1"/>
    <col min="127" max="127" width="15.5546875" bestFit="1" customWidth="1"/>
    <col min="128" max="128" width="18" bestFit="1" customWidth="1"/>
    <col min="129" max="129" width="13" bestFit="1" customWidth="1"/>
    <col min="130" max="130" width="10.77734375" bestFit="1" customWidth="1"/>
    <col min="131" max="131" width="18" bestFit="1" customWidth="1"/>
    <col min="132" max="132" width="10.77734375" bestFit="1" customWidth="1"/>
    <col min="133" max="133" width="11.6640625" bestFit="1" customWidth="1"/>
    <col min="134" max="134" width="8.6640625" customWidth="1"/>
    <col min="136" max="136" width="15.5546875" bestFit="1" customWidth="1"/>
    <col min="137" max="137" width="18" bestFit="1" customWidth="1"/>
    <col min="138" max="138" width="13" bestFit="1" customWidth="1"/>
    <col min="139" max="139" width="10.77734375" bestFit="1" customWidth="1"/>
    <col min="140" max="140" width="18" bestFit="1" customWidth="1"/>
    <col min="141" max="141" width="10.88671875" bestFit="1" customWidth="1"/>
    <col min="142" max="142" width="11.6640625" bestFit="1" customWidth="1"/>
    <col min="143" max="143" width="8.6640625" customWidth="1"/>
    <col min="145" max="145" width="15.5546875" bestFit="1" customWidth="1"/>
    <col min="146" max="146" width="18" bestFit="1" customWidth="1"/>
    <col min="147" max="147" width="13" bestFit="1" customWidth="1"/>
    <col min="148" max="148" width="10.77734375" bestFit="1" customWidth="1"/>
    <col min="149" max="149" width="18" bestFit="1" customWidth="1"/>
    <col min="150" max="150" width="10.88671875" bestFit="1" customWidth="1"/>
    <col min="151" max="151" width="11.6640625" bestFit="1" customWidth="1"/>
    <col min="152" max="152" width="8.6640625" customWidth="1"/>
    <col min="154" max="154" width="15.5546875" bestFit="1" customWidth="1"/>
    <col min="155" max="155" width="18" bestFit="1" customWidth="1"/>
    <col min="156" max="156" width="13" bestFit="1" customWidth="1"/>
    <col min="157" max="157" width="10.77734375" bestFit="1" customWidth="1"/>
    <col min="158" max="158" width="18" bestFit="1" customWidth="1"/>
    <col min="159" max="159" width="13.33203125" bestFit="1" customWidth="1"/>
    <col min="160" max="160" width="17.5546875" bestFit="1" customWidth="1"/>
    <col min="161" max="161" width="14.44140625" bestFit="1" customWidth="1"/>
    <col min="162" max="162" width="14.5546875" bestFit="1" customWidth="1"/>
    <col min="163" max="163" width="21.33203125" bestFit="1" customWidth="1"/>
    <col min="164" max="164" width="23.77734375" bestFit="1" customWidth="1"/>
    <col min="165" max="165" width="18.6640625" bestFit="1" customWidth="1"/>
    <col min="166" max="166" width="16.44140625" bestFit="1" customWidth="1"/>
    <col min="167" max="167" width="23.77734375" bestFit="1" customWidth="1"/>
  </cols>
  <sheetData>
    <row r="1" spans="3:100" ht="5.25" customHeight="1" x14ac:dyDescent="0.3"/>
    <row r="2" spans="3:100" s="40" customFormat="1" x14ac:dyDescent="0.3">
      <c r="C2" s="1" t="s">
        <v>141</v>
      </c>
      <c r="D2" t="s" vm="21">
        <v>131</v>
      </c>
      <c r="E2" s="18"/>
      <c r="F2" s="18"/>
      <c r="G2" s="18"/>
      <c r="H2" s="18"/>
      <c r="I2" s="18"/>
      <c r="J2" s="18"/>
      <c r="K2" s="61"/>
      <c r="L2" s="61"/>
      <c r="M2" s="61"/>
      <c r="N2" s="1" t="s">
        <v>141</v>
      </c>
      <c r="O2" t="s" vm="21">
        <v>131</v>
      </c>
      <c r="P2" s="18"/>
      <c r="Q2" s="18"/>
      <c r="R2" s="18"/>
      <c r="S2" s="18"/>
      <c r="T2" s="18"/>
      <c r="U2" s="18"/>
      <c r="V2" s="61"/>
      <c r="W2" s="61"/>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129</v>
      </c>
      <c r="E4" t="s">
        <v>19</v>
      </c>
      <c r="F4" t="s">
        <v>71</v>
      </c>
      <c r="G4" t="s">
        <v>55</v>
      </c>
      <c r="H4" t="s">
        <v>128</v>
      </c>
      <c r="I4" t="s">
        <v>28</v>
      </c>
      <c r="J4" t="s">
        <v>34</v>
      </c>
      <c r="K4" t="s">
        <v>35</v>
      </c>
      <c r="L4" t="s">
        <v>130</v>
      </c>
      <c r="O4" s="1" t="s">
        <v>3</v>
      </c>
    </row>
    <row r="5" spans="3:100" x14ac:dyDescent="0.3">
      <c r="C5" s="2" t="s">
        <v>244</v>
      </c>
      <c r="D5" s="3">
        <v>1</v>
      </c>
      <c r="E5" s="3">
        <v>159</v>
      </c>
      <c r="F5" s="3"/>
      <c r="G5" s="3">
        <v>64.5</v>
      </c>
      <c r="H5" s="3"/>
      <c r="I5" s="3">
        <v>94.5</v>
      </c>
      <c r="J5" s="3">
        <v>144</v>
      </c>
      <c r="K5" s="20">
        <v>0.44791666666666669</v>
      </c>
      <c r="L5" s="20">
        <v>0</v>
      </c>
      <c r="N5" s="1" t="s">
        <v>1</v>
      </c>
      <c r="O5" t="s">
        <v>197</v>
      </c>
      <c r="P5" t="s">
        <v>253</v>
      </c>
      <c r="Q5" t="s">
        <v>254</v>
      </c>
      <c r="R5" t="s">
        <v>255</v>
      </c>
      <c r="S5" t="s">
        <v>256</v>
      </c>
      <c r="T5" t="s">
        <v>2</v>
      </c>
    </row>
    <row r="6" spans="3:100" x14ac:dyDescent="0.3">
      <c r="C6" s="4" t="s">
        <v>72</v>
      </c>
      <c r="D6" s="3">
        <v>1</v>
      </c>
      <c r="E6" s="3">
        <v>8</v>
      </c>
      <c r="F6" s="3"/>
      <c r="G6" s="3">
        <v>8</v>
      </c>
      <c r="H6" s="3"/>
      <c r="I6" s="3"/>
      <c r="J6" s="3">
        <v>144</v>
      </c>
      <c r="K6" s="20">
        <v>5.5555555555555552E-2</v>
      </c>
      <c r="L6" s="20">
        <v>0</v>
      </c>
      <c r="N6" s="2" t="s">
        <v>72</v>
      </c>
      <c r="O6" s="3"/>
      <c r="P6" s="3"/>
      <c r="Q6" s="3"/>
      <c r="R6" s="3"/>
      <c r="S6" s="3"/>
      <c r="T6" s="3"/>
    </row>
    <row r="7" spans="3:100" x14ac:dyDescent="0.3">
      <c r="C7" s="4" t="s">
        <v>12</v>
      </c>
      <c r="D7" s="3"/>
      <c r="E7" s="3">
        <v>16</v>
      </c>
      <c r="F7" s="3"/>
      <c r="G7" s="3"/>
      <c r="H7" s="3"/>
      <c r="I7" s="3">
        <v>16</v>
      </c>
      <c r="J7" s="3">
        <v>144</v>
      </c>
      <c r="K7" s="20"/>
      <c r="L7" s="20"/>
      <c r="N7" s="5" t="s">
        <v>55</v>
      </c>
      <c r="O7" s="3"/>
      <c r="P7" s="3"/>
      <c r="Q7" s="3">
        <v>8</v>
      </c>
      <c r="R7" s="3"/>
      <c r="S7" s="3"/>
      <c r="T7" s="3">
        <v>8</v>
      </c>
    </row>
    <row r="8" spans="3:100" x14ac:dyDescent="0.3">
      <c r="C8" s="4" t="s">
        <v>17</v>
      </c>
      <c r="D8" s="3"/>
      <c r="E8" s="3">
        <v>5</v>
      </c>
      <c r="F8" s="3"/>
      <c r="G8" s="3"/>
      <c r="H8" s="3"/>
      <c r="I8" s="3">
        <v>5</v>
      </c>
      <c r="J8" s="3">
        <v>144</v>
      </c>
      <c r="K8" s="20"/>
      <c r="L8" s="20"/>
      <c r="N8" s="5" t="s">
        <v>19</v>
      </c>
      <c r="O8" s="3"/>
      <c r="P8" s="3"/>
      <c r="Q8" s="3">
        <v>8</v>
      </c>
      <c r="R8" s="3"/>
      <c r="S8" s="3"/>
      <c r="T8" s="3">
        <v>8</v>
      </c>
    </row>
    <row r="9" spans="3:100" x14ac:dyDescent="0.3">
      <c r="C9" s="4" t="s">
        <v>10</v>
      </c>
      <c r="D9" s="3"/>
      <c r="E9" s="3">
        <v>6</v>
      </c>
      <c r="F9" s="3"/>
      <c r="G9" s="3"/>
      <c r="H9" s="3"/>
      <c r="I9" s="3">
        <v>6</v>
      </c>
      <c r="J9" s="3">
        <v>144</v>
      </c>
      <c r="K9" s="20"/>
      <c r="L9" s="20"/>
      <c r="N9" s="2" t="s">
        <v>12</v>
      </c>
      <c r="O9" s="3"/>
      <c r="P9" s="3"/>
      <c r="Q9" s="3"/>
      <c r="R9" s="3"/>
      <c r="S9" s="3"/>
      <c r="T9" s="3"/>
    </row>
    <row r="10" spans="3:100" x14ac:dyDescent="0.3">
      <c r="C10" s="4" t="s">
        <v>27</v>
      </c>
      <c r="D10" s="3">
        <v>1</v>
      </c>
      <c r="E10" s="3">
        <v>124</v>
      </c>
      <c r="F10" s="3"/>
      <c r="G10" s="3">
        <v>56.5</v>
      </c>
      <c r="H10" s="3"/>
      <c r="I10" s="3">
        <v>67.5</v>
      </c>
      <c r="J10" s="3">
        <v>144</v>
      </c>
      <c r="K10" s="20">
        <v>0.3923611111111111</v>
      </c>
      <c r="L10" s="20">
        <v>0</v>
      </c>
      <c r="N10" s="4" t="s">
        <v>12</v>
      </c>
      <c r="O10" s="3"/>
      <c r="P10" s="3"/>
      <c r="Q10" s="3"/>
      <c r="R10" s="3"/>
      <c r="S10" s="3"/>
      <c r="T10" s="3"/>
    </row>
    <row r="11" spans="3:100" x14ac:dyDescent="0.3">
      <c r="C11" s="5" t="s">
        <v>91</v>
      </c>
      <c r="D11" s="3">
        <v>1</v>
      </c>
      <c r="E11" s="3">
        <v>36</v>
      </c>
      <c r="F11" s="3"/>
      <c r="G11" s="3">
        <v>36</v>
      </c>
      <c r="H11" s="3"/>
      <c r="I11" s="3"/>
      <c r="J11" s="3">
        <v>144</v>
      </c>
      <c r="K11" s="20">
        <v>0.25</v>
      </c>
      <c r="L11" s="20">
        <v>0</v>
      </c>
      <c r="N11" s="5" t="s">
        <v>55</v>
      </c>
      <c r="O11" s="3"/>
      <c r="P11" s="3"/>
      <c r="Q11" s="3"/>
      <c r="R11" s="3"/>
      <c r="S11" s="3"/>
      <c r="T11" s="3"/>
    </row>
    <row r="12" spans="3:100" x14ac:dyDescent="0.3">
      <c r="C12" s="5" t="s">
        <v>209</v>
      </c>
      <c r="D12" s="3"/>
      <c r="E12" s="3">
        <v>66.5</v>
      </c>
      <c r="F12" s="3"/>
      <c r="G12" s="3"/>
      <c r="H12" s="3"/>
      <c r="I12" s="3">
        <v>66.5</v>
      </c>
      <c r="J12" s="3">
        <v>144</v>
      </c>
      <c r="K12" s="20"/>
      <c r="L12" s="20"/>
      <c r="M12">
        <f>(173+14.5)</f>
        <v>187.5</v>
      </c>
      <c r="N12" s="5" t="s">
        <v>19</v>
      </c>
      <c r="O12" s="3"/>
      <c r="P12" s="3"/>
      <c r="Q12" s="3"/>
      <c r="R12" s="3"/>
      <c r="S12" s="3">
        <v>8</v>
      </c>
      <c r="T12" s="3">
        <v>8</v>
      </c>
    </row>
    <row r="13" spans="3:100" x14ac:dyDescent="0.3">
      <c r="C13" s="62" t="s">
        <v>131</v>
      </c>
      <c r="D13" s="3"/>
      <c r="E13" s="3">
        <v>66.5</v>
      </c>
      <c r="F13" s="3"/>
      <c r="G13" s="3"/>
      <c r="H13" s="3"/>
      <c r="I13" s="3">
        <v>66.5</v>
      </c>
      <c r="J13" s="3">
        <v>144</v>
      </c>
      <c r="K13" s="20"/>
      <c r="L13" s="20"/>
      <c r="M13">
        <f>160*1.05</f>
        <v>168</v>
      </c>
      <c r="N13" s="4" t="s">
        <v>142</v>
      </c>
      <c r="O13" s="3"/>
      <c r="P13" s="3"/>
      <c r="Q13" s="3"/>
      <c r="R13" s="3"/>
      <c r="S13" s="3"/>
      <c r="T13" s="3"/>
    </row>
    <row r="14" spans="3:100" x14ac:dyDescent="0.3">
      <c r="C14" s="5" t="s">
        <v>210</v>
      </c>
      <c r="D14" s="3"/>
      <c r="E14" s="3">
        <v>1</v>
      </c>
      <c r="F14" s="3"/>
      <c r="G14" s="3"/>
      <c r="H14" s="3"/>
      <c r="I14" s="3">
        <v>1</v>
      </c>
      <c r="J14" s="3">
        <v>144</v>
      </c>
      <c r="K14" s="20"/>
      <c r="L14" s="20"/>
      <c r="M14">
        <f>M12-M13</f>
        <v>19.5</v>
      </c>
      <c r="N14" s="5" t="s">
        <v>55</v>
      </c>
      <c r="O14" s="3"/>
      <c r="P14" s="3"/>
      <c r="Q14" s="3"/>
      <c r="R14" s="3"/>
      <c r="S14" s="3"/>
      <c r="T14" s="3"/>
    </row>
    <row r="15" spans="3:100" x14ac:dyDescent="0.3">
      <c r="C15" s="5" t="s">
        <v>179</v>
      </c>
      <c r="D15" s="3">
        <v>1</v>
      </c>
      <c r="E15" s="3">
        <v>20.5</v>
      </c>
      <c r="F15" s="3"/>
      <c r="G15" s="3">
        <v>20.5</v>
      </c>
      <c r="H15" s="3"/>
      <c r="I15" s="3"/>
      <c r="J15" s="3">
        <v>144</v>
      </c>
      <c r="K15" s="20">
        <v>0.1423611111111111</v>
      </c>
      <c r="L15" s="20">
        <v>0</v>
      </c>
      <c r="N15" s="5" t="s">
        <v>19</v>
      </c>
      <c r="O15" s="3"/>
      <c r="P15" s="3"/>
      <c r="Q15" s="3"/>
      <c r="R15" s="3">
        <v>8</v>
      </c>
      <c r="S15" s="3"/>
      <c r="T15" s="3">
        <v>8</v>
      </c>
    </row>
    <row r="16" spans="3:100" x14ac:dyDescent="0.3">
      <c r="C16" s="2" t="s">
        <v>2</v>
      </c>
      <c r="D16" s="3">
        <v>1</v>
      </c>
      <c r="E16" s="3">
        <v>159</v>
      </c>
      <c r="F16" s="3"/>
      <c r="G16" s="3">
        <v>64.5</v>
      </c>
      <c r="H16" s="3"/>
      <c r="I16" s="3">
        <v>94.5</v>
      </c>
      <c r="J16" s="3">
        <v>144</v>
      </c>
      <c r="K16" s="20">
        <v>0.44791666666666669</v>
      </c>
      <c r="L16" s="20">
        <v>0</v>
      </c>
      <c r="N16" s="2" t="s">
        <v>207</v>
      </c>
      <c r="O16" s="3"/>
      <c r="P16" s="3"/>
      <c r="Q16" s="3"/>
      <c r="R16" s="3"/>
      <c r="S16" s="3"/>
      <c r="T16" s="3"/>
    </row>
    <row r="17" spans="14:20" x14ac:dyDescent="0.3">
      <c r="N17" s="2" t="s">
        <v>208</v>
      </c>
      <c r="O17" s="3"/>
      <c r="P17" s="3"/>
      <c r="Q17" s="3"/>
      <c r="R17" s="3">
        <v>8</v>
      </c>
      <c r="S17" s="3">
        <v>8</v>
      </c>
      <c r="T17" s="3">
        <v>16</v>
      </c>
    </row>
    <row r="18" spans="14:20" x14ac:dyDescent="0.3">
      <c r="N18" s="2" t="s">
        <v>17</v>
      </c>
      <c r="O18" s="3"/>
      <c r="P18" s="3"/>
      <c r="Q18" s="3"/>
      <c r="R18" s="3"/>
      <c r="S18" s="3"/>
      <c r="T18" s="3"/>
    </row>
    <row r="19" spans="14:20" x14ac:dyDescent="0.3">
      <c r="N19" s="5" t="s">
        <v>55</v>
      </c>
      <c r="O19" s="3"/>
      <c r="P19" s="3"/>
      <c r="Q19" s="3"/>
      <c r="R19" s="3"/>
      <c r="S19" s="3"/>
      <c r="T19" s="3"/>
    </row>
    <row r="20" spans="14:20" x14ac:dyDescent="0.3">
      <c r="N20" s="5" t="s">
        <v>19</v>
      </c>
      <c r="O20" s="3"/>
      <c r="P20" s="3"/>
      <c r="Q20" s="3"/>
      <c r="R20" s="3"/>
      <c r="S20" s="3">
        <v>5</v>
      </c>
      <c r="T20" s="3">
        <v>5</v>
      </c>
    </row>
    <row r="21" spans="14:20" x14ac:dyDescent="0.3">
      <c r="N21" s="2" t="s">
        <v>10</v>
      </c>
      <c r="O21" s="3"/>
      <c r="P21" s="3"/>
      <c r="Q21" s="3"/>
      <c r="R21" s="3"/>
      <c r="S21" s="3"/>
      <c r="T21" s="3"/>
    </row>
    <row r="22" spans="14:20" x14ac:dyDescent="0.3">
      <c r="N22" s="5" t="s">
        <v>55</v>
      </c>
      <c r="O22" s="3"/>
      <c r="P22" s="3"/>
      <c r="Q22" s="3"/>
      <c r="R22" s="3"/>
      <c r="S22" s="3"/>
      <c r="T22" s="3"/>
    </row>
    <row r="23" spans="14:20" x14ac:dyDescent="0.3">
      <c r="N23" s="5" t="s">
        <v>19</v>
      </c>
      <c r="O23" s="3"/>
      <c r="P23" s="3"/>
      <c r="Q23" s="3"/>
      <c r="R23" s="3">
        <v>1</v>
      </c>
      <c r="S23" s="3">
        <v>5</v>
      </c>
      <c r="T23" s="3">
        <v>6</v>
      </c>
    </row>
    <row r="24" spans="14:20" x14ac:dyDescent="0.3">
      <c r="N24" s="2" t="s">
        <v>27</v>
      </c>
      <c r="O24" s="3"/>
      <c r="P24" s="3"/>
      <c r="Q24" s="3"/>
      <c r="R24" s="3"/>
      <c r="S24" s="3"/>
      <c r="T24" s="3"/>
    </row>
    <row r="25" spans="14:20" x14ac:dyDescent="0.3">
      <c r="N25" s="5" t="s">
        <v>55</v>
      </c>
      <c r="O25" s="3"/>
      <c r="P25" s="3">
        <v>33</v>
      </c>
      <c r="Q25" s="3">
        <v>13.5</v>
      </c>
      <c r="R25" s="3">
        <v>10</v>
      </c>
      <c r="S25" s="3"/>
      <c r="T25" s="3">
        <v>56.5</v>
      </c>
    </row>
    <row r="26" spans="14:20" x14ac:dyDescent="0.3">
      <c r="N26" s="5" t="s">
        <v>19</v>
      </c>
      <c r="O26" s="3">
        <v>8</v>
      </c>
      <c r="P26" s="3">
        <v>40</v>
      </c>
      <c r="Q26" s="3">
        <v>32</v>
      </c>
      <c r="R26" s="3">
        <v>31</v>
      </c>
      <c r="S26" s="3">
        <v>13</v>
      </c>
      <c r="T26" s="3">
        <v>124</v>
      </c>
    </row>
    <row r="27" spans="14:20" x14ac:dyDescent="0.3">
      <c r="N27" s="2" t="s">
        <v>199</v>
      </c>
      <c r="O27" s="3"/>
      <c r="P27" s="3">
        <v>33</v>
      </c>
      <c r="Q27" s="3">
        <v>21.5</v>
      </c>
      <c r="R27" s="3">
        <v>10</v>
      </c>
      <c r="S27" s="3"/>
      <c r="T27" s="3">
        <v>64.5</v>
      </c>
    </row>
    <row r="28" spans="14:20" x14ac:dyDescent="0.3">
      <c r="N28" s="2" t="s">
        <v>198</v>
      </c>
      <c r="O28" s="3">
        <v>8</v>
      </c>
      <c r="P28" s="3">
        <v>40</v>
      </c>
      <c r="Q28" s="3">
        <v>40</v>
      </c>
      <c r="R28" s="3">
        <v>40</v>
      </c>
      <c r="S28" s="3">
        <v>31</v>
      </c>
      <c r="T28" s="3">
        <v>159</v>
      </c>
    </row>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spans="3:12" ht="1.2" customHeight="1" x14ac:dyDescent="0.3">
      <c r="C65" s="2"/>
      <c r="D65" s="3"/>
      <c r="E65" s="3"/>
      <c r="F65" s="3"/>
      <c r="G65" s="3"/>
      <c r="H65" s="3"/>
      <c r="I65" s="3"/>
      <c r="J65" s="3"/>
      <c r="K65" s="20"/>
      <c r="L65" s="20"/>
    </row>
    <row r="66" spans="3:12" ht="1.2" customHeight="1" x14ac:dyDescent="0.3">
      <c r="C66" s="2"/>
      <c r="D66" s="3"/>
      <c r="E66" s="3"/>
      <c r="F66" s="3"/>
      <c r="G66" s="3"/>
      <c r="H66" s="3"/>
      <c r="I66" s="3"/>
      <c r="J66" s="3"/>
      <c r="K66" s="20"/>
      <c r="L66" s="20"/>
    </row>
    <row r="67" spans="3:12" ht="1.2" customHeight="1" x14ac:dyDescent="0.3">
      <c r="C67" s="2"/>
      <c r="D67" s="3"/>
      <c r="E67" s="3"/>
      <c r="F67" s="3"/>
      <c r="G67" s="3"/>
      <c r="H67" s="3"/>
      <c r="I67" s="3"/>
      <c r="J67" s="3"/>
      <c r="K67" s="20"/>
      <c r="L67" s="20"/>
    </row>
    <row r="68" spans="3:12" ht="1.2" customHeight="1" x14ac:dyDescent="0.3">
      <c r="C68" s="2"/>
      <c r="D68" s="3"/>
      <c r="E68" s="3"/>
      <c r="F68" s="3"/>
      <c r="G68" s="3"/>
      <c r="H68" s="3"/>
      <c r="I68" s="3"/>
      <c r="J68" s="3"/>
      <c r="K68" s="20"/>
      <c r="L68" s="20"/>
    </row>
    <row r="69" spans="3:12" ht="1.2" customHeight="1" x14ac:dyDescent="0.3">
      <c r="C69" s="2"/>
      <c r="D69" s="3"/>
      <c r="E69" s="3"/>
      <c r="F69" s="3"/>
      <c r="G69" s="3"/>
      <c r="H69" s="3"/>
      <c r="I69" s="3"/>
      <c r="J69" s="3"/>
      <c r="K69" s="20"/>
      <c r="L69" s="20"/>
    </row>
    <row r="70" spans="3:12" ht="1.2" customHeight="1" x14ac:dyDescent="0.3">
      <c r="C70" s="2"/>
      <c r="D70" s="3"/>
      <c r="E70" s="3"/>
      <c r="F70" s="3"/>
      <c r="G70" s="3"/>
      <c r="H70" s="3"/>
      <c r="I70" s="3"/>
      <c r="J70" s="3"/>
      <c r="K70" s="20"/>
      <c r="L70" s="20"/>
    </row>
    <row r="71" spans="3:12" ht="1.2" customHeight="1" x14ac:dyDescent="0.3">
      <c r="C71" s="2"/>
      <c r="D71" s="3"/>
      <c r="E71" s="3"/>
      <c r="F71" s="3"/>
      <c r="G71" s="3"/>
      <c r="H71" s="3"/>
      <c r="I71" s="3"/>
      <c r="J71" s="3"/>
      <c r="K71" s="20"/>
      <c r="L71" s="20"/>
    </row>
    <row r="72" spans="3:12" ht="1.2" customHeight="1" x14ac:dyDescent="0.3">
      <c r="C72" s="2"/>
      <c r="D72" s="3"/>
      <c r="E72" s="3"/>
      <c r="F72" s="3"/>
      <c r="G72" s="3"/>
      <c r="H72" s="3"/>
      <c r="I72" s="3"/>
      <c r="J72" s="3"/>
      <c r="K72" s="20"/>
      <c r="L72" s="20"/>
    </row>
    <row r="73" spans="3:12" ht="1.2" customHeight="1" x14ac:dyDescent="0.3">
      <c r="C73" s="2"/>
      <c r="D73" s="3"/>
      <c r="E73" s="3"/>
      <c r="F73" s="3"/>
      <c r="G73" s="3"/>
      <c r="H73" s="3"/>
      <c r="I73" s="3"/>
      <c r="J73" s="3"/>
      <c r="K73" s="20"/>
      <c r="L73" s="20"/>
    </row>
    <row r="74" spans="3:12" ht="1.2" customHeight="1" x14ac:dyDescent="0.3">
      <c r="C74" s="2"/>
      <c r="D74" s="3"/>
      <c r="E74" s="3"/>
      <c r="F74" s="3"/>
      <c r="G74" s="3"/>
      <c r="H74" s="3"/>
      <c r="I74" s="3"/>
      <c r="J74" s="3"/>
      <c r="K74" s="20"/>
      <c r="L74" s="20"/>
    </row>
    <row r="75" spans="3:12" ht="1.2" customHeight="1" x14ac:dyDescent="0.3">
      <c r="C75" s="2"/>
      <c r="D75" s="3"/>
      <c r="E75" s="3"/>
      <c r="F75" s="3"/>
      <c r="G75" s="3"/>
      <c r="H75" s="3"/>
      <c r="I75" s="3"/>
      <c r="J75" s="3"/>
      <c r="K75" s="20"/>
      <c r="L75" s="20"/>
    </row>
    <row r="76" spans="3:12" ht="1.2" customHeight="1" x14ac:dyDescent="0.3">
      <c r="C76" s="2"/>
      <c r="D76" s="3"/>
      <c r="E76" s="3"/>
      <c r="F76" s="3"/>
      <c r="G76" s="3"/>
      <c r="H76" s="3"/>
      <c r="I76" s="3"/>
      <c r="J76" s="3"/>
      <c r="K76" s="20"/>
      <c r="L76" s="20"/>
    </row>
    <row r="77" spans="3:12" ht="1.2" customHeight="1" x14ac:dyDescent="0.3">
      <c r="C77" s="2"/>
      <c r="D77" s="3"/>
      <c r="E77" s="3"/>
      <c r="F77" s="3"/>
      <c r="G77" s="3"/>
      <c r="H77" s="3"/>
      <c r="I77" s="3"/>
      <c r="J77" s="3"/>
      <c r="K77" s="20"/>
      <c r="L77" s="20"/>
    </row>
    <row r="78" spans="3:12" ht="1.2" customHeight="1" x14ac:dyDescent="0.3">
      <c r="C78" s="2"/>
      <c r="D78" s="3"/>
      <c r="E78" s="3"/>
      <c r="F78" s="3"/>
      <c r="G78" s="3"/>
      <c r="H78" s="3"/>
      <c r="I78" s="3"/>
      <c r="J78" s="3"/>
      <c r="K78" s="20"/>
      <c r="L78" s="20"/>
    </row>
    <row r="79" spans="3:12" ht="1.2" customHeight="1" x14ac:dyDescent="0.3">
      <c r="C79" s="2"/>
      <c r="D79" s="3"/>
      <c r="E79" s="3"/>
      <c r="F79" s="3"/>
      <c r="G79" s="3"/>
      <c r="H79" s="3"/>
      <c r="I79" s="3"/>
      <c r="J79" s="3"/>
      <c r="K79" s="20"/>
      <c r="L79" s="20"/>
    </row>
    <row r="80" spans="3:12" ht="1.2" customHeight="1" x14ac:dyDescent="0.3">
      <c r="C80" s="2"/>
      <c r="D80" s="3"/>
      <c r="E80" s="3"/>
      <c r="F80" s="3"/>
      <c r="G80" s="3"/>
      <c r="H80" s="3"/>
      <c r="I80" s="3"/>
      <c r="J80" s="3"/>
      <c r="K80" s="20"/>
      <c r="L80" s="20"/>
    </row>
    <row r="81" spans="3:14" ht="1.2" customHeight="1" x14ac:dyDescent="0.3">
      <c r="C81" s="2"/>
      <c r="D81" s="3"/>
      <c r="E81" s="3"/>
      <c r="F81" s="3"/>
      <c r="G81" s="3"/>
      <c r="H81" s="3"/>
      <c r="I81" s="3"/>
      <c r="J81" s="3"/>
      <c r="K81" s="20"/>
      <c r="L81" s="20"/>
    </row>
    <row r="82" spans="3:14" ht="1.2" customHeight="1" x14ac:dyDescent="0.3">
      <c r="C82" s="2"/>
      <c r="D82" s="3"/>
      <c r="E82" s="3"/>
      <c r="F82" s="3"/>
      <c r="G82" s="3"/>
      <c r="H82" s="3"/>
      <c r="I82" s="3"/>
      <c r="J82" s="3"/>
      <c r="K82" s="20"/>
      <c r="L82" s="20"/>
    </row>
    <row r="83" spans="3:14" ht="1.2" customHeight="1" x14ac:dyDescent="0.3">
      <c r="C83" s="2"/>
      <c r="D83" s="3"/>
      <c r="E83" s="3"/>
      <c r="F83" s="3"/>
      <c r="G83" s="3"/>
      <c r="H83" s="3"/>
      <c r="I83" s="3"/>
      <c r="J83" s="3"/>
      <c r="K83" s="20"/>
      <c r="L83" s="20"/>
    </row>
    <row r="84" spans="3:14" ht="1.2" customHeight="1" x14ac:dyDescent="0.3">
      <c r="C84" s="2"/>
      <c r="D84" s="3"/>
      <c r="E84" s="3"/>
      <c r="F84" s="3"/>
      <c r="G84" s="3"/>
      <c r="H84" s="3"/>
      <c r="I84" s="3"/>
      <c r="J84" s="3"/>
      <c r="K84" s="20"/>
      <c r="L84" s="20"/>
    </row>
    <row r="85" spans="3:14" ht="1.2" customHeight="1" x14ac:dyDescent="0.3">
      <c r="C85" s="2"/>
      <c r="D85" s="3"/>
      <c r="E85" s="3"/>
      <c r="F85" s="3"/>
      <c r="G85" s="3"/>
      <c r="H85" s="3"/>
      <c r="I85" s="3"/>
      <c r="J85" s="3"/>
      <c r="K85" s="20"/>
      <c r="L85" s="20"/>
    </row>
    <row r="86" spans="3:14" ht="1.2" customHeight="1" x14ac:dyDescent="0.3">
      <c r="C86" s="2"/>
      <c r="D86" s="3"/>
      <c r="E86" s="3"/>
      <c r="F86" s="3"/>
      <c r="G86" s="3"/>
      <c r="H86" s="3"/>
      <c r="I86" s="3"/>
      <c r="J86" s="3"/>
      <c r="K86" s="20"/>
      <c r="L86" s="20"/>
    </row>
    <row r="87" spans="3:14" ht="1.2" customHeight="1" x14ac:dyDescent="0.3">
      <c r="C87" s="2"/>
      <c r="D87" s="3"/>
      <c r="E87" s="3"/>
      <c r="F87" s="3"/>
      <c r="G87" s="3"/>
      <c r="H87" s="3"/>
      <c r="I87" s="3"/>
      <c r="J87" s="3"/>
      <c r="K87" s="20"/>
      <c r="L87" s="20"/>
    </row>
    <row r="88" spans="3:14" ht="1.2" customHeight="1" x14ac:dyDescent="0.3">
      <c r="C88" s="2"/>
      <c r="D88" s="3"/>
      <c r="E88" s="3"/>
      <c r="F88" s="3"/>
      <c r="G88" s="3"/>
      <c r="H88" s="3"/>
      <c r="I88" s="3"/>
      <c r="J88" s="3"/>
      <c r="K88" s="20"/>
      <c r="L88" s="20"/>
    </row>
    <row r="89" spans="3:14" ht="1.2" customHeight="1" x14ac:dyDescent="0.3">
      <c r="C89" s="2"/>
      <c r="D89" s="3"/>
      <c r="E89" s="3"/>
      <c r="F89" s="3"/>
      <c r="G89" s="3"/>
      <c r="H89" s="3"/>
      <c r="I89" s="3"/>
      <c r="J89" s="3"/>
      <c r="K89" s="20"/>
      <c r="L89" s="20"/>
    </row>
    <row r="91" spans="3:14" s="10" customFormat="1" x14ac:dyDescent="0.3">
      <c r="C91"/>
      <c r="D91"/>
      <c r="E91"/>
      <c r="F91"/>
      <c r="G91"/>
      <c r="H91"/>
      <c r="I91"/>
      <c r="J91"/>
      <c r="K91"/>
      <c r="L91"/>
      <c r="M91"/>
      <c r="N91"/>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90"/>
  <sheetViews>
    <sheetView tabSelected="1" topLeftCell="A11" workbookViewId="0">
      <selection activeCell="A33" sqref="A33"/>
    </sheetView>
  </sheetViews>
  <sheetFormatPr defaultRowHeight="14.4" x14ac:dyDescent="0.3"/>
  <cols>
    <col min="1" max="1" width="52" customWidth="1"/>
    <col min="2" max="2" width="12.33203125" customWidth="1"/>
    <col min="3" max="3" width="14.33203125" style="6" customWidth="1"/>
    <col min="4" max="4" width="8.109375" style="26" customWidth="1"/>
    <col min="5" max="5" width="9.44140625" style="6" customWidth="1"/>
    <col min="6" max="6" width="8.44140625" style="6" customWidth="1"/>
    <col min="7" max="7" width="9" style="6" customWidth="1"/>
    <col min="8" max="9" width="10" customWidth="1"/>
    <col min="10" max="10" width="8.6640625" customWidth="1"/>
  </cols>
  <sheetData>
    <row r="3" spans="1:10" x14ac:dyDescent="0.3">
      <c r="A3" s="1" t="s">
        <v>21</v>
      </c>
      <c r="B3" t="s" vm="19">
        <v>159</v>
      </c>
    </row>
    <row r="4" spans="1:10" s="10" customFormat="1" x14ac:dyDescent="0.3">
      <c r="A4"/>
      <c r="B4"/>
      <c r="C4"/>
      <c r="D4"/>
      <c r="E4"/>
      <c r="F4"/>
      <c r="G4"/>
      <c r="H4"/>
      <c r="I4"/>
      <c r="J4"/>
    </row>
    <row r="5" spans="1:10" ht="43.2" x14ac:dyDescent="0.3">
      <c r="A5" s="1" t="s">
        <v>1</v>
      </c>
      <c r="B5" s="27" t="s">
        <v>25</v>
      </c>
      <c r="C5" s="29" t="s">
        <v>57</v>
      </c>
      <c r="D5" s="30" t="s">
        <v>58</v>
      </c>
      <c r="E5" s="30" t="s">
        <v>31</v>
      </c>
      <c r="F5" s="31" t="s">
        <v>59</v>
      </c>
      <c r="G5" s="30" t="s">
        <v>42</v>
      </c>
      <c r="H5" s="32" t="s">
        <v>40</v>
      </c>
    </row>
    <row r="6" spans="1:10" x14ac:dyDescent="0.3">
      <c r="A6" s="2" t="s">
        <v>27</v>
      </c>
      <c r="B6" s="56">
        <v>41.5</v>
      </c>
      <c r="C6" s="44"/>
      <c r="D6" s="47">
        <v>28950</v>
      </c>
      <c r="E6" s="47">
        <v>38387.5</v>
      </c>
      <c r="F6" s="48"/>
      <c r="G6" s="47"/>
      <c r="H6" s="53"/>
    </row>
    <row r="7" spans="1:10" x14ac:dyDescent="0.3">
      <c r="A7" s="4" t="s">
        <v>91</v>
      </c>
      <c r="B7" s="57">
        <v>32.5</v>
      </c>
      <c r="C7" s="45"/>
      <c r="D7" s="49">
        <v>22750</v>
      </c>
      <c r="E7" s="49">
        <v>1625</v>
      </c>
      <c r="F7" s="50"/>
      <c r="G7" s="49"/>
      <c r="H7" s="54"/>
    </row>
    <row r="8" spans="1:10" x14ac:dyDescent="0.3">
      <c r="A8" s="5" t="s">
        <v>4</v>
      </c>
      <c r="B8" s="57"/>
      <c r="C8" s="45"/>
      <c r="D8" s="49"/>
      <c r="E8" s="49">
        <v>1625</v>
      </c>
      <c r="F8" s="50"/>
      <c r="G8" s="49"/>
      <c r="H8" s="54"/>
    </row>
    <row r="9" spans="1:10" x14ac:dyDescent="0.3">
      <c r="A9" s="5" t="s">
        <v>131</v>
      </c>
      <c r="B9" s="57">
        <v>32.5</v>
      </c>
      <c r="C9" s="45"/>
      <c r="D9" s="49">
        <v>22750</v>
      </c>
      <c r="E9" s="49"/>
      <c r="F9" s="50"/>
      <c r="G9" s="49"/>
      <c r="H9" s="54"/>
    </row>
    <row r="10" spans="1:10" x14ac:dyDescent="0.3">
      <c r="A10" s="62" t="s">
        <v>184</v>
      </c>
      <c r="B10" s="57">
        <v>7</v>
      </c>
      <c r="C10" s="45"/>
      <c r="D10" s="49">
        <v>4900</v>
      </c>
      <c r="E10" s="49"/>
      <c r="F10" s="50"/>
      <c r="G10" s="49"/>
      <c r="H10" s="54"/>
    </row>
    <row r="11" spans="1:10" x14ac:dyDescent="0.3">
      <c r="A11" s="63" t="s">
        <v>188</v>
      </c>
      <c r="B11" s="57">
        <v>7</v>
      </c>
      <c r="C11" s="45"/>
      <c r="D11" s="49">
        <v>4900</v>
      </c>
      <c r="E11" s="49"/>
      <c r="F11" s="50"/>
      <c r="G11" s="49"/>
      <c r="H11" s="54"/>
    </row>
    <row r="12" spans="1:10" x14ac:dyDescent="0.3">
      <c r="A12" s="62" t="s">
        <v>185</v>
      </c>
      <c r="B12" s="57">
        <v>3</v>
      </c>
      <c r="C12" s="45"/>
      <c r="D12" s="49">
        <v>2100</v>
      </c>
      <c r="E12" s="49"/>
      <c r="F12" s="50"/>
      <c r="G12" s="49"/>
      <c r="H12" s="54"/>
    </row>
    <row r="13" spans="1:10" x14ac:dyDescent="0.3">
      <c r="A13" s="63" t="s">
        <v>188</v>
      </c>
      <c r="B13" s="57">
        <v>3</v>
      </c>
      <c r="C13" s="45"/>
      <c r="D13" s="49">
        <v>2100</v>
      </c>
      <c r="E13" s="49"/>
      <c r="F13" s="50"/>
      <c r="G13" s="49"/>
      <c r="H13" s="54"/>
    </row>
    <row r="14" spans="1:10" x14ac:dyDescent="0.3">
      <c r="A14" s="62" t="s">
        <v>186</v>
      </c>
      <c r="B14" s="57">
        <v>12</v>
      </c>
      <c r="C14" s="45"/>
      <c r="D14" s="49">
        <v>8400</v>
      </c>
      <c r="E14" s="49"/>
      <c r="F14" s="50"/>
      <c r="G14" s="49"/>
      <c r="H14" s="54"/>
    </row>
    <row r="15" spans="1:10" x14ac:dyDescent="0.3">
      <c r="A15" s="63" t="s">
        <v>188</v>
      </c>
      <c r="B15" s="57">
        <v>12</v>
      </c>
      <c r="C15" s="45"/>
      <c r="D15" s="49">
        <v>8400</v>
      </c>
      <c r="E15" s="49"/>
      <c r="F15" s="50"/>
      <c r="G15" s="49"/>
      <c r="H15" s="54"/>
    </row>
    <row r="16" spans="1:10" x14ac:dyDescent="0.3">
      <c r="A16" s="62" t="s">
        <v>185</v>
      </c>
      <c r="B16" s="57">
        <v>3</v>
      </c>
      <c r="C16" s="45"/>
      <c r="D16" s="49">
        <v>2100</v>
      </c>
      <c r="E16" s="49"/>
      <c r="F16" s="50"/>
      <c r="G16" s="49"/>
      <c r="H16" s="54"/>
    </row>
    <row r="17" spans="1:8" x14ac:dyDescent="0.3">
      <c r="A17" s="63" t="s">
        <v>188</v>
      </c>
      <c r="B17" s="57">
        <v>3</v>
      </c>
      <c r="C17" s="45"/>
      <c r="D17" s="49">
        <v>2100</v>
      </c>
      <c r="E17" s="49"/>
      <c r="F17" s="50"/>
      <c r="G17" s="49"/>
      <c r="H17" s="54"/>
    </row>
    <row r="18" spans="1:8" x14ac:dyDescent="0.3">
      <c r="A18" s="62" t="s">
        <v>185</v>
      </c>
      <c r="B18" s="57">
        <v>6.5</v>
      </c>
      <c r="C18" s="45"/>
      <c r="D18" s="49">
        <v>4550</v>
      </c>
      <c r="E18" s="49"/>
      <c r="F18" s="50"/>
      <c r="G18" s="49"/>
      <c r="H18" s="54"/>
    </row>
    <row r="19" spans="1:8" x14ac:dyDescent="0.3">
      <c r="A19" s="63" t="s">
        <v>188</v>
      </c>
      <c r="B19" s="57">
        <v>6.5</v>
      </c>
      <c r="C19" s="45"/>
      <c r="D19" s="49">
        <v>4550</v>
      </c>
      <c r="E19" s="49"/>
      <c r="F19" s="50"/>
      <c r="G19" s="49"/>
      <c r="H19" s="54"/>
    </row>
    <row r="20" spans="1:8" x14ac:dyDescent="0.3">
      <c r="A20" s="62" t="s">
        <v>187</v>
      </c>
      <c r="B20" s="57">
        <v>1</v>
      </c>
      <c r="C20" s="45"/>
      <c r="D20" s="49">
        <v>700</v>
      </c>
      <c r="E20" s="49"/>
      <c r="F20" s="50"/>
      <c r="G20" s="49"/>
      <c r="H20" s="54"/>
    </row>
    <row r="21" spans="1:8" x14ac:dyDescent="0.3">
      <c r="A21" s="63" t="s">
        <v>188</v>
      </c>
      <c r="B21" s="57">
        <v>1</v>
      </c>
      <c r="C21" s="45"/>
      <c r="D21" s="49">
        <v>700</v>
      </c>
      <c r="E21" s="49"/>
      <c r="F21" s="50"/>
      <c r="G21" s="49"/>
      <c r="H21" s="54"/>
    </row>
    <row r="22" spans="1:8" x14ac:dyDescent="0.3">
      <c r="A22" s="4" t="s">
        <v>179</v>
      </c>
      <c r="B22" s="57">
        <v>9</v>
      </c>
      <c r="C22" s="45"/>
      <c r="D22" s="49">
        <v>6200</v>
      </c>
      <c r="E22" s="49">
        <v>34662.5</v>
      </c>
      <c r="F22" s="50"/>
      <c r="G22" s="49"/>
      <c r="H22" s="54"/>
    </row>
    <row r="23" spans="1:8" x14ac:dyDescent="0.3">
      <c r="A23" s="5" t="s">
        <v>4</v>
      </c>
      <c r="B23" s="57">
        <v>2</v>
      </c>
      <c r="C23" s="45"/>
      <c r="D23" s="49">
        <v>1300</v>
      </c>
      <c r="E23" s="49">
        <v>28762.5</v>
      </c>
      <c r="F23" s="50"/>
      <c r="G23" s="49"/>
      <c r="H23" s="54"/>
    </row>
    <row r="24" spans="1:8" x14ac:dyDescent="0.3">
      <c r="A24" s="5" t="s">
        <v>53</v>
      </c>
      <c r="B24" s="57"/>
      <c r="C24" s="45"/>
      <c r="D24" s="49"/>
      <c r="E24" s="49">
        <v>5200</v>
      </c>
      <c r="F24" s="50"/>
      <c r="G24" s="49"/>
      <c r="H24" s="54"/>
    </row>
    <row r="25" spans="1:8" x14ac:dyDescent="0.3">
      <c r="A25" s="5" t="s">
        <v>131</v>
      </c>
      <c r="B25" s="57">
        <v>7</v>
      </c>
      <c r="C25" s="45"/>
      <c r="D25" s="49">
        <v>4900</v>
      </c>
      <c r="E25" s="49">
        <v>700</v>
      </c>
      <c r="F25" s="50"/>
      <c r="G25" s="49"/>
      <c r="H25" s="54"/>
    </row>
    <row r="26" spans="1:8" x14ac:dyDescent="0.3">
      <c r="A26" s="62" t="s">
        <v>180</v>
      </c>
      <c r="B26" s="57">
        <v>3</v>
      </c>
      <c r="C26" s="45"/>
      <c r="D26" s="49">
        <v>2100</v>
      </c>
      <c r="E26" s="49"/>
      <c r="F26" s="50"/>
      <c r="G26" s="49"/>
      <c r="H26" s="54"/>
    </row>
    <row r="27" spans="1:8" x14ac:dyDescent="0.3">
      <c r="A27" s="62" t="s">
        <v>181</v>
      </c>
      <c r="B27" s="57">
        <v>2</v>
      </c>
      <c r="C27" s="45"/>
      <c r="D27" s="49">
        <v>1400</v>
      </c>
      <c r="E27" s="49"/>
      <c r="F27" s="50"/>
      <c r="G27" s="49"/>
      <c r="H27" s="54"/>
    </row>
    <row r="28" spans="1:8" x14ac:dyDescent="0.3">
      <c r="A28" s="62" t="s">
        <v>182</v>
      </c>
      <c r="B28" s="57">
        <v>2</v>
      </c>
      <c r="C28" s="45"/>
      <c r="D28" s="49">
        <v>1400</v>
      </c>
      <c r="E28" s="49"/>
      <c r="F28" s="50"/>
      <c r="G28" s="49"/>
      <c r="H28" s="54"/>
    </row>
    <row r="29" spans="1:8" x14ac:dyDescent="0.3">
      <c r="A29" s="62" t="s">
        <v>183</v>
      </c>
      <c r="B29" s="57"/>
      <c r="C29" s="45"/>
      <c r="D29" s="49"/>
      <c r="E29" s="49">
        <v>700</v>
      </c>
      <c r="F29" s="50"/>
      <c r="G29" s="49"/>
      <c r="H29" s="54"/>
    </row>
    <row r="30" spans="1:8" x14ac:dyDescent="0.3">
      <c r="A30" s="4" t="s">
        <v>41</v>
      </c>
      <c r="B30" s="57"/>
      <c r="C30" s="45"/>
      <c r="D30" s="49"/>
      <c r="E30" s="49">
        <v>2100</v>
      </c>
      <c r="F30" s="50"/>
      <c r="G30" s="49"/>
      <c r="H30" s="54"/>
    </row>
    <row r="31" spans="1:8" x14ac:dyDescent="0.3">
      <c r="A31" s="2" t="s">
        <v>150</v>
      </c>
      <c r="B31" s="57">
        <v>27.75</v>
      </c>
      <c r="C31" s="45"/>
      <c r="D31" s="49">
        <v>21000</v>
      </c>
      <c r="E31" s="49">
        <v>5250</v>
      </c>
      <c r="F31" s="50"/>
      <c r="G31" s="49"/>
      <c r="H31" s="54"/>
    </row>
    <row r="32" spans="1:8" x14ac:dyDescent="0.3">
      <c r="A32" s="4" t="s">
        <v>173</v>
      </c>
      <c r="B32" s="57"/>
      <c r="C32" s="45"/>
      <c r="D32" s="49"/>
      <c r="E32" s="49">
        <v>5250</v>
      </c>
      <c r="F32" s="50"/>
      <c r="G32" s="49"/>
      <c r="H32" s="54"/>
    </row>
    <row r="33" spans="1:8" x14ac:dyDescent="0.3">
      <c r="A33" s="4" t="s">
        <v>257</v>
      </c>
      <c r="B33" s="57">
        <v>20</v>
      </c>
      <c r="C33" s="45"/>
      <c r="D33" s="49">
        <v>21000</v>
      </c>
      <c r="E33" s="49"/>
      <c r="F33" s="50"/>
      <c r="G33" s="49"/>
      <c r="H33" s="54"/>
    </row>
    <row r="34" spans="1:8" x14ac:dyDescent="0.3">
      <c r="A34" s="5" t="s">
        <v>61</v>
      </c>
      <c r="B34" s="57">
        <v>20</v>
      </c>
      <c r="C34" s="45"/>
      <c r="D34" s="49">
        <v>21000</v>
      </c>
      <c r="E34" s="49"/>
      <c r="F34" s="50"/>
      <c r="G34" s="49"/>
      <c r="H34" s="54"/>
    </row>
    <row r="35" spans="1:8" x14ac:dyDescent="0.3">
      <c r="A35" s="4" t="s">
        <v>258</v>
      </c>
      <c r="B35" s="57">
        <v>7.75</v>
      </c>
      <c r="C35" s="45"/>
      <c r="D35" s="49">
        <v>0</v>
      </c>
      <c r="E35" s="49"/>
      <c r="F35" s="50"/>
      <c r="G35" s="49"/>
      <c r="H35" s="54"/>
    </row>
    <row r="36" spans="1:8" x14ac:dyDescent="0.3">
      <c r="A36" s="5" t="s">
        <v>4</v>
      </c>
      <c r="B36" s="58">
        <v>7.75</v>
      </c>
      <c r="C36" s="46"/>
      <c r="D36" s="51">
        <v>0</v>
      </c>
      <c r="E36" s="51"/>
      <c r="F36" s="52"/>
      <c r="G36" s="51"/>
      <c r="H36" s="55"/>
    </row>
    <row r="37" spans="1:8" x14ac:dyDescent="0.3">
      <c r="C37"/>
      <c r="D37"/>
      <c r="E37"/>
      <c r="F37"/>
      <c r="G37"/>
    </row>
    <row r="38" spans="1:8" x14ac:dyDescent="0.3">
      <c r="C38"/>
      <c r="D38"/>
      <c r="E38"/>
      <c r="F38"/>
      <c r="G38"/>
    </row>
    <row r="39" spans="1:8" x14ac:dyDescent="0.3">
      <c r="C39"/>
      <c r="D39"/>
      <c r="E39"/>
      <c r="F39"/>
      <c r="G39"/>
    </row>
    <row r="40" spans="1:8" x14ac:dyDescent="0.3">
      <c r="C40"/>
      <c r="D40"/>
      <c r="E40"/>
      <c r="F40"/>
      <c r="G40"/>
    </row>
    <row r="41" spans="1:8" x14ac:dyDescent="0.3">
      <c r="C41"/>
      <c r="D41"/>
      <c r="E41"/>
      <c r="F41"/>
      <c r="G41"/>
    </row>
    <row r="42" spans="1:8" x14ac:dyDescent="0.3">
      <c r="C42"/>
      <c r="D42"/>
      <c r="E42"/>
      <c r="F42"/>
      <c r="G42"/>
    </row>
    <row r="43" spans="1:8" x14ac:dyDescent="0.3">
      <c r="C43"/>
      <c r="D43"/>
      <c r="E43"/>
      <c r="F43"/>
      <c r="G43"/>
    </row>
    <row r="44" spans="1:8" x14ac:dyDescent="0.3">
      <c r="C44"/>
      <c r="D44"/>
      <c r="E44"/>
      <c r="F44"/>
      <c r="G44"/>
    </row>
    <row r="45" spans="1:8" x14ac:dyDescent="0.3">
      <c r="C45"/>
      <c r="D45"/>
      <c r="E45"/>
      <c r="F45"/>
      <c r="G45"/>
    </row>
    <row r="46" spans="1:8" x14ac:dyDescent="0.3">
      <c r="C46"/>
      <c r="D46"/>
      <c r="E46"/>
      <c r="F46"/>
      <c r="G46"/>
    </row>
    <row r="47" spans="1:8" x14ac:dyDescent="0.3">
      <c r="C47"/>
      <c r="D47"/>
      <c r="E47"/>
      <c r="F47"/>
      <c r="G47"/>
    </row>
    <row r="48" spans="1:8" x14ac:dyDescent="0.3">
      <c r="C48"/>
      <c r="D48"/>
      <c r="E48"/>
      <c r="F48"/>
      <c r="G48"/>
    </row>
    <row r="49" spans="3:7" x14ac:dyDescent="0.3">
      <c r="C49"/>
      <c r="D49"/>
      <c r="E49"/>
      <c r="F49"/>
      <c r="G49"/>
    </row>
    <row r="50" spans="3:7" x14ac:dyDescent="0.3">
      <c r="C50"/>
      <c r="D50"/>
      <c r="E50"/>
      <c r="F50"/>
      <c r="G50"/>
    </row>
    <row r="51" spans="3:7" x14ac:dyDescent="0.3">
      <c r="C51"/>
      <c r="D51"/>
      <c r="E51"/>
      <c r="F51"/>
      <c r="G51"/>
    </row>
    <row r="52" spans="3:7" x14ac:dyDescent="0.3">
      <c r="C52"/>
      <c r="D52"/>
      <c r="E52"/>
      <c r="F52"/>
      <c r="G52"/>
    </row>
    <row r="53" spans="3:7" x14ac:dyDescent="0.3">
      <c r="C53"/>
      <c r="D53"/>
      <c r="E53"/>
      <c r="F53"/>
      <c r="G53"/>
    </row>
    <row r="54" spans="3:7" x14ac:dyDescent="0.3">
      <c r="C54"/>
      <c r="D54"/>
      <c r="E54"/>
      <c r="F54"/>
      <c r="G54"/>
    </row>
    <row r="55" spans="3:7" x14ac:dyDescent="0.3">
      <c r="C55"/>
      <c r="D55"/>
      <c r="E55"/>
      <c r="F55"/>
      <c r="G55"/>
    </row>
    <row r="56" spans="3:7" x14ac:dyDescent="0.3">
      <c r="C56"/>
      <c r="D56"/>
      <c r="E56"/>
      <c r="F56"/>
      <c r="G56"/>
    </row>
    <row r="57" spans="3:7" x14ac:dyDescent="0.3">
      <c r="C57"/>
      <c r="D57"/>
      <c r="E57"/>
      <c r="F57"/>
      <c r="G57"/>
    </row>
    <row r="58" spans="3:7" x14ac:dyDescent="0.3">
      <c r="C58"/>
      <c r="D58"/>
      <c r="E58"/>
      <c r="F58"/>
      <c r="G58"/>
    </row>
    <row r="59" spans="3:7" x14ac:dyDescent="0.3">
      <c r="C59"/>
      <c r="D59"/>
      <c r="E59"/>
      <c r="F59"/>
      <c r="G59"/>
    </row>
    <row r="60" spans="3:7" x14ac:dyDescent="0.3">
      <c r="C60"/>
      <c r="D60"/>
      <c r="E60"/>
      <c r="F60"/>
      <c r="G60"/>
    </row>
    <row r="61" spans="3:7" x14ac:dyDescent="0.3">
      <c r="C61"/>
      <c r="D61"/>
      <c r="E61"/>
      <c r="F61"/>
      <c r="G61"/>
    </row>
    <row r="62" spans="3:7" x14ac:dyDescent="0.3">
      <c r="C62"/>
      <c r="D62"/>
      <c r="E62"/>
      <c r="F62"/>
      <c r="G62"/>
    </row>
    <row r="63" spans="3:7" x14ac:dyDescent="0.3">
      <c r="C63"/>
      <c r="D63"/>
      <c r="E63"/>
      <c r="F63"/>
      <c r="G63"/>
    </row>
    <row r="64" spans="3:7" x14ac:dyDescent="0.3">
      <c r="C64"/>
      <c r="D64"/>
      <c r="E64"/>
      <c r="F64"/>
      <c r="G64"/>
    </row>
    <row r="65" spans="3:7" x14ac:dyDescent="0.3">
      <c r="C65"/>
      <c r="D65"/>
      <c r="E65"/>
      <c r="F65"/>
      <c r="G65"/>
    </row>
    <row r="66" spans="3:7" x14ac:dyDescent="0.3">
      <c r="C66"/>
      <c r="D66"/>
      <c r="E66"/>
      <c r="F66"/>
      <c r="G66"/>
    </row>
    <row r="67" spans="3:7" x14ac:dyDescent="0.3">
      <c r="C67"/>
      <c r="D67"/>
      <c r="E67"/>
      <c r="F67"/>
      <c r="G67"/>
    </row>
    <row r="68" spans="3:7" x14ac:dyDescent="0.3">
      <c r="C68"/>
      <c r="D68"/>
      <c r="E68"/>
      <c r="F68"/>
      <c r="G68"/>
    </row>
    <row r="69" spans="3:7" x14ac:dyDescent="0.3">
      <c r="C69"/>
      <c r="D69"/>
      <c r="E69"/>
      <c r="F69"/>
      <c r="G69"/>
    </row>
    <row r="70" spans="3:7" x14ac:dyDescent="0.3">
      <c r="C70"/>
      <c r="D70"/>
      <c r="E70"/>
      <c r="F70"/>
      <c r="G70"/>
    </row>
    <row r="71" spans="3:7" x14ac:dyDescent="0.3">
      <c r="C71"/>
      <c r="D71"/>
      <c r="E71"/>
      <c r="F71"/>
      <c r="G71"/>
    </row>
    <row r="72" spans="3:7" x14ac:dyDescent="0.3">
      <c r="C72"/>
      <c r="D72"/>
      <c r="E72"/>
      <c r="F72"/>
      <c r="G72"/>
    </row>
    <row r="73" spans="3:7" x14ac:dyDescent="0.3">
      <c r="C73"/>
      <c r="D73"/>
      <c r="E73"/>
      <c r="F73"/>
      <c r="G73"/>
    </row>
    <row r="74" spans="3:7" x14ac:dyDescent="0.3">
      <c r="C74"/>
      <c r="D74"/>
      <c r="E74"/>
      <c r="F74"/>
      <c r="G74"/>
    </row>
    <row r="75" spans="3:7" x14ac:dyDescent="0.3">
      <c r="C75"/>
      <c r="D75"/>
      <c r="E75"/>
      <c r="F75"/>
      <c r="G75"/>
    </row>
    <row r="76" spans="3:7" x14ac:dyDescent="0.3">
      <c r="C76"/>
      <c r="D76"/>
      <c r="E76"/>
      <c r="F76"/>
      <c r="G76"/>
    </row>
    <row r="77" spans="3:7" x14ac:dyDescent="0.3">
      <c r="C77"/>
      <c r="D77"/>
      <c r="E77"/>
      <c r="F77"/>
      <c r="G77"/>
    </row>
    <row r="78" spans="3:7" x14ac:dyDescent="0.3">
      <c r="C78"/>
      <c r="D78"/>
      <c r="E78"/>
      <c r="F78"/>
      <c r="G78"/>
    </row>
    <row r="79" spans="3:7" x14ac:dyDescent="0.3">
      <c r="C79"/>
      <c r="D79"/>
      <c r="E79"/>
      <c r="F79"/>
      <c r="G79"/>
    </row>
    <row r="80" spans="3:7" x14ac:dyDescent="0.3">
      <c r="C80"/>
      <c r="D80"/>
      <c r="E80"/>
      <c r="F80"/>
      <c r="G80"/>
    </row>
    <row r="81" spans="3:7" x14ac:dyDescent="0.3">
      <c r="C81"/>
      <c r="D81"/>
      <c r="E81"/>
      <c r="F81"/>
      <c r="G81"/>
    </row>
    <row r="82" spans="3:7" x14ac:dyDescent="0.3">
      <c r="C82"/>
      <c r="D82"/>
      <c r="E82"/>
      <c r="F82"/>
      <c r="G82"/>
    </row>
    <row r="83" spans="3:7" x14ac:dyDescent="0.3">
      <c r="C83"/>
      <c r="D83"/>
      <c r="E83"/>
      <c r="F83"/>
      <c r="G83"/>
    </row>
    <row r="84" spans="3:7" x14ac:dyDescent="0.3">
      <c r="C84"/>
      <c r="D84"/>
      <c r="E84"/>
      <c r="F84"/>
      <c r="G84"/>
    </row>
    <row r="85" spans="3:7" x14ac:dyDescent="0.3">
      <c r="C85"/>
      <c r="D85"/>
      <c r="E85"/>
      <c r="F85"/>
      <c r="G85"/>
    </row>
    <row r="86" spans="3:7" x14ac:dyDescent="0.3">
      <c r="C86"/>
      <c r="D86"/>
      <c r="E86"/>
      <c r="F86"/>
      <c r="G86"/>
    </row>
    <row r="87" spans="3:7" x14ac:dyDescent="0.3">
      <c r="C87"/>
      <c r="D87"/>
      <c r="E87"/>
      <c r="F87"/>
      <c r="G87"/>
    </row>
    <row r="88" spans="3:7" x14ac:dyDescent="0.3">
      <c r="C88"/>
      <c r="D88"/>
      <c r="E88"/>
      <c r="F88"/>
      <c r="G88"/>
    </row>
    <row r="89" spans="3:7" x14ac:dyDescent="0.3">
      <c r="C89"/>
      <c r="D89"/>
      <c r="E89"/>
      <c r="F89"/>
      <c r="G89"/>
    </row>
    <row r="90" spans="3:7" x14ac:dyDescent="0.3">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G1:G4 G91:G1048576">
    <cfRule type="colorScale" priority="2">
      <colorScale>
        <cfvo type="min"/>
        <cfvo type="percentile" val="50"/>
        <cfvo type="max"/>
        <color rgb="FF63BE7B"/>
        <color rgb="FFFFEB84"/>
        <color rgb="FFF8696B"/>
      </colorScale>
    </cfRule>
  </conditionalFormatting>
  <conditionalFormatting sqref="A5 A7:A39">
    <cfRule type="expression" dxfId="325" priority="1">
      <formula>AND($D5&gt;$C5,$C5 &gt; 0)</formula>
    </cfRule>
  </conditionalFormatting>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90"/>
  <sheetViews>
    <sheetView workbookViewId="0">
      <selection activeCell="E9" sqref="E9"/>
    </sheetView>
  </sheetViews>
  <sheetFormatPr defaultRowHeight="14.4" x14ac:dyDescent="0.3"/>
  <cols>
    <col min="1" max="1" width="33.33203125" customWidth="1"/>
    <col min="2" max="2" width="12.33203125" customWidth="1"/>
    <col min="3" max="3" width="14.33203125" style="6" customWidth="1"/>
    <col min="4" max="4" width="9.109375" style="26" customWidth="1"/>
    <col min="5" max="5" width="9.44140625" style="6" customWidth="1"/>
    <col min="6" max="6" width="8.44140625" style="6" customWidth="1"/>
    <col min="7" max="7" width="9" style="6" customWidth="1"/>
    <col min="8" max="9" width="10" customWidth="1"/>
    <col min="10" max="10" width="8.6640625" customWidth="1"/>
  </cols>
  <sheetData>
    <row r="3" spans="1:10" x14ac:dyDescent="0.3">
      <c r="A3" s="1" t="s">
        <v>21</v>
      </c>
      <c r="B3" t="s" vm="18">
        <v>9</v>
      </c>
    </row>
    <row r="4" spans="1:10" s="10" customFormat="1" x14ac:dyDescent="0.3">
      <c r="A4"/>
      <c r="B4"/>
      <c r="C4"/>
      <c r="D4"/>
      <c r="E4"/>
      <c r="F4"/>
      <c r="G4"/>
      <c r="H4"/>
      <c r="I4"/>
      <c r="J4"/>
    </row>
    <row r="5" spans="1:10" ht="43.2" x14ac:dyDescent="0.3">
      <c r="A5" s="1" t="s">
        <v>1</v>
      </c>
      <c r="B5" s="27" t="s">
        <v>25</v>
      </c>
      <c r="C5" s="29" t="s">
        <v>57</v>
      </c>
      <c r="D5" s="30" t="s">
        <v>58</v>
      </c>
      <c r="E5" s="30" t="s">
        <v>31</v>
      </c>
      <c r="F5" s="31" t="s">
        <v>59</v>
      </c>
      <c r="G5" s="30" t="s">
        <v>42</v>
      </c>
      <c r="H5" s="32" t="s">
        <v>40</v>
      </c>
    </row>
    <row r="6" spans="1:10" x14ac:dyDescent="0.3">
      <c r="A6" s="2" t="s">
        <v>72</v>
      </c>
      <c r="B6" s="56">
        <v>1018.75</v>
      </c>
      <c r="C6" s="44"/>
      <c r="D6" s="47">
        <v>908487.5</v>
      </c>
      <c r="E6" s="47">
        <v>290472.5</v>
      </c>
      <c r="F6" s="48"/>
      <c r="G6" s="47"/>
      <c r="H6" s="53"/>
    </row>
    <row r="7" spans="1:10" x14ac:dyDescent="0.3">
      <c r="A7" s="4" t="s">
        <v>173</v>
      </c>
      <c r="B7" s="57"/>
      <c r="C7" s="45"/>
      <c r="D7" s="49"/>
      <c r="E7" s="49">
        <v>19425</v>
      </c>
      <c r="F7" s="50"/>
      <c r="G7" s="49"/>
      <c r="H7" s="54"/>
    </row>
    <row r="8" spans="1:10" x14ac:dyDescent="0.3">
      <c r="A8" s="4" t="s">
        <v>174</v>
      </c>
      <c r="B8" s="57">
        <v>87.5</v>
      </c>
      <c r="C8" s="45"/>
      <c r="D8" s="49">
        <v>72975</v>
      </c>
      <c r="E8" s="49">
        <v>18850</v>
      </c>
      <c r="F8" s="50"/>
      <c r="G8" s="49"/>
      <c r="H8" s="54"/>
    </row>
    <row r="9" spans="1:10" x14ac:dyDescent="0.3">
      <c r="A9" s="4" t="s">
        <v>175</v>
      </c>
      <c r="B9" s="57">
        <v>719</v>
      </c>
      <c r="C9" s="45"/>
      <c r="D9" s="49">
        <v>661750</v>
      </c>
      <c r="E9" s="49">
        <v>158072.5</v>
      </c>
      <c r="F9" s="50"/>
      <c r="G9" s="49"/>
      <c r="H9" s="54"/>
    </row>
    <row r="10" spans="1:10" x14ac:dyDescent="0.3">
      <c r="A10" s="5" t="s">
        <v>4</v>
      </c>
      <c r="B10" s="57">
        <v>12.5</v>
      </c>
      <c r="C10" s="45"/>
      <c r="D10" s="49">
        <v>8125</v>
      </c>
      <c r="E10" s="49">
        <v>21222.5</v>
      </c>
      <c r="F10" s="50"/>
      <c r="G10" s="49"/>
      <c r="H10" s="54"/>
    </row>
    <row r="11" spans="1:10" x14ac:dyDescent="0.3">
      <c r="A11" s="5" t="s">
        <v>32</v>
      </c>
      <c r="B11" s="57">
        <v>321.5</v>
      </c>
      <c r="C11" s="45"/>
      <c r="D11" s="49">
        <v>337575</v>
      </c>
      <c r="E11" s="49">
        <v>68250</v>
      </c>
      <c r="F11" s="50"/>
      <c r="G11" s="49"/>
      <c r="H11" s="54"/>
    </row>
    <row r="12" spans="1:10" x14ac:dyDescent="0.3">
      <c r="A12" s="5" t="s">
        <v>53</v>
      </c>
      <c r="B12" s="57">
        <v>3</v>
      </c>
      <c r="C12" s="45"/>
      <c r="D12" s="49">
        <v>2100</v>
      </c>
      <c r="E12" s="49"/>
      <c r="F12" s="50"/>
      <c r="G12" s="49"/>
      <c r="H12" s="54"/>
    </row>
    <row r="13" spans="1:10" x14ac:dyDescent="0.3">
      <c r="A13" s="5" t="s">
        <v>131</v>
      </c>
      <c r="B13" s="57">
        <v>301</v>
      </c>
      <c r="C13" s="45"/>
      <c r="D13" s="49">
        <v>228900</v>
      </c>
      <c r="E13" s="49">
        <v>41300</v>
      </c>
      <c r="F13" s="50"/>
      <c r="G13" s="49"/>
      <c r="H13" s="54"/>
    </row>
    <row r="14" spans="1:10" x14ac:dyDescent="0.3">
      <c r="A14" s="5" t="s">
        <v>61</v>
      </c>
      <c r="B14" s="57">
        <v>81</v>
      </c>
      <c r="C14" s="45"/>
      <c r="D14" s="49">
        <v>85050</v>
      </c>
      <c r="E14" s="49">
        <v>27300</v>
      </c>
      <c r="F14" s="50"/>
      <c r="G14" s="49"/>
      <c r="H14" s="54"/>
    </row>
    <row r="15" spans="1:10" x14ac:dyDescent="0.3">
      <c r="A15" s="4" t="s">
        <v>176</v>
      </c>
      <c r="B15" s="57">
        <v>39</v>
      </c>
      <c r="C15" s="45"/>
      <c r="D15" s="49">
        <v>32150</v>
      </c>
      <c r="E15" s="49"/>
      <c r="F15" s="50"/>
      <c r="G15" s="49"/>
      <c r="H15" s="54"/>
    </row>
    <row r="16" spans="1:10" x14ac:dyDescent="0.3">
      <c r="A16" s="5" t="s">
        <v>60</v>
      </c>
      <c r="B16" s="57">
        <v>22</v>
      </c>
      <c r="C16" s="45"/>
      <c r="D16" s="49">
        <v>14300</v>
      </c>
      <c r="E16" s="49"/>
      <c r="F16" s="50"/>
      <c r="G16" s="49"/>
      <c r="H16" s="54"/>
    </row>
    <row r="17" spans="1:8" x14ac:dyDescent="0.3">
      <c r="A17" s="5" t="s">
        <v>61</v>
      </c>
      <c r="B17" s="57">
        <v>17</v>
      </c>
      <c r="C17" s="45"/>
      <c r="D17" s="49">
        <v>17850</v>
      </c>
      <c r="E17" s="49"/>
      <c r="F17" s="50"/>
      <c r="G17" s="49"/>
      <c r="H17" s="54"/>
    </row>
    <row r="18" spans="1:8" x14ac:dyDescent="0.3">
      <c r="A18" s="4" t="s">
        <v>177</v>
      </c>
      <c r="B18" s="57">
        <v>165.25</v>
      </c>
      <c r="C18" s="45"/>
      <c r="D18" s="49">
        <v>133212.5</v>
      </c>
      <c r="E18" s="49">
        <v>94125</v>
      </c>
      <c r="F18" s="50"/>
      <c r="G18" s="49"/>
      <c r="H18" s="54"/>
    </row>
    <row r="19" spans="1:8" x14ac:dyDescent="0.3">
      <c r="A19" s="4" t="s">
        <v>178</v>
      </c>
      <c r="B19" s="58">
        <v>8</v>
      </c>
      <c r="C19" s="46"/>
      <c r="D19" s="51">
        <v>8400</v>
      </c>
      <c r="E19" s="51"/>
      <c r="F19" s="52"/>
      <c r="G19" s="51"/>
      <c r="H19" s="55"/>
    </row>
    <row r="20" spans="1:8" x14ac:dyDescent="0.3">
      <c r="C20"/>
      <c r="D20"/>
      <c r="E20"/>
      <c r="F20"/>
      <c r="G20"/>
    </row>
    <row r="21" spans="1:8" x14ac:dyDescent="0.3">
      <c r="C21"/>
      <c r="D21"/>
      <c r="E21"/>
      <c r="F21"/>
      <c r="G21"/>
    </row>
    <row r="22" spans="1:8" x14ac:dyDescent="0.3">
      <c r="C22"/>
      <c r="D22"/>
      <c r="E22"/>
      <c r="F22"/>
      <c r="G22"/>
    </row>
    <row r="23" spans="1:8" x14ac:dyDescent="0.3">
      <c r="C23"/>
      <c r="D23"/>
      <c r="E23"/>
      <c r="F23"/>
      <c r="G23"/>
    </row>
    <row r="24" spans="1:8" x14ac:dyDescent="0.3">
      <c r="C24"/>
      <c r="D24"/>
      <c r="E24"/>
      <c r="F24"/>
      <c r="G24"/>
    </row>
    <row r="25" spans="1:8" x14ac:dyDescent="0.3">
      <c r="C25"/>
      <c r="D25"/>
      <c r="E25"/>
      <c r="F25"/>
      <c r="G25"/>
    </row>
    <row r="26" spans="1:8" x14ac:dyDescent="0.3">
      <c r="C26"/>
      <c r="D26"/>
      <c r="E26"/>
      <c r="F26"/>
      <c r="G26"/>
    </row>
    <row r="27" spans="1:8" x14ac:dyDescent="0.3">
      <c r="C27"/>
      <c r="D27"/>
      <c r="E27"/>
      <c r="F27"/>
      <c r="G27"/>
    </row>
    <row r="28" spans="1:8" x14ac:dyDescent="0.3">
      <c r="C28"/>
      <c r="D28"/>
      <c r="E28"/>
      <c r="F28"/>
      <c r="G28"/>
    </row>
    <row r="29" spans="1:8" x14ac:dyDescent="0.3">
      <c r="C29"/>
      <c r="D29"/>
      <c r="E29"/>
      <c r="F29"/>
      <c r="G29"/>
    </row>
    <row r="30" spans="1:8" x14ac:dyDescent="0.3">
      <c r="C30"/>
      <c r="D30"/>
      <c r="E30"/>
      <c r="F30"/>
      <c r="G30"/>
    </row>
    <row r="31" spans="1:8" x14ac:dyDescent="0.3">
      <c r="C31"/>
      <c r="D31"/>
      <c r="E31"/>
      <c r="F31"/>
      <c r="G31"/>
    </row>
    <row r="32" spans="1:8"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row r="44" spans="3:7" x14ac:dyDescent="0.3">
      <c r="C44"/>
      <c r="D44"/>
      <c r="E44"/>
      <c r="F44"/>
      <c r="G44"/>
    </row>
    <row r="45" spans="3:7" x14ac:dyDescent="0.3">
      <c r="C45"/>
      <c r="D45"/>
      <c r="E45"/>
      <c r="F45"/>
      <c r="G45"/>
    </row>
    <row r="46" spans="3:7" x14ac:dyDescent="0.3">
      <c r="C46"/>
      <c r="D46"/>
      <c r="E46"/>
      <c r="F46"/>
      <c r="G46"/>
    </row>
    <row r="47" spans="3:7" x14ac:dyDescent="0.3">
      <c r="C47"/>
      <c r="D47"/>
      <c r="E47"/>
      <c r="F47"/>
      <c r="G47"/>
    </row>
    <row r="48" spans="3:7" x14ac:dyDescent="0.3">
      <c r="C48"/>
      <c r="D48"/>
      <c r="E48"/>
      <c r="F48"/>
      <c r="G48"/>
    </row>
    <row r="49" spans="3:7" x14ac:dyDescent="0.3">
      <c r="C49"/>
      <c r="D49"/>
      <c r="E49"/>
      <c r="F49"/>
      <c r="G49"/>
    </row>
    <row r="50" spans="3:7" x14ac:dyDescent="0.3">
      <c r="C50"/>
      <c r="D50"/>
      <c r="E50"/>
      <c r="F50"/>
      <c r="G50"/>
    </row>
    <row r="51" spans="3:7" x14ac:dyDescent="0.3">
      <c r="C51"/>
      <c r="D51"/>
      <c r="E51"/>
      <c r="F51"/>
      <c r="G51"/>
    </row>
    <row r="52" spans="3:7" x14ac:dyDescent="0.3">
      <c r="C52"/>
      <c r="D52"/>
      <c r="E52"/>
      <c r="F52"/>
      <c r="G52"/>
    </row>
    <row r="53" spans="3:7" x14ac:dyDescent="0.3">
      <c r="C53"/>
      <c r="D53"/>
      <c r="E53"/>
      <c r="F53"/>
      <c r="G53"/>
    </row>
    <row r="54" spans="3:7" x14ac:dyDescent="0.3">
      <c r="C54"/>
      <c r="D54"/>
      <c r="E54"/>
      <c r="F54"/>
      <c r="G54"/>
    </row>
    <row r="55" spans="3:7" x14ac:dyDescent="0.3">
      <c r="C55"/>
      <c r="D55"/>
      <c r="E55"/>
      <c r="F55"/>
      <c r="G55"/>
    </row>
    <row r="56" spans="3:7" x14ac:dyDescent="0.3">
      <c r="C56"/>
      <c r="D56"/>
      <c r="E56"/>
      <c r="F56"/>
      <c r="G56"/>
    </row>
    <row r="57" spans="3:7" x14ac:dyDescent="0.3">
      <c r="C57"/>
      <c r="D57"/>
      <c r="E57"/>
      <c r="F57"/>
      <c r="G57"/>
    </row>
    <row r="58" spans="3:7" x14ac:dyDescent="0.3">
      <c r="C58"/>
      <c r="D58"/>
      <c r="E58"/>
      <c r="F58"/>
      <c r="G58"/>
    </row>
    <row r="59" spans="3:7" x14ac:dyDescent="0.3">
      <c r="C59"/>
      <c r="D59"/>
      <c r="E59"/>
      <c r="F59"/>
      <c r="G59"/>
    </row>
    <row r="60" spans="3:7" x14ac:dyDescent="0.3">
      <c r="C60"/>
      <c r="D60"/>
      <c r="E60"/>
      <c r="F60"/>
      <c r="G60"/>
    </row>
    <row r="61" spans="3:7" x14ac:dyDescent="0.3">
      <c r="C61"/>
      <c r="D61"/>
      <c r="E61"/>
      <c r="F61"/>
      <c r="G61"/>
    </row>
    <row r="62" spans="3:7" x14ac:dyDescent="0.3">
      <c r="C62"/>
      <c r="D62"/>
      <c r="E62"/>
      <c r="F62"/>
      <c r="G62"/>
    </row>
    <row r="63" spans="3:7" x14ac:dyDescent="0.3">
      <c r="C63"/>
      <c r="D63"/>
      <c r="E63"/>
      <c r="F63"/>
      <c r="G63"/>
    </row>
    <row r="64" spans="3:7" x14ac:dyDescent="0.3">
      <c r="C64"/>
      <c r="D64"/>
      <c r="E64"/>
      <c r="F64"/>
      <c r="G64"/>
    </row>
    <row r="65" spans="3:7" x14ac:dyDescent="0.3">
      <c r="C65"/>
      <c r="D65"/>
      <c r="E65"/>
      <c r="F65"/>
      <c r="G65"/>
    </row>
    <row r="66" spans="3:7" x14ac:dyDescent="0.3">
      <c r="C66"/>
      <c r="D66"/>
      <c r="E66"/>
      <c r="F66"/>
      <c r="G66"/>
    </row>
    <row r="67" spans="3:7" x14ac:dyDescent="0.3">
      <c r="C67"/>
      <c r="D67"/>
      <c r="E67"/>
      <c r="F67"/>
      <c r="G67"/>
    </row>
    <row r="68" spans="3:7" x14ac:dyDescent="0.3">
      <c r="C68"/>
      <c r="D68"/>
      <c r="E68"/>
      <c r="F68"/>
      <c r="G68"/>
    </row>
    <row r="69" spans="3:7" x14ac:dyDescent="0.3">
      <c r="C69"/>
      <c r="D69"/>
      <c r="E69"/>
      <c r="F69"/>
      <c r="G69"/>
    </row>
    <row r="70" spans="3:7" x14ac:dyDescent="0.3">
      <c r="C70"/>
      <c r="D70"/>
      <c r="E70"/>
      <c r="F70"/>
      <c r="G70"/>
    </row>
    <row r="71" spans="3:7" x14ac:dyDescent="0.3">
      <c r="C71"/>
      <c r="D71"/>
      <c r="E71"/>
      <c r="F71"/>
      <c r="G71"/>
    </row>
    <row r="72" spans="3:7" x14ac:dyDescent="0.3">
      <c r="C72"/>
      <c r="D72"/>
      <c r="E72"/>
      <c r="F72"/>
      <c r="G72"/>
    </row>
    <row r="73" spans="3:7" x14ac:dyDescent="0.3">
      <c r="C73"/>
      <c r="D73"/>
      <c r="E73"/>
      <c r="F73"/>
      <c r="G73"/>
    </row>
    <row r="74" spans="3:7" x14ac:dyDescent="0.3">
      <c r="C74"/>
      <c r="D74"/>
      <c r="E74"/>
      <c r="F74"/>
      <c r="G74"/>
    </row>
    <row r="75" spans="3:7" x14ac:dyDescent="0.3">
      <c r="C75"/>
      <c r="D75"/>
      <c r="E75"/>
      <c r="F75"/>
      <c r="G75"/>
    </row>
    <row r="76" spans="3:7" x14ac:dyDescent="0.3">
      <c r="C76"/>
      <c r="D76"/>
      <c r="E76"/>
      <c r="F76"/>
      <c r="G76"/>
    </row>
    <row r="77" spans="3:7" x14ac:dyDescent="0.3">
      <c r="C77"/>
      <c r="D77"/>
      <c r="E77"/>
      <c r="F77"/>
      <c r="G77"/>
    </row>
    <row r="78" spans="3:7" x14ac:dyDescent="0.3">
      <c r="C78"/>
      <c r="D78"/>
      <c r="E78"/>
      <c r="F78"/>
      <c r="G78"/>
    </row>
    <row r="79" spans="3:7" x14ac:dyDescent="0.3">
      <c r="C79"/>
      <c r="D79"/>
      <c r="E79"/>
      <c r="F79"/>
      <c r="G79"/>
    </row>
    <row r="80" spans="3:7" x14ac:dyDescent="0.3">
      <c r="C80"/>
      <c r="D80"/>
      <c r="E80"/>
      <c r="F80"/>
      <c r="G80"/>
    </row>
    <row r="81" spans="3:7" x14ac:dyDescent="0.3">
      <c r="C81"/>
      <c r="D81"/>
      <c r="E81"/>
      <c r="F81"/>
      <c r="G81"/>
    </row>
    <row r="82" spans="3:7" x14ac:dyDescent="0.3">
      <c r="C82"/>
      <c r="D82"/>
      <c r="E82"/>
      <c r="F82"/>
      <c r="G82"/>
    </row>
    <row r="83" spans="3:7" x14ac:dyDescent="0.3">
      <c r="C83"/>
      <c r="D83"/>
      <c r="E83"/>
      <c r="F83"/>
      <c r="G83"/>
    </row>
    <row r="84" spans="3:7" x14ac:dyDescent="0.3">
      <c r="C84"/>
      <c r="D84"/>
      <c r="E84"/>
      <c r="F84"/>
      <c r="G84"/>
    </row>
    <row r="85" spans="3:7" x14ac:dyDescent="0.3">
      <c r="C85"/>
      <c r="D85"/>
      <c r="E85"/>
      <c r="F85"/>
      <c r="G85"/>
    </row>
    <row r="86" spans="3:7" x14ac:dyDescent="0.3">
      <c r="C86"/>
      <c r="D86"/>
      <c r="E86"/>
      <c r="F86"/>
      <c r="G86"/>
    </row>
    <row r="87" spans="3:7" x14ac:dyDescent="0.3">
      <c r="C87"/>
      <c r="D87"/>
      <c r="E87"/>
      <c r="F87"/>
      <c r="G87"/>
    </row>
    <row r="88" spans="3:7" x14ac:dyDescent="0.3">
      <c r="C88"/>
      <c r="D88"/>
      <c r="E88"/>
      <c r="F88"/>
      <c r="G88"/>
    </row>
    <row r="89" spans="3:7" x14ac:dyDescent="0.3">
      <c r="C89"/>
      <c r="D89"/>
      <c r="E89"/>
      <c r="F89"/>
      <c r="G89"/>
    </row>
    <row r="90" spans="3:7" x14ac:dyDescent="0.3">
      <c r="C90"/>
      <c r="D90"/>
      <c r="E90"/>
      <c r="F90"/>
      <c r="G90"/>
    </row>
  </sheetData>
  <conditionalFormatting sqref="G1:G4 G91:G1048576">
    <cfRule type="colorScale" priority="3">
      <colorScale>
        <cfvo type="min"/>
        <cfvo type="percentile" val="50"/>
        <cfvo type="max"/>
        <color rgb="FF63BE7B"/>
        <color rgb="FFFFEB84"/>
        <color rgb="FFF8696B"/>
      </colorScale>
    </cfRule>
  </conditionalFormatting>
  <conditionalFormatting sqref="G1:G4 G91:G1048576">
    <cfRule type="colorScale" priority="2">
      <colorScale>
        <cfvo type="min"/>
        <cfvo type="percentile" val="50"/>
        <cfvo type="max"/>
        <color rgb="FF63BE7B"/>
        <color rgb="FFFFEB84"/>
        <color rgb="FFF8696B"/>
      </colorScale>
    </cfRule>
  </conditionalFormatting>
  <conditionalFormatting sqref="A5 A7:A39">
    <cfRule type="expression" dxfId="313" priority="1">
      <formula>AND($D5&gt;$C5,$C5 &gt; 0)</formula>
    </cfRule>
  </conditionalFormatting>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A12" sqref="A12"/>
    </sheetView>
  </sheetViews>
  <sheetFormatPr defaultRowHeight="14.4" x14ac:dyDescent="0.3"/>
  <cols>
    <col min="1" max="1" width="18.88671875" customWidth="1"/>
    <col min="2" max="2" width="10.77734375" customWidth="1"/>
    <col min="3" max="3" width="25.5546875" style="6" customWidth="1"/>
    <col min="4" max="4" width="9.6640625" style="26" customWidth="1"/>
    <col min="5" max="5" width="9.109375" style="6" customWidth="1"/>
    <col min="6" max="6" width="8.44140625" style="6" customWidth="1"/>
    <col min="7" max="7" width="9.44140625" style="6" customWidth="1"/>
    <col min="8" max="9" width="10" customWidth="1"/>
    <col min="10" max="10" width="8.6640625" customWidth="1"/>
  </cols>
  <sheetData>
    <row r="1" spans="1:10" x14ac:dyDescent="0.3">
      <c r="A1" s="1" t="s">
        <v>54</v>
      </c>
      <c r="B1" t="s" vm="1">
        <v>55</v>
      </c>
    </row>
    <row r="2" spans="1:10" x14ac:dyDescent="0.3">
      <c r="A2" s="1" t="s">
        <v>21</v>
      </c>
      <c r="B2" t="s" vm="7">
        <v>70</v>
      </c>
    </row>
    <row r="4" spans="1:10" s="10" customFormat="1" ht="28.8" x14ac:dyDescent="0.3">
      <c r="A4" s="9" t="s">
        <v>1</v>
      </c>
      <c r="B4" s="27" t="s">
        <v>25</v>
      </c>
      <c r="C4" s="28" t="s">
        <v>56</v>
      </c>
      <c r="D4" s="29" t="s">
        <v>57</v>
      </c>
      <c r="E4" s="30" t="s">
        <v>58</v>
      </c>
      <c r="F4" s="30" t="s">
        <v>31</v>
      </c>
      <c r="G4" s="31" t="s">
        <v>59</v>
      </c>
      <c r="H4" s="30" t="s">
        <v>42</v>
      </c>
      <c r="I4" s="32" t="s">
        <v>40</v>
      </c>
      <c r="J4"/>
    </row>
    <row r="5" spans="1:10" x14ac:dyDescent="0.3">
      <c r="A5" s="2" t="s">
        <v>55</v>
      </c>
      <c r="B5" s="56">
        <v>469.5</v>
      </c>
      <c r="C5" s="47"/>
      <c r="D5" s="44"/>
      <c r="E5" s="47">
        <v>317950</v>
      </c>
      <c r="F5" s="47">
        <v>24375</v>
      </c>
      <c r="G5" s="48"/>
      <c r="H5" s="47"/>
      <c r="I5" s="53"/>
    </row>
    <row r="6" spans="1:10" x14ac:dyDescent="0.3">
      <c r="A6" s="4" t="s">
        <v>80</v>
      </c>
      <c r="B6" s="57">
        <v>469.5</v>
      </c>
      <c r="C6" s="49"/>
      <c r="D6" s="45"/>
      <c r="E6" s="49">
        <v>317950</v>
      </c>
      <c r="F6" s="49">
        <v>24375</v>
      </c>
      <c r="G6" s="50"/>
      <c r="H6" s="49"/>
      <c r="I6" s="54"/>
    </row>
    <row r="7" spans="1:10" x14ac:dyDescent="0.3">
      <c r="A7" s="5" t="s">
        <v>26</v>
      </c>
      <c r="B7" s="57">
        <v>32</v>
      </c>
      <c r="C7" s="49"/>
      <c r="D7" s="45"/>
      <c r="E7" s="49">
        <v>14400</v>
      </c>
      <c r="F7" s="49"/>
      <c r="G7" s="50"/>
      <c r="H7" s="49"/>
      <c r="I7" s="54"/>
    </row>
    <row r="8" spans="1:10" x14ac:dyDescent="0.3">
      <c r="A8" s="5" t="s">
        <v>17</v>
      </c>
      <c r="B8" s="57">
        <v>111</v>
      </c>
      <c r="C8" s="49"/>
      <c r="D8" s="45"/>
      <c r="E8" s="49">
        <v>72150</v>
      </c>
      <c r="F8" s="49"/>
      <c r="G8" s="50"/>
      <c r="H8" s="49"/>
      <c r="I8" s="54"/>
    </row>
    <row r="9" spans="1:10" x14ac:dyDescent="0.3">
      <c r="A9" s="5" t="s">
        <v>145</v>
      </c>
      <c r="B9" s="57">
        <v>123.5</v>
      </c>
      <c r="C9" s="49"/>
      <c r="D9" s="45"/>
      <c r="E9" s="49">
        <v>85475</v>
      </c>
      <c r="F9" s="49"/>
      <c r="G9" s="50"/>
      <c r="H9" s="49"/>
      <c r="I9" s="54"/>
    </row>
    <row r="10" spans="1:10" x14ac:dyDescent="0.3">
      <c r="A10" s="5" t="s">
        <v>10</v>
      </c>
      <c r="B10" s="57">
        <v>107.75</v>
      </c>
      <c r="C10" s="49"/>
      <c r="D10" s="45"/>
      <c r="E10" s="49">
        <v>83687.5</v>
      </c>
      <c r="F10" s="49">
        <v>1462.5</v>
      </c>
      <c r="G10" s="50"/>
      <c r="H10" s="49"/>
      <c r="I10" s="54"/>
    </row>
    <row r="11" spans="1:10" x14ac:dyDescent="0.3">
      <c r="A11" s="5" t="s">
        <v>15</v>
      </c>
      <c r="B11" s="57">
        <v>38.5</v>
      </c>
      <c r="C11" s="49"/>
      <c r="D11" s="45"/>
      <c r="E11" s="49">
        <v>25025</v>
      </c>
      <c r="F11" s="49"/>
      <c r="G11" s="50"/>
      <c r="H11" s="49"/>
      <c r="I11" s="54"/>
    </row>
    <row r="12" spans="1:10" x14ac:dyDescent="0.3">
      <c r="A12" s="5" t="s">
        <v>27</v>
      </c>
      <c r="B12" s="57">
        <v>56.75</v>
      </c>
      <c r="C12" s="49"/>
      <c r="D12" s="45"/>
      <c r="E12" s="49">
        <v>37212.5</v>
      </c>
      <c r="F12" s="49">
        <v>22912.5</v>
      </c>
      <c r="G12" s="50"/>
      <c r="H12" s="49"/>
      <c r="I12" s="54"/>
    </row>
    <row r="13" spans="1:10" x14ac:dyDescent="0.3">
      <c r="A13" s="2" t="s">
        <v>2</v>
      </c>
      <c r="B13" s="58">
        <v>469.5</v>
      </c>
      <c r="C13" s="51"/>
      <c r="D13" s="46"/>
      <c r="E13" s="51">
        <v>317950</v>
      </c>
      <c r="F13" s="51">
        <v>24375</v>
      </c>
      <c r="G13" s="52"/>
      <c r="H13" s="51"/>
      <c r="I13" s="55"/>
    </row>
    <row r="14" spans="1:10" x14ac:dyDescent="0.3">
      <c r="C14"/>
      <c r="D14"/>
      <c r="E14"/>
      <c r="F14"/>
      <c r="G14"/>
    </row>
    <row r="15" spans="1:10" x14ac:dyDescent="0.3">
      <c r="C15"/>
      <c r="D15"/>
      <c r="E15"/>
      <c r="F15"/>
      <c r="G15"/>
    </row>
    <row r="16" spans="1:10" x14ac:dyDescent="0.3">
      <c r="C16"/>
      <c r="D16"/>
      <c r="E16"/>
      <c r="F16"/>
      <c r="G16"/>
    </row>
    <row r="17" spans="3:7" x14ac:dyDescent="0.3">
      <c r="C17"/>
      <c r="D17"/>
      <c r="E17"/>
      <c r="F17"/>
      <c r="G17"/>
    </row>
    <row r="18" spans="3:7" x14ac:dyDescent="0.3">
      <c r="C18"/>
      <c r="D18"/>
      <c r="E18"/>
      <c r="F18"/>
      <c r="G18"/>
    </row>
    <row r="19" spans="3:7" x14ac:dyDescent="0.3">
      <c r="C19"/>
      <c r="D19"/>
      <c r="E19"/>
      <c r="F19"/>
      <c r="G19"/>
    </row>
    <row r="20" spans="3:7" x14ac:dyDescent="0.3">
      <c r="C20"/>
      <c r="D20"/>
      <c r="E20"/>
      <c r="F20"/>
      <c r="G20"/>
    </row>
    <row r="21" spans="3:7" x14ac:dyDescent="0.3">
      <c r="C21"/>
      <c r="D21"/>
      <c r="E21"/>
      <c r="F21"/>
      <c r="G21"/>
    </row>
    <row r="22" spans="3:7" x14ac:dyDescent="0.3">
      <c r="C22"/>
      <c r="D22"/>
      <c r="E22"/>
      <c r="F22"/>
      <c r="G22"/>
    </row>
    <row r="23" spans="3:7" x14ac:dyDescent="0.3">
      <c r="C23"/>
      <c r="D23"/>
      <c r="E23"/>
      <c r="F23"/>
      <c r="G23"/>
    </row>
    <row r="24" spans="3:7" x14ac:dyDescent="0.3">
      <c r="C24"/>
      <c r="D24"/>
      <c r="E24"/>
      <c r="F24"/>
      <c r="G24"/>
    </row>
    <row r="25" spans="3:7" x14ac:dyDescent="0.3">
      <c r="C25"/>
      <c r="D25"/>
      <c r="E25"/>
      <c r="F25"/>
      <c r="G25"/>
    </row>
    <row r="26" spans="3:7" x14ac:dyDescent="0.3">
      <c r="C26"/>
      <c r="D26"/>
      <c r="E26"/>
      <c r="F26"/>
      <c r="G26"/>
    </row>
    <row r="27" spans="3:7" x14ac:dyDescent="0.3">
      <c r="C27"/>
      <c r="D27"/>
      <c r="E27"/>
      <c r="F27"/>
      <c r="G27"/>
    </row>
    <row r="28" spans="3:7" x14ac:dyDescent="0.3">
      <c r="C28"/>
      <c r="D28"/>
      <c r="E28"/>
      <c r="F28"/>
      <c r="G28"/>
    </row>
    <row r="29" spans="3:7" x14ac:dyDescent="0.3">
      <c r="C29"/>
      <c r="D29"/>
      <c r="E29"/>
      <c r="F29"/>
      <c r="G29"/>
    </row>
    <row r="30" spans="3:7" x14ac:dyDescent="0.3">
      <c r="C30"/>
      <c r="D30"/>
      <c r="E30"/>
      <c r="F30"/>
      <c r="G30"/>
    </row>
    <row r="31" spans="3:7" x14ac:dyDescent="0.3">
      <c r="C31"/>
      <c r="D31"/>
      <c r="E31"/>
      <c r="F31"/>
      <c r="G31"/>
    </row>
    <row r="32" spans="3:7"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301" priority="2">
      <formula>AND($D5&gt;$C5,$C5 &gt; 0)</formula>
    </cfRule>
  </conditionalFormatting>
  <conditionalFormatting pivot="1">
    <cfRule type="expression" dxfId="300" priority="1">
      <formula>AND($D1048574&gt;$C1048574,$C1048574 &gt; 0)</formula>
    </cfRule>
  </conditionalFormatting>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
  <sheetViews>
    <sheetView zoomScaleNormal="100" workbookViewId="0">
      <selection activeCell="B20" sqref="B20"/>
    </sheetView>
  </sheetViews>
  <sheetFormatPr defaultRowHeight="14.4" x14ac:dyDescent="0.3"/>
  <cols>
    <col min="1" max="1" width="22.6640625" customWidth="1"/>
    <col min="2" max="2" width="16.5546875" customWidth="1"/>
    <col min="3" max="3" width="14.5546875" customWidth="1"/>
    <col min="4" max="4" width="7" customWidth="1"/>
    <col min="5" max="5" width="8" customWidth="1"/>
    <col min="6" max="6" width="7.6640625" customWidth="1"/>
    <col min="7" max="7" width="9.44140625" customWidth="1"/>
    <col min="8" max="9" width="7.109375" customWidth="1"/>
    <col min="10" max="10" width="9.44140625" customWidth="1"/>
    <col min="11" max="11" width="18.88671875" customWidth="1"/>
    <col min="12" max="12" width="22.6640625" customWidth="1"/>
    <col min="13" max="13" width="15.5546875" customWidth="1"/>
    <col min="14" max="17" width="8.77734375" customWidth="1"/>
    <col min="18" max="18" width="7" customWidth="1"/>
    <col min="19" max="19" width="8" customWidth="1"/>
    <col min="20" max="20" width="18.109375" customWidth="1"/>
    <col min="21" max="21" width="15.109375" customWidth="1"/>
    <col min="22" max="22" width="18.109375" customWidth="1"/>
    <col min="23" max="23" width="15.109375" customWidth="1"/>
    <col min="24" max="24" width="18.109375" customWidth="1"/>
    <col min="25" max="25" width="20.109375" customWidth="1"/>
    <col min="26" max="26" width="23.109375" customWidth="1"/>
    <col min="27" max="27" width="18.109375" customWidth="1"/>
    <col min="28" max="28" width="16" customWidth="1"/>
    <col min="29" max="29" width="15.109375" customWidth="1"/>
    <col min="30" max="30" width="18.109375" customWidth="1"/>
    <col min="31" max="31" width="21" customWidth="1"/>
    <col min="32" max="32" width="20.109375" customWidth="1"/>
    <col min="33" max="33" width="23.109375" customWidth="1"/>
    <col min="34" max="34" width="16" customWidth="1"/>
    <col min="35" max="35" width="15.109375" customWidth="1"/>
    <col min="36" max="36" width="18.109375" customWidth="1"/>
    <col min="37" max="37" width="18.44140625" bestFit="1" customWidth="1"/>
    <col min="38" max="38" width="21" customWidth="1"/>
    <col min="39" max="39" width="20.109375" bestFit="1" customWidth="1"/>
    <col min="40" max="40" width="23.109375" bestFit="1" customWidth="1"/>
    <col min="41" max="41" width="6.109375" customWidth="1"/>
    <col min="42" max="42" width="11.33203125" bestFit="1" customWidth="1"/>
    <col min="43" max="43" width="21.44140625" bestFit="1" customWidth="1"/>
    <col min="44" max="44" width="15.88671875" bestFit="1" customWidth="1"/>
    <col min="45" max="45" width="21.109375" bestFit="1" customWidth="1"/>
    <col min="46" max="46" width="16.44140625" bestFit="1" customWidth="1"/>
    <col min="47" max="47" width="11" bestFit="1" customWidth="1"/>
    <col min="48" max="48" width="16.33203125" bestFit="1" customWidth="1"/>
  </cols>
  <sheetData>
    <row r="3" spans="1:19" x14ac:dyDescent="0.3">
      <c r="L3" s="1" t="s">
        <v>21</v>
      </c>
      <c r="M3" t="s" vm="2">
        <v>45</v>
      </c>
    </row>
    <row r="4" spans="1:19" x14ac:dyDescent="0.3">
      <c r="A4" s="1" t="s">
        <v>21</v>
      </c>
      <c r="B4" t="s" vm="6">
        <v>65</v>
      </c>
    </row>
    <row r="5" spans="1:19" x14ac:dyDescent="0.3">
      <c r="L5" s="1" t="s">
        <v>19</v>
      </c>
      <c r="M5" s="1" t="s">
        <v>3</v>
      </c>
    </row>
    <row r="6" spans="1:19" s="10" customFormat="1" ht="29.4" thickBot="1" x14ac:dyDescent="0.35">
      <c r="A6" s="9" t="s">
        <v>64</v>
      </c>
      <c r="B6" t="s">
        <v>40</v>
      </c>
      <c r="C6" t="s">
        <v>18</v>
      </c>
      <c r="D6" s="10" t="s">
        <v>25</v>
      </c>
      <c r="E6" s="10" t="s">
        <v>35</v>
      </c>
      <c r="F6"/>
      <c r="G6"/>
      <c r="H6"/>
      <c r="I6"/>
      <c r="J6"/>
      <c r="K6"/>
      <c r="L6" s="9" t="s">
        <v>1</v>
      </c>
      <c r="M6" s="10" t="s">
        <v>43</v>
      </c>
      <c r="N6" s="10" t="s">
        <v>46</v>
      </c>
      <c r="O6" s="10" t="s">
        <v>47</v>
      </c>
      <c r="P6" s="10" t="s">
        <v>48</v>
      </c>
      <c r="Q6" s="10" t="s">
        <v>49</v>
      </c>
      <c r="R6" s="10" t="s">
        <v>50</v>
      </c>
      <c r="S6" s="10" t="s">
        <v>2</v>
      </c>
    </row>
    <row r="7" spans="1:19" ht="15" thickBot="1" x14ac:dyDescent="0.35">
      <c r="A7" s="22" t="s">
        <v>60</v>
      </c>
      <c r="B7" s="11"/>
      <c r="C7" s="38">
        <v>14344.375</v>
      </c>
      <c r="D7" s="35">
        <v>22.25</v>
      </c>
      <c r="E7" s="42">
        <v>0.13906250000000001</v>
      </c>
      <c r="L7" s="2" t="s">
        <v>4</v>
      </c>
      <c r="M7" s="3">
        <v>5.5</v>
      </c>
      <c r="N7" s="3">
        <v>24.25</v>
      </c>
      <c r="O7" s="3">
        <v>30.25</v>
      </c>
      <c r="P7" s="3">
        <v>28</v>
      </c>
      <c r="Q7" s="3">
        <v>23.5</v>
      </c>
      <c r="R7" s="3">
        <v>31</v>
      </c>
      <c r="S7" s="3">
        <v>142.5</v>
      </c>
    </row>
    <row r="8" spans="1:19" x14ac:dyDescent="0.3">
      <c r="A8" s="22" t="s">
        <v>4</v>
      </c>
      <c r="B8" s="18"/>
      <c r="C8" s="38">
        <v>62075</v>
      </c>
      <c r="D8" s="36">
        <v>94.5</v>
      </c>
      <c r="E8" s="33">
        <v>0.59062499999999996</v>
      </c>
      <c r="L8" s="2" t="s">
        <v>5</v>
      </c>
      <c r="M8" s="3">
        <v>12</v>
      </c>
      <c r="N8" s="3">
        <v>42.75</v>
      </c>
      <c r="O8" s="3">
        <v>58</v>
      </c>
      <c r="P8" s="3">
        <v>39.5</v>
      </c>
      <c r="Q8" s="3">
        <v>40.75</v>
      </c>
      <c r="R8" s="3">
        <v>29.5</v>
      </c>
      <c r="S8" s="3">
        <v>222.5</v>
      </c>
    </row>
    <row r="9" spans="1:19" ht="15" thickBot="1" x14ac:dyDescent="0.35">
      <c r="A9" s="24" t="s">
        <v>5</v>
      </c>
      <c r="B9" s="18"/>
      <c r="C9" s="38">
        <v>63375</v>
      </c>
      <c r="D9" s="36">
        <v>85.5</v>
      </c>
      <c r="E9" s="33">
        <v>0.53437500000000004</v>
      </c>
      <c r="L9" s="2" t="s">
        <v>14</v>
      </c>
      <c r="M9" s="3"/>
      <c r="N9" s="3"/>
      <c r="O9" s="3">
        <v>40</v>
      </c>
      <c r="P9" s="3">
        <v>8</v>
      </c>
      <c r="Q9" s="3">
        <v>24</v>
      </c>
      <c r="R9" s="3">
        <v>40</v>
      </c>
      <c r="S9" s="3">
        <v>112</v>
      </c>
    </row>
    <row r="10" spans="1:19" x14ac:dyDescent="0.3">
      <c r="A10" s="23" t="s">
        <v>62</v>
      </c>
      <c r="B10" s="18"/>
      <c r="C10" s="38">
        <v>0</v>
      </c>
      <c r="D10" s="36">
        <v>0.5</v>
      </c>
      <c r="E10" s="33">
        <v>3.1250000000000002E-3</v>
      </c>
      <c r="L10" s="2" t="s">
        <v>61</v>
      </c>
      <c r="M10" s="3"/>
      <c r="N10" s="3">
        <v>28</v>
      </c>
      <c r="O10" s="3">
        <v>51.5</v>
      </c>
      <c r="P10" s="3">
        <v>48</v>
      </c>
      <c r="Q10" s="3">
        <v>35.5</v>
      </c>
      <c r="R10" s="3">
        <v>20</v>
      </c>
      <c r="S10" s="3">
        <v>183</v>
      </c>
    </row>
    <row r="11" spans="1:19" x14ac:dyDescent="0.3">
      <c r="A11" s="23" t="s">
        <v>53</v>
      </c>
      <c r="B11" s="18"/>
      <c r="C11" s="38">
        <v>112450</v>
      </c>
      <c r="D11" s="36">
        <v>153</v>
      </c>
      <c r="E11" s="33">
        <v>0.95625000000000004</v>
      </c>
      <c r="L11" s="2" t="s">
        <v>16</v>
      </c>
      <c r="M11" s="3">
        <v>8</v>
      </c>
      <c r="N11" s="3">
        <v>40</v>
      </c>
      <c r="O11" s="3">
        <v>40</v>
      </c>
      <c r="P11" s="3">
        <v>66</v>
      </c>
      <c r="Q11" s="3">
        <v>40</v>
      </c>
      <c r="R11" s="3">
        <v>32</v>
      </c>
      <c r="S11" s="3">
        <v>226</v>
      </c>
    </row>
    <row r="12" spans="1:19" ht="15" thickBot="1" x14ac:dyDescent="0.35">
      <c r="A12" s="23" t="s">
        <v>61</v>
      </c>
      <c r="B12" s="18"/>
      <c r="C12" s="38">
        <v>14100</v>
      </c>
      <c r="D12" s="36">
        <v>14</v>
      </c>
      <c r="E12" s="43">
        <v>8.7499999999999994E-2</v>
      </c>
      <c r="L12" s="2" t="s">
        <v>6</v>
      </c>
      <c r="M12" s="3"/>
      <c r="N12" s="3">
        <v>5</v>
      </c>
      <c r="O12" s="3">
        <v>40</v>
      </c>
      <c r="P12" s="3">
        <v>31</v>
      </c>
      <c r="Q12" s="3">
        <v>30</v>
      </c>
      <c r="R12" s="3">
        <v>27</v>
      </c>
      <c r="S12" s="3">
        <v>133</v>
      </c>
    </row>
    <row r="13" spans="1:19" x14ac:dyDescent="0.3">
      <c r="A13" s="22" t="s">
        <v>16</v>
      </c>
      <c r="B13" s="18"/>
      <c r="C13" s="38">
        <v>167800</v>
      </c>
      <c r="D13" s="36">
        <v>246</v>
      </c>
      <c r="E13" s="33">
        <v>1.5375000000000001</v>
      </c>
      <c r="L13" s="2" t="s">
        <v>39</v>
      </c>
      <c r="M13" s="3">
        <v>1.1599999999999999</v>
      </c>
      <c r="N13" s="3">
        <v>50.799999999999969</v>
      </c>
      <c r="O13" s="3">
        <v>31.05</v>
      </c>
      <c r="P13" s="3">
        <v>31.4</v>
      </c>
      <c r="Q13" s="3">
        <v>15.17</v>
      </c>
      <c r="R13" s="3">
        <v>9.25</v>
      </c>
      <c r="S13" s="3">
        <v>138.82999999999996</v>
      </c>
    </row>
    <row r="14" spans="1:19" ht="15" thickBot="1" x14ac:dyDescent="0.35">
      <c r="A14" s="24" t="s">
        <v>6</v>
      </c>
      <c r="B14" s="18"/>
      <c r="C14" s="38">
        <v>10400</v>
      </c>
      <c r="D14" s="36">
        <v>16</v>
      </c>
      <c r="E14" s="33">
        <v>0.1</v>
      </c>
      <c r="L14" s="2" t="s">
        <v>2</v>
      </c>
      <c r="M14" s="3">
        <v>26.66</v>
      </c>
      <c r="N14" s="3">
        <v>190.79999999999995</v>
      </c>
      <c r="O14" s="3">
        <v>290.8</v>
      </c>
      <c r="P14" s="3">
        <v>251.9</v>
      </c>
      <c r="Q14" s="3">
        <v>208.92</v>
      </c>
      <c r="R14" s="3">
        <v>188.75</v>
      </c>
      <c r="S14" s="3">
        <v>1157.83</v>
      </c>
    </row>
    <row r="15" spans="1:19" ht="15" thickBot="1" x14ac:dyDescent="0.35">
      <c r="A15" s="25" t="s">
        <v>2</v>
      </c>
      <c r="B15" s="13"/>
      <c r="C15" s="38">
        <v>444544.375</v>
      </c>
      <c r="D15" s="37">
        <v>631.75</v>
      </c>
      <c r="E15" s="34">
        <v>0.14623842592592592</v>
      </c>
    </row>
    <row r="21" ht="15" thickBot="1" x14ac:dyDescent="0.35"/>
    <row r="22" ht="15" thickBot="1" x14ac:dyDescent="0.35"/>
    <row r="23" ht="15" thickBot="1" x14ac:dyDescent="0.35"/>
  </sheetData>
  <conditionalFormatting pivot="1" sqref="D8:D9 D13:D14">
    <cfRule type="colorScale" priority="7">
      <colorScale>
        <cfvo type="min"/>
        <cfvo type="percentile" val="50"/>
        <cfvo type="max"/>
        <color rgb="FFF8696B"/>
        <color rgb="FFFFEB84"/>
        <color rgb="FF63BE7B"/>
      </colorScale>
    </cfRule>
  </conditionalFormatting>
  <conditionalFormatting pivot="1" sqref="D8:D9 D13:D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3"/>
  <sheetViews>
    <sheetView workbookViewId="0">
      <selection activeCell="K12" sqref="K12"/>
    </sheetView>
  </sheetViews>
  <sheetFormatPr defaultRowHeight="14.4" x14ac:dyDescent="0.3"/>
  <cols>
    <col min="1" max="1" width="12.5546875" customWidth="1"/>
    <col min="2" max="2" width="16.109375" customWidth="1"/>
    <col min="3" max="3" width="12.33203125" customWidth="1"/>
    <col min="4" max="5" width="5.109375" customWidth="1"/>
    <col min="6" max="6" width="8.109375" style="6" customWidth="1"/>
    <col min="7" max="7" width="8.44140625" customWidth="1"/>
    <col min="8" max="8" width="5.6640625" customWidth="1"/>
    <col min="9" max="9" width="6"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11" x14ac:dyDescent="0.3">
      <c r="A2" s="1" t="s">
        <v>21</v>
      </c>
      <c r="B2" t="s" vm="9">
        <v>96</v>
      </c>
    </row>
    <row r="3" spans="1:11" x14ac:dyDescent="0.3">
      <c r="A3" s="1" t="s">
        <v>22</v>
      </c>
      <c r="B3" t="s" vm="10">
        <v>100</v>
      </c>
    </row>
    <row r="5" spans="1:11" s="10" customFormat="1" ht="72" x14ac:dyDescent="0.3">
      <c r="A5" s="9" t="s">
        <v>1</v>
      </c>
      <c r="B5" t="s">
        <v>57</v>
      </c>
      <c r="C5" t="s">
        <v>25</v>
      </c>
      <c r="D5" s="10" t="s">
        <v>0</v>
      </c>
      <c r="E5" s="10" t="s">
        <v>19</v>
      </c>
      <c r="F5" s="10" t="s">
        <v>18</v>
      </c>
      <c r="G5" s="10" t="s">
        <v>20</v>
      </c>
      <c r="H5" s="21" t="s">
        <v>42</v>
      </c>
      <c r="I5" s="10" t="s">
        <v>24</v>
      </c>
    </row>
    <row r="6" spans="1:11" x14ac:dyDescent="0.3">
      <c r="A6" s="2" t="s">
        <v>10</v>
      </c>
      <c r="B6" s="3"/>
      <c r="C6" s="3">
        <v>23.7</v>
      </c>
      <c r="D6" s="3">
        <v>23.7</v>
      </c>
      <c r="E6" s="3">
        <v>23.7</v>
      </c>
      <c r="F6" s="6">
        <v>20145</v>
      </c>
      <c r="G6" s="6"/>
      <c r="H6" s="6"/>
      <c r="I6" s="3">
        <v>850</v>
      </c>
      <c r="K6">
        <f>C6*650</f>
        <v>15405</v>
      </c>
    </row>
    <row r="7" spans="1:11" x14ac:dyDescent="0.3">
      <c r="A7" s="2" t="s">
        <v>2</v>
      </c>
      <c r="B7" s="3"/>
      <c r="C7" s="3">
        <v>101.7</v>
      </c>
      <c r="D7" s="3">
        <v>23.7</v>
      </c>
      <c r="E7" s="3">
        <v>23.7</v>
      </c>
      <c r="F7" s="6">
        <v>70845</v>
      </c>
      <c r="G7" s="6"/>
      <c r="H7" s="6"/>
      <c r="I7" s="3">
        <v>850</v>
      </c>
      <c r="K7">
        <f>C7*650</f>
        <v>66105</v>
      </c>
    </row>
    <row r="8" spans="1:11" x14ac:dyDescent="0.3">
      <c r="F8"/>
      <c r="K8">
        <f>C8*850</f>
        <v>0</v>
      </c>
    </row>
    <row r="9" spans="1:11" x14ac:dyDescent="0.3">
      <c r="F9"/>
      <c r="J9" t="s">
        <v>97</v>
      </c>
      <c r="K9">
        <f>C9*850</f>
        <v>0</v>
      </c>
    </row>
    <row r="10" spans="1:11" x14ac:dyDescent="0.3">
      <c r="F10"/>
    </row>
    <row r="11" spans="1:11" x14ac:dyDescent="0.3">
      <c r="F11"/>
      <c r="J11" t="s">
        <v>98</v>
      </c>
      <c r="K11">
        <f>SUM(K6:K10)</f>
        <v>81510</v>
      </c>
    </row>
    <row r="12" spans="1:11" x14ac:dyDescent="0.3">
      <c r="F12"/>
    </row>
    <row r="13" spans="1:11" x14ac:dyDescent="0.3">
      <c r="F13"/>
    </row>
    <row r="14" spans="1:11" x14ac:dyDescent="0.3">
      <c r="F14"/>
    </row>
    <row r="15" spans="1:11" x14ac:dyDescent="0.3">
      <c r="F15"/>
      <c r="J15" t="s">
        <v>99</v>
      </c>
    </row>
    <row r="16" spans="1:11"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D526048-88B6-43F0-812B-61013D7A305C}">
  <ds:schemaRefs>
    <ds:schemaRef ds:uri="http://schemas.microsoft.com/sharepoint/v3/contenttype/forms"/>
  </ds:schemaRefs>
</ds:datastoreItem>
</file>

<file path=customXml/itemProps3.xml><?xml version="1.0" encoding="utf-8"?>
<ds:datastoreItem xmlns:ds="http://schemas.openxmlformats.org/officeDocument/2006/customXml" ds:itemID="{F5E7F5AE-D0A9-43A8-9433-7F96731BE7E7}">
  <ds:schemaRefs>
    <ds:schemaRef ds:uri="http://purl.org/dc/elements/1.1/"/>
    <ds:schemaRef ds:uri="http://www.w3.org/XML/1998/namespace"/>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GrigBillability</vt:lpstr>
      <vt:lpstr>Matt</vt:lpstr>
      <vt:lpstr>Geoff</vt:lpstr>
      <vt:lpstr>Grig</vt:lpstr>
      <vt:lpstr>Zero1</vt:lpstr>
      <vt:lpstr>Genasys</vt:lpstr>
      <vt:lpstr>ProjectCaps</vt:lpstr>
      <vt:lpstr>PersonCosts</vt:lpstr>
      <vt:lpstr>Internal</vt:lpstr>
      <vt:lpstr>Invoicing</vt:lpstr>
      <vt:lpstr>PersonBonus</vt:lpstr>
      <vt:lpstr>PersonBilling</vt:lpstr>
      <vt:lpstr>Client</vt:lpstr>
      <vt:lpstr>Person</vt:lpstr>
      <vt:lpstr>InvoiceRecon</vt:lpstr>
      <vt:lpstr>Zero1InvoicingOutstanding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MarkGStacey</cp:lastModifiedBy>
  <cp:lastPrinted>2013-05-29T16:33:30Z</cp:lastPrinted>
  <dcterms:created xsi:type="dcterms:W3CDTF">2012-01-12T18:53:25Z</dcterms:created>
  <dcterms:modified xsi:type="dcterms:W3CDTF">2014-05-03T16:16:06Z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