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K Ceramics Horizontal Analysi" sheetId="1" r:id="rId4"/>
    <sheet state="visible" name="RAK Ceramics Vertical Analysis" sheetId="2" r:id="rId5"/>
    <sheet state="visible" name="Shinepukur Ceramics Horizontal " sheetId="3" r:id="rId6"/>
    <sheet state="visible" name="Shinepukur Ceramics Vertical An" sheetId="4" r:id="rId7"/>
    <sheet state="visible" name="Intercompany Horizontal Analysi" sheetId="5" r:id="rId8"/>
    <sheet state="visible" name="Intercompany Vertical Analysis" sheetId="6" r:id="rId9"/>
    <sheet state="visible" name="Ratio Analysis" sheetId="7" r:id="rId10"/>
  </sheets>
  <definedNames/>
  <calcPr/>
</workbook>
</file>

<file path=xl/sharedStrings.xml><?xml version="1.0" encoding="utf-8"?>
<sst xmlns="http://schemas.openxmlformats.org/spreadsheetml/2006/main" count="268" uniqueCount="92">
  <si>
    <t>RAK Ceramics (Bangladesh) Limited 
Consolidated Statement of Financial Position 
As at 31 December 2021</t>
  </si>
  <si>
    <t>Increase or (Decrease) during 2021</t>
  </si>
  <si>
    <t>Amount</t>
  </si>
  <si>
    <t>Percent</t>
  </si>
  <si>
    <t>Taka</t>
  </si>
  <si>
    <t>Assets</t>
  </si>
  <si>
    <t>Property, plant and equipment</t>
  </si>
  <si>
    <t>Investment property</t>
  </si>
  <si>
    <t>Right-of-use assets</t>
  </si>
  <si>
    <t>Intangible assets</t>
  </si>
  <si>
    <t>Capital work-in-progress</t>
  </si>
  <si>
    <t>Total non-current assets</t>
  </si>
  <si>
    <t>Inventories</t>
  </si>
  <si>
    <t>Trade and other receivables</t>
  </si>
  <si>
    <t>Advances, deposits and prepayments</t>
  </si>
  <si>
    <t>Advance income tax</t>
  </si>
  <si>
    <t>Cash and cash equivalents</t>
  </si>
  <si>
    <t>Total current assets</t>
  </si>
  <si>
    <t>Total assets</t>
  </si>
  <si>
    <t>Equity</t>
  </si>
  <si>
    <t>Share capital</t>
  </si>
  <si>
    <t>Share premium</t>
  </si>
  <si>
    <t>Retained earnings</t>
  </si>
  <si>
    <t>Equity attributable to equity holders of the company</t>
  </si>
  <si>
    <t>Non-controlling interests</t>
  </si>
  <si>
    <t>Total Equity</t>
  </si>
  <si>
    <t>Liabilities</t>
  </si>
  <si>
    <t>Deferred tax liability</t>
  </si>
  <si>
    <t>Lease liability</t>
  </si>
  <si>
    <t>Total non-current liabilities</t>
  </si>
  <si>
    <t>Borrowings</t>
  </si>
  <si>
    <t>Trade and other payables</t>
  </si>
  <si>
    <t>Unclaimed dividend payable</t>
  </si>
  <si>
    <t>Accrued expenses</t>
  </si>
  <si>
    <t>Provision for income tax</t>
  </si>
  <si>
    <t>Total current liabilities</t>
  </si>
  <si>
    <t>Total liabilities</t>
  </si>
  <si>
    <t>Total equity and liabilities</t>
  </si>
  <si>
    <t>Shinepukur Ceramics Limited 
Consolidated Statement of Financial Position 
As at 31 December 2021</t>
  </si>
  <si>
    <t>Investment in shares</t>
  </si>
  <si>
    <t>Accounts and other receivables</t>
  </si>
  <si>
    <t>Revaluation surplus on property, plant and equipment</t>
  </si>
  <si>
    <t>Fair value loss of investment in shares</t>
  </si>
  <si>
    <t>Long term loans - net-o" current maturity (Secured)</t>
  </si>
  <si>
    <t>Gratuity payable</t>
  </si>
  <si>
    <t>Short term loans from banks and others</t>
  </si>
  <si>
    <t>Long term loans- current maturity (Secured)</t>
  </si>
  <si>
    <t>Creditors, accruals and other payables</t>
  </si>
  <si>
    <t>Unclaimed dividend</t>
  </si>
  <si>
    <t>Comparison of 
RAK Ceramics Limited and Shinepukur Ceramics Limited
Consolidated Statement of Financial Position
As at 31 December 2021</t>
  </si>
  <si>
    <t>RAK Ceramics Limited</t>
  </si>
  <si>
    <t xml:space="preserve">Shinepukur Ceramics Limited </t>
  </si>
  <si>
    <t>Increase or (Decrease) of RAK Ceramics 
during 2021</t>
  </si>
  <si>
    <t>Long term loans</t>
  </si>
  <si>
    <t>Unclaimed dividend payble</t>
  </si>
  <si>
    <t>Comparison of 
 RAK Ceramics Limited and Shinepukur Ceramics Limited
 Consolidated Statement of Financial Position
 As at 31 December 2021</t>
  </si>
  <si>
    <t>Shinepukur Ceramics Limited</t>
  </si>
  <si>
    <t>Ratio Analysis</t>
  </si>
  <si>
    <t>No.</t>
  </si>
  <si>
    <t>Type</t>
  </si>
  <si>
    <t>Ratio</t>
  </si>
  <si>
    <t>Formula</t>
  </si>
  <si>
    <t xml:space="preserve">RAK Ceramics </t>
  </si>
  <si>
    <t>Shinepukur</t>
  </si>
  <si>
    <t>Liquidity Ratio</t>
  </si>
  <si>
    <t>Current Ratio</t>
  </si>
  <si>
    <t>Current Assets</t>
  </si>
  <si>
    <t>Current Liabilites</t>
  </si>
  <si>
    <t>Acid-test (quick) Ratio</t>
  </si>
  <si>
    <t>Cash + Short-term Investments + Receivables (net)</t>
  </si>
  <si>
    <t>Receivables Turnover</t>
  </si>
  <si>
    <t>Net Credit Sales</t>
  </si>
  <si>
    <t>Average Net Receivables</t>
  </si>
  <si>
    <t>Inventory Turnover</t>
  </si>
  <si>
    <t>Cost of Goods Sold</t>
  </si>
  <si>
    <t>Average Inventory</t>
  </si>
  <si>
    <t>Profitability Ratio</t>
  </si>
  <si>
    <t>Profit Margin</t>
  </si>
  <si>
    <t>Net Income</t>
  </si>
  <si>
    <t>Net Sales</t>
  </si>
  <si>
    <t>Asset Turnover</t>
  </si>
  <si>
    <t>Average Assets</t>
  </si>
  <si>
    <t>Return on Assets</t>
  </si>
  <si>
    <t>Return on Common Stockholders' Equity</t>
  </si>
  <si>
    <t>Net Income - Preferred Dividends</t>
  </si>
  <si>
    <t>Average Common Stockholder's Equity</t>
  </si>
  <si>
    <t>Payout Ratio</t>
  </si>
  <si>
    <t>Cash Dividends</t>
  </si>
  <si>
    <t>Solvency Ratio</t>
  </si>
  <si>
    <t>Debt to Assets Ratio</t>
  </si>
  <si>
    <t>Total Debt</t>
  </si>
  <si>
    <t>Total Assets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</si>
</sst>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;(#,##0)"/>
    <numFmt numFmtId="165" formatCode="#,##0.00%;(#,##0.00%)"/>
    <numFmt numFmtId="166" formatCode="#,##0.00%;"/>
    <numFmt numFmtId="167" formatCode="#.##:1"/>
    <numFmt numFmtId="168" formatCode="0.##:1"/>
    <numFmt numFmtId="169" formatCode="#.##"/>
    <numFmt numFmtId="170" formatCode="0.##"/>
  </numFmts>
  <fonts count="48">
    <font>
      <sz val="10.0"/>
      <color rgb="FF000000"/>
      <name val="Arial"/>
      <scheme val="minor"/>
    </font>
    <font>
      <b/>
      <sz val="11.0"/>
      <color rgb="FF000000"/>
      <name val="Times New Roman"/>
    </font>
    <font/>
    <font>
      <color theme="1"/>
      <name val="Times New Roman"/>
    </font>
    <font>
      <sz val="11.0"/>
      <color rgb="FF000000"/>
      <name val="Times New Roman"/>
    </font>
    <font>
      <b/>
      <color theme="1"/>
      <name val="Times New Roman"/>
    </font>
    <font>
      <b/>
      <u/>
      <sz val="11.0"/>
      <color rgb="FF000000"/>
      <name val="Times New Roman"/>
    </font>
    <font>
      <color theme="5"/>
      <name val="Times New Roman"/>
    </font>
    <font>
      <b/>
      <u/>
      <color theme="1"/>
      <name val="Times New Roman"/>
    </font>
    <font>
      <b/>
      <u/>
      <color theme="5"/>
      <name val="Times New Roman"/>
    </font>
    <font>
      <b/>
      <u/>
      <color theme="5"/>
      <name val="Times New Roman"/>
    </font>
    <font>
      <b/>
      <u/>
      <color theme="1"/>
      <name val="Times New Roman"/>
    </font>
    <font>
      <b/>
      <u/>
      <color theme="1"/>
      <name val="Times New Roman"/>
    </font>
    <font>
      <b/>
      <u/>
      <color theme="1"/>
      <name val="Times New Roman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u/>
      <sz val="11.0"/>
      <color rgb="FF000000"/>
      <name val="Calibri"/>
    </font>
    <font>
      <color theme="5"/>
      <name val="Arial"/>
      <scheme val="minor"/>
    </font>
    <font>
      <b/>
      <u/>
      <color theme="1"/>
      <name val="Arial"/>
      <scheme val="minor"/>
    </font>
    <font>
      <b/>
      <u/>
      <color theme="5"/>
      <name val="Arial"/>
      <scheme val="minor"/>
    </font>
    <font>
      <b/>
      <u/>
      <color theme="5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sz val="12.0"/>
      <color rgb="FF000000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b/>
      <sz val="12.0"/>
      <color theme="1"/>
      <name val="Times New Roman"/>
    </font>
    <font>
      <b/>
      <u/>
      <sz val="12.0"/>
      <color rgb="FF000000"/>
      <name val="Times New Roman"/>
    </font>
    <font>
      <sz val="12.0"/>
      <color theme="5"/>
      <name val="Times New Roman"/>
    </font>
    <font>
      <b/>
      <u/>
      <sz val="12.0"/>
      <color theme="1"/>
      <name val="Times New Roman"/>
    </font>
    <font>
      <b/>
      <u/>
      <sz val="12.0"/>
      <color theme="5"/>
      <name val="Times New Roman"/>
    </font>
    <font>
      <b/>
      <u/>
      <sz val="12.0"/>
      <color theme="5"/>
      <name val="Times New Roman"/>
    </font>
    <font>
      <b/>
      <u/>
      <sz val="12.0"/>
      <color theme="1"/>
      <name val="Times New Roman"/>
    </font>
    <font>
      <b/>
      <u/>
      <sz val="12.0"/>
      <color theme="1"/>
      <name val="Times New Roman"/>
    </font>
    <font>
      <b/>
      <u/>
      <sz val="12.0"/>
      <color theme="1"/>
      <name val="Times New Roman"/>
    </font>
    <font>
      <b/>
      <u/>
      <sz val="12.0"/>
      <color theme="1"/>
      <name val="Times New Roman"/>
    </font>
    <font>
      <b/>
      <u/>
      <sz val="12.0"/>
      <color rgb="FF000000"/>
      <name val="Times New Roman"/>
    </font>
    <font>
      <sz val="12.0"/>
      <color rgb="FFEA4335"/>
      <name val="Times New Roman"/>
    </font>
    <font>
      <b/>
      <u/>
      <sz val="12.0"/>
      <color rgb="FF000000"/>
      <name val="Times New Roman"/>
    </font>
    <font>
      <b/>
      <u/>
      <sz val="12.0"/>
      <color rgb="FFEA4335"/>
      <name val="Times New Roman"/>
    </font>
    <font>
      <b/>
      <u/>
      <sz val="12.0"/>
      <color rgb="FFEA4335"/>
      <name val="Times New Roman"/>
    </font>
    <font>
      <b/>
      <u/>
      <sz val="12.0"/>
      <color theme="1"/>
      <name val="Times New Roman"/>
    </font>
    <font>
      <b/>
      <u/>
      <sz val="12.0"/>
      <color theme="1"/>
      <name val="Times New Roman"/>
    </font>
    <font>
      <b/>
      <u/>
      <sz val="12.0"/>
      <color rgb="FF000000"/>
      <name val="Times New Roman"/>
    </font>
    <font>
      <b/>
      <u/>
      <sz val="12.0"/>
      <color rgb="FF000000"/>
      <name val="Times New Roman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Alignment="1" applyBorder="1" applyFont="1">
      <alignment shrinkToFit="0" vertical="bottom" wrapText="0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horizontal="center" readingOrder="0"/>
    </xf>
    <xf borderId="7" fillId="0" fontId="2" numFmtId="0" xfId="0" applyBorder="1" applyFont="1"/>
    <xf borderId="6" fillId="0" fontId="2" numFmtId="0" xfId="0" applyBorder="1" applyFont="1"/>
    <xf borderId="8" fillId="0" fontId="2" numFmtId="0" xfId="0" applyBorder="1" applyFont="1"/>
    <xf borderId="8" fillId="0" fontId="5" numFmtId="0" xfId="0" applyAlignment="1" applyBorder="1" applyFont="1">
      <alignment horizontal="center" readingOrder="0"/>
    </xf>
    <xf borderId="9" fillId="0" fontId="2" numFmtId="0" xfId="0" applyBorder="1" applyFont="1"/>
    <xf borderId="10" fillId="0" fontId="1" numFmtId="0" xfId="0" applyAlignment="1" applyBorder="1" applyFont="1">
      <alignment horizontal="center" readingOrder="0" shrinkToFit="0" vertical="bottom" wrapText="0"/>
    </xf>
    <xf borderId="10" fillId="0" fontId="3" numFmtId="0" xfId="0" applyBorder="1" applyFont="1"/>
    <xf borderId="1" fillId="0" fontId="6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shrinkToFit="0" vertical="bottom" wrapText="0"/>
    </xf>
    <xf borderId="11" fillId="0" fontId="3" numFmtId="0" xfId="0" applyBorder="1" applyFont="1"/>
    <xf borderId="10" fillId="0" fontId="3" numFmtId="0" xfId="0" applyAlignment="1" applyBorder="1" applyFont="1">
      <alignment readingOrder="0"/>
    </xf>
    <xf borderId="6" fillId="0" fontId="3" numFmtId="3" xfId="0" applyAlignment="1" applyBorder="1" applyFont="1" applyNumberFormat="1">
      <alignment readingOrder="0"/>
    </xf>
    <xf borderId="6" fillId="0" fontId="7" numFmtId="164" xfId="0" applyBorder="1" applyFont="1" applyNumberFormat="1"/>
    <xf borderId="6" fillId="0" fontId="7" numFmtId="165" xfId="0" applyBorder="1" applyFont="1" applyNumberFormat="1"/>
    <xf borderId="12" fillId="0" fontId="2" numFmtId="0" xfId="0" applyBorder="1" applyFont="1"/>
    <xf borderId="13" fillId="0" fontId="2" numFmtId="0" xfId="0" applyBorder="1" applyFont="1"/>
    <xf borderId="8" fillId="0" fontId="3" numFmtId="3" xfId="0" applyAlignment="1" applyBorder="1" applyFont="1" applyNumberFormat="1">
      <alignment readingOrder="0"/>
    </xf>
    <xf borderId="8" fillId="0" fontId="7" numFmtId="164" xfId="0" applyBorder="1" applyFont="1" applyNumberFormat="1"/>
    <xf borderId="8" fillId="0" fontId="7" numFmtId="165" xfId="0" applyBorder="1" applyFont="1" applyNumberFormat="1"/>
    <xf borderId="1" fillId="0" fontId="5" numFmtId="0" xfId="0" applyAlignment="1" applyBorder="1" applyFont="1">
      <alignment readingOrder="0"/>
    </xf>
    <xf borderId="8" fillId="0" fontId="8" numFmtId="3" xfId="0" applyAlignment="1" applyBorder="1" applyFont="1" applyNumberFormat="1">
      <alignment readingOrder="0"/>
    </xf>
    <xf borderId="8" fillId="0" fontId="9" numFmtId="164" xfId="0" applyBorder="1" applyFont="1" applyNumberFormat="1"/>
    <xf borderId="8" fillId="0" fontId="10" numFmtId="165" xfId="0" applyBorder="1" applyFont="1" applyNumberFormat="1"/>
    <xf borderId="1" fillId="0" fontId="11" numFmtId="0" xfId="0" applyAlignment="1" applyBorder="1" applyFont="1">
      <alignment readingOrder="0"/>
    </xf>
    <xf borderId="6" fillId="0" fontId="12" numFmtId="0" xfId="0" applyAlignment="1" applyBorder="1" applyFont="1">
      <alignment readingOrder="0"/>
    </xf>
    <xf borderId="6" fillId="0" fontId="3" numFmtId="3" xfId="0" applyBorder="1" applyFont="1" applyNumberFormat="1"/>
    <xf borderId="8" fillId="0" fontId="3" numFmtId="3" xfId="0" applyBorder="1" applyFont="1" applyNumberFormat="1"/>
    <xf borderId="11" fillId="0" fontId="3" numFmtId="0" xfId="0" applyAlignment="1" applyBorder="1" applyFont="1">
      <alignment readingOrder="0"/>
    </xf>
    <xf borderId="8" fillId="0" fontId="13" numFmtId="3" xfId="0" applyBorder="1" applyFont="1" applyNumberFormat="1"/>
    <xf borderId="0" fillId="0" fontId="3" numFmtId="4" xfId="0" applyFont="1" applyNumberFormat="1"/>
    <xf borderId="1" fillId="0" fontId="14" numFmtId="0" xfId="0" applyAlignment="1" applyBorder="1" applyFont="1">
      <alignment horizontal="center" readingOrder="0" shrinkToFit="0" vertical="bottom" wrapText="0"/>
    </xf>
    <xf borderId="4" fillId="0" fontId="15" numFmtId="0" xfId="0" applyAlignment="1" applyBorder="1" applyFont="1">
      <alignment shrinkToFit="0" vertical="bottom" wrapText="0"/>
    </xf>
    <xf borderId="14" fillId="0" fontId="14" numFmtId="0" xfId="0" applyAlignment="1" applyBorder="1" applyFont="1">
      <alignment horizontal="center" readingOrder="0" shrinkToFit="0" vertical="bottom" wrapText="0"/>
    </xf>
    <xf borderId="8" fillId="0" fontId="16" numFmtId="0" xfId="0" applyAlignment="1" applyBorder="1" applyFont="1">
      <alignment horizontal="center" readingOrder="0"/>
    </xf>
    <xf borderId="8" fillId="0" fontId="14" numFmtId="0" xfId="0" applyAlignment="1" applyBorder="1" applyFont="1">
      <alignment horizontal="center" readingOrder="0" shrinkToFit="0" vertical="bottom" wrapText="0"/>
    </xf>
    <xf borderId="8" fillId="0" fontId="17" numFmtId="0" xfId="0" applyBorder="1" applyFont="1"/>
    <xf borderId="1" fillId="0" fontId="18" numFmtId="0" xfId="0" applyAlignment="1" applyBorder="1" applyFont="1">
      <alignment readingOrder="0" shrinkToFit="0" vertical="bottom" wrapText="0"/>
    </xf>
    <xf borderId="6" fillId="0" fontId="15" numFmtId="0" xfId="0" applyAlignment="1" applyBorder="1" applyFont="1">
      <alignment shrinkToFit="0" vertical="bottom" wrapText="0"/>
    </xf>
    <xf borderId="11" fillId="0" fontId="17" numFmtId="0" xfId="0" applyBorder="1" applyFont="1"/>
    <xf borderId="10" fillId="0" fontId="17" numFmtId="0" xfId="0" applyAlignment="1" applyBorder="1" applyFont="1">
      <alignment readingOrder="0"/>
    </xf>
    <xf borderId="6" fillId="0" fontId="17" numFmtId="3" xfId="0" applyAlignment="1" applyBorder="1" applyFont="1" applyNumberFormat="1">
      <alignment readingOrder="0"/>
    </xf>
    <xf borderId="6" fillId="0" fontId="19" numFmtId="166" xfId="0" applyBorder="1" applyFont="1" applyNumberFormat="1"/>
    <xf borderId="6" fillId="0" fontId="19" numFmtId="165" xfId="0" applyBorder="1" applyFont="1" applyNumberFormat="1"/>
    <xf borderId="8" fillId="0" fontId="17" numFmtId="3" xfId="0" applyAlignment="1" applyBorder="1" applyFont="1" applyNumberFormat="1">
      <alignment readingOrder="0"/>
    </xf>
    <xf borderId="8" fillId="0" fontId="19" numFmtId="166" xfId="0" applyBorder="1" applyFont="1" applyNumberFormat="1"/>
    <xf borderId="8" fillId="0" fontId="19" numFmtId="165" xfId="0" applyBorder="1" applyFont="1" applyNumberFormat="1"/>
    <xf borderId="1" fillId="0" fontId="16" numFmtId="0" xfId="0" applyAlignment="1" applyBorder="1" applyFont="1">
      <alignment readingOrder="0"/>
    </xf>
    <xf borderId="8" fillId="0" fontId="20" numFmtId="3" xfId="0" applyAlignment="1" applyBorder="1" applyFont="1" applyNumberFormat="1">
      <alignment readingOrder="0"/>
    </xf>
    <xf borderId="8" fillId="0" fontId="21" numFmtId="166" xfId="0" applyBorder="1" applyFont="1" applyNumberFormat="1"/>
    <xf borderId="8" fillId="0" fontId="22" numFmtId="165" xfId="0" applyBorder="1" applyFont="1" applyNumberFormat="1"/>
    <xf borderId="1" fillId="0" fontId="23" numFmtId="0" xfId="0" applyAlignment="1" applyBorder="1" applyFont="1">
      <alignment readingOrder="0"/>
    </xf>
    <xf borderId="6" fillId="0" fontId="24" numFmtId="0" xfId="0" applyAlignment="1" applyBorder="1" applyFont="1">
      <alignment readingOrder="0"/>
    </xf>
    <xf borderId="6" fillId="0" fontId="17" numFmtId="3" xfId="0" applyBorder="1" applyFont="1" applyNumberFormat="1"/>
    <xf borderId="8" fillId="0" fontId="17" numFmtId="3" xfId="0" applyBorder="1" applyFont="1" applyNumberFormat="1"/>
    <xf borderId="11" fillId="0" fontId="17" numFmtId="0" xfId="0" applyAlignment="1" applyBorder="1" applyFont="1">
      <alignment readingOrder="0"/>
    </xf>
    <xf borderId="8" fillId="0" fontId="25" numFmtId="3" xfId="0" applyBorder="1" applyFont="1" applyNumberFormat="1"/>
    <xf borderId="0" fillId="0" fontId="17" numFmtId="4" xfId="0" applyFont="1" applyNumberFormat="1"/>
    <xf borderId="1" fillId="0" fontId="26" numFmtId="0" xfId="0" applyAlignment="1" applyBorder="1" applyFont="1">
      <alignment horizontal="center" readingOrder="0" shrinkToFit="0" vertical="bottom" wrapText="0"/>
    </xf>
    <xf borderId="0" fillId="0" fontId="27" numFmtId="0" xfId="0" applyFont="1"/>
    <xf borderId="4" fillId="0" fontId="28" numFmtId="0" xfId="0" applyAlignment="1" applyBorder="1" applyFont="1">
      <alignment shrinkToFit="0" vertical="bottom" wrapText="0"/>
    </xf>
    <xf borderId="6" fillId="0" fontId="26" numFmtId="0" xfId="0" applyAlignment="1" applyBorder="1" applyFont="1">
      <alignment horizontal="center" readingOrder="0" shrinkToFit="0" vertical="center" wrapText="0"/>
    </xf>
    <xf borderId="2" fillId="0" fontId="29" numFmtId="0" xfId="0" applyAlignment="1" applyBorder="1" applyFont="1">
      <alignment horizontal="center" readingOrder="0"/>
    </xf>
    <xf borderId="8" fillId="0" fontId="29" numFmtId="0" xfId="0" applyAlignment="1" applyBorder="1" applyFont="1">
      <alignment horizontal="center" readingOrder="0"/>
    </xf>
    <xf borderId="10" fillId="0" fontId="26" numFmtId="0" xfId="0" applyAlignment="1" applyBorder="1" applyFont="1">
      <alignment horizontal="center" readingOrder="0" shrinkToFit="0" vertical="bottom" wrapText="0"/>
    </xf>
    <xf borderId="10" fillId="0" fontId="27" numFmtId="0" xfId="0" applyBorder="1" applyFont="1"/>
    <xf borderId="1" fillId="0" fontId="30" numFmtId="0" xfId="0" applyAlignment="1" applyBorder="1" applyFont="1">
      <alignment readingOrder="0" shrinkToFit="0" vertical="bottom" wrapText="0"/>
    </xf>
    <xf borderId="6" fillId="0" fontId="28" numFmtId="0" xfId="0" applyAlignment="1" applyBorder="1" applyFont="1">
      <alignment shrinkToFit="0" vertical="bottom" wrapText="0"/>
    </xf>
    <xf borderId="11" fillId="0" fontId="27" numFmtId="0" xfId="0" applyBorder="1" applyFont="1"/>
    <xf borderId="10" fillId="0" fontId="27" numFmtId="0" xfId="0" applyAlignment="1" applyBorder="1" applyFont="1">
      <alignment readingOrder="0"/>
    </xf>
    <xf borderId="6" fillId="0" fontId="27" numFmtId="164" xfId="0" applyAlignment="1" applyBorder="1" applyFont="1" applyNumberFormat="1">
      <alignment readingOrder="0"/>
    </xf>
    <xf borderId="6" fillId="0" fontId="31" numFmtId="164" xfId="0" applyBorder="1" applyFont="1" applyNumberFormat="1"/>
    <xf borderId="6" fillId="0" fontId="31" numFmtId="165" xfId="0" applyBorder="1" applyFont="1" applyNumberFormat="1"/>
    <xf borderId="8" fillId="0" fontId="27" numFmtId="164" xfId="0" applyAlignment="1" applyBorder="1" applyFont="1" applyNumberFormat="1">
      <alignment readingOrder="0"/>
    </xf>
    <xf borderId="8" fillId="0" fontId="31" numFmtId="164" xfId="0" applyBorder="1" applyFont="1" applyNumberFormat="1"/>
    <xf borderId="8" fillId="0" fontId="31" numFmtId="165" xfId="0" applyBorder="1" applyFont="1" applyNumberFormat="1"/>
    <xf borderId="1" fillId="0" fontId="29" numFmtId="0" xfId="0" applyAlignment="1" applyBorder="1" applyFont="1">
      <alignment readingOrder="0"/>
    </xf>
    <xf borderId="8" fillId="0" fontId="32" numFmtId="164" xfId="0" applyAlignment="1" applyBorder="1" applyFont="1" applyNumberFormat="1">
      <alignment readingOrder="0"/>
    </xf>
    <xf borderId="8" fillId="0" fontId="33" numFmtId="164" xfId="0" applyBorder="1" applyFont="1" applyNumberFormat="1"/>
    <xf borderId="8" fillId="0" fontId="34" numFmtId="165" xfId="0" applyBorder="1" applyFont="1" applyNumberFormat="1"/>
    <xf borderId="1" fillId="0" fontId="35" numFmtId="0" xfId="0" applyAlignment="1" applyBorder="1" applyFont="1">
      <alignment readingOrder="0"/>
    </xf>
    <xf borderId="6" fillId="0" fontId="36" numFmtId="164" xfId="0" applyAlignment="1" applyBorder="1" applyFont="1" applyNumberFormat="1">
      <alignment readingOrder="0"/>
    </xf>
    <xf borderId="6" fillId="0" fontId="37" numFmtId="0" xfId="0" applyAlignment="1" applyBorder="1" applyFont="1">
      <alignment readingOrder="0"/>
    </xf>
    <xf borderId="8" fillId="0" fontId="27" numFmtId="164" xfId="0" applyBorder="1" applyFont="1" applyNumberFormat="1"/>
    <xf borderId="11" fillId="0" fontId="27" numFmtId="0" xfId="0" applyAlignment="1" applyBorder="1" applyFont="1">
      <alignment readingOrder="0"/>
    </xf>
    <xf borderId="8" fillId="0" fontId="38" numFmtId="164" xfId="0" applyBorder="1" applyFont="1" applyNumberFormat="1"/>
    <xf borderId="0" fillId="0" fontId="27" numFmtId="4" xfId="0" applyFont="1" applyNumberFormat="1"/>
    <xf borderId="14" fillId="0" fontId="26" numFmtId="0" xfId="0" applyAlignment="1" applyBorder="1" applyFont="1">
      <alignment horizontal="center" readingOrder="0" shrinkToFit="0" vertical="center" wrapText="0"/>
    </xf>
    <xf borderId="11" fillId="0" fontId="29" numFmtId="0" xfId="0" applyAlignment="1" applyBorder="1" applyFont="1">
      <alignment horizontal="center" readingOrder="0" vertical="center"/>
    </xf>
    <xf borderId="5" fillId="0" fontId="26" numFmtId="0" xfId="0" applyAlignment="1" applyBorder="1" applyFont="1">
      <alignment horizontal="center" readingOrder="0" shrinkToFit="0" vertical="center" wrapText="0"/>
    </xf>
    <xf borderId="6" fillId="0" fontId="27" numFmtId="3" xfId="0" applyAlignment="1" applyBorder="1" applyFont="1" applyNumberFormat="1">
      <alignment readingOrder="0"/>
    </xf>
    <xf borderId="8" fillId="0" fontId="27" numFmtId="3" xfId="0" applyAlignment="1" applyBorder="1" applyFont="1" applyNumberFormat="1">
      <alignment readingOrder="0"/>
    </xf>
    <xf borderId="8" fillId="0" fontId="27" numFmtId="3" xfId="0" applyBorder="1" applyFont="1" applyNumberFormat="1"/>
    <xf borderId="12" fillId="0" fontId="27" numFmtId="3" xfId="0" applyAlignment="1" applyBorder="1" applyFont="1" applyNumberFormat="1">
      <alignment readingOrder="0"/>
    </xf>
    <xf borderId="3" fillId="0" fontId="27" numFmtId="164" xfId="0" applyBorder="1" applyFont="1" applyNumberFormat="1"/>
    <xf borderId="2" fillId="0" fontId="26" numFmtId="0" xfId="0" applyAlignment="1" applyBorder="1" applyFont="1">
      <alignment horizontal="center" readingOrder="0" shrinkToFit="0" wrapText="0"/>
    </xf>
    <xf borderId="8" fillId="0" fontId="26" numFmtId="0" xfId="0" applyAlignment="1" applyBorder="1" applyFont="1">
      <alignment horizontal="center" readingOrder="0" shrinkToFit="0" vertical="bottom" wrapText="0"/>
    </xf>
    <xf borderId="6" fillId="0" fontId="26" numFmtId="0" xfId="0" applyAlignment="1" applyBorder="1" applyFont="1">
      <alignment horizontal="center" readingOrder="0" shrinkToFit="0" vertical="bottom" wrapText="0"/>
    </xf>
    <xf borderId="7" fillId="0" fontId="39" numFmtId="0" xfId="0" applyAlignment="1" applyBorder="1" applyFont="1">
      <alignment readingOrder="0" shrinkToFit="0" vertical="bottom" wrapText="0"/>
    </xf>
    <xf borderId="7" fillId="0" fontId="28" numFmtId="0" xfId="0" applyAlignment="1" applyBorder="1" applyFont="1">
      <alignment shrinkToFit="0" vertical="bottom" wrapText="0"/>
    </xf>
    <xf borderId="6" fillId="0" fontId="28" numFmtId="0" xfId="0" applyAlignment="1" applyBorder="1" applyFont="1">
      <alignment readingOrder="0" shrinkToFit="0" vertical="bottom" wrapText="0"/>
    </xf>
    <xf borderId="6" fillId="0" fontId="28" numFmtId="3" xfId="0" applyAlignment="1" applyBorder="1" applyFont="1" applyNumberFormat="1">
      <alignment horizontal="right" readingOrder="0" shrinkToFit="0" vertical="bottom" wrapText="0"/>
    </xf>
    <xf borderId="6" fillId="0" fontId="40" numFmtId="166" xfId="0" applyAlignment="1" applyBorder="1" applyFont="1" applyNumberFormat="1">
      <alignment horizontal="right" readingOrder="0" shrinkToFit="0" vertical="bottom" wrapText="0"/>
    </xf>
    <xf borderId="6" fillId="0" fontId="28" numFmtId="164" xfId="0" applyAlignment="1" applyBorder="1" applyFont="1" applyNumberFormat="1">
      <alignment horizontal="right" readingOrder="0" shrinkToFit="0" vertical="bottom" wrapText="0"/>
    </xf>
    <xf borderId="6" fillId="0" fontId="40" numFmtId="165" xfId="0" applyAlignment="1" applyBorder="1" applyFont="1" applyNumberFormat="1">
      <alignment horizontal="right" readingOrder="0" shrinkToFit="0" vertical="bottom" wrapText="0"/>
    </xf>
    <xf borderId="8" fillId="0" fontId="28" numFmtId="3" xfId="0" applyAlignment="1" applyBorder="1" applyFont="1" applyNumberFormat="1">
      <alignment horizontal="right" readingOrder="0" shrinkToFit="0" vertical="bottom" wrapText="0"/>
    </xf>
    <xf borderId="8" fillId="0" fontId="40" numFmtId="166" xfId="0" applyAlignment="1" applyBorder="1" applyFont="1" applyNumberFormat="1">
      <alignment horizontal="right" readingOrder="0" shrinkToFit="0" vertical="bottom" wrapText="0"/>
    </xf>
    <xf borderId="8" fillId="0" fontId="28" numFmtId="164" xfId="0" applyAlignment="1" applyBorder="1" applyFont="1" applyNumberFormat="1">
      <alignment horizontal="right" readingOrder="0" shrinkToFit="0" vertical="bottom" wrapText="0"/>
    </xf>
    <xf borderId="8" fillId="0" fontId="40" numFmtId="165" xfId="0" applyAlignment="1" applyBorder="1" applyFont="1" applyNumberFormat="1">
      <alignment horizontal="right" readingOrder="0" shrinkToFit="0" vertical="bottom" wrapText="0"/>
    </xf>
    <xf borderId="7" fillId="0" fontId="26" numFmtId="0" xfId="0" applyAlignment="1" applyBorder="1" applyFont="1">
      <alignment readingOrder="0" shrinkToFit="0" vertical="bottom" wrapText="0"/>
    </xf>
    <xf borderId="8" fillId="0" fontId="41" numFmtId="164" xfId="0" applyAlignment="1" applyBorder="1" applyFont="1" applyNumberFormat="1">
      <alignment horizontal="right" readingOrder="0" shrinkToFit="0" vertical="bottom" wrapText="0"/>
    </xf>
    <xf borderId="8" fillId="0" fontId="42" numFmtId="166" xfId="0" applyAlignment="1" applyBorder="1" applyFont="1" applyNumberFormat="1">
      <alignment horizontal="right" readingOrder="0" shrinkToFit="0" vertical="bottom" wrapText="0"/>
    </xf>
    <xf borderId="8" fillId="0" fontId="43" numFmtId="165" xfId="0" applyAlignment="1" applyBorder="1" applyFont="1" applyNumberFormat="1">
      <alignment horizontal="right" readingOrder="0" shrinkToFit="0" vertical="bottom" wrapText="0"/>
    </xf>
    <xf borderId="7" fillId="0" fontId="44" numFmtId="0" xfId="0" applyAlignment="1" applyBorder="1" applyFont="1">
      <alignment readingOrder="0"/>
    </xf>
    <xf borderId="14" fillId="0" fontId="45" numFmtId="164" xfId="0" applyAlignment="1" applyBorder="1" applyFont="1" applyNumberFormat="1">
      <alignment readingOrder="0"/>
    </xf>
    <xf borderId="14" fillId="0" fontId="2" numFmtId="0" xfId="0" applyBorder="1" applyFont="1"/>
    <xf borderId="6" fillId="0" fontId="46" numFmtId="164" xfId="0" applyAlignment="1" applyBorder="1" applyFont="1" applyNumberFormat="1">
      <alignment shrinkToFit="0" vertical="bottom" wrapText="0"/>
    </xf>
    <xf borderId="6" fillId="0" fontId="40" numFmtId="166" xfId="0" applyAlignment="1" applyBorder="1" applyFont="1" applyNumberFormat="1">
      <alignment shrinkToFit="0" vertical="bottom" wrapText="0"/>
    </xf>
    <xf borderId="6" fillId="0" fontId="47" numFmtId="165" xfId="0" applyAlignment="1" applyBorder="1" applyFont="1" applyNumberFormat="1">
      <alignment shrinkToFit="0" vertical="bottom" wrapText="0"/>
    </xf>
    <xf borderId="0" fillId="0" fontId="28" numFmtId="0" xfId="0" applyAlignment="1" applyFont="1">
      <alignment readingOrder="0" shrinkToFit="0" vertical="bottom" wrapText="0"/>
    </xf>
    <xf borderId="12" fillId="0" fontId="28" numFmtId="3" xfId="0" applyAlignment="1" applyBorder="1" applyFont="1" applyNumberFormat="1">
      <alignment horizontal="right" readingOrder="0" shrinkToFit="0" vertical="bottom" wrapText="0"/>
    </xf>
    <xf borderId="7" fillId="0" fontId="28" numFmtId="0" xfId="0" applyAlignment="1" applyBorder="1" applyFont="1">
      <alignment shrinkToFit="0" vertical="bottom" wrapText="0"/>
    </xf>
    <xf borderId="3" fillId="0" fontId="40" numFmtId="166" xfId="0" applyAlignment="1" applyBorder="1" applyFont="1" applyNumberFormat="1">
      <alignment horizontal="right" readingOrder="0" shrinkToFit="0" vertical="bottom" wrapText="0"/>
    </xf>
    <xf borderId="3" fillId="0" fontId="40" numFmtId="165" xfId="0" applyAlignment="1" applyBorder="1" applyFont="1" applyNumberForma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4" fillId="0" fontId="29" numFmtId="0" xfId="0" applyAlignment="1" applyBorder="1" applyFont="1">
      <alignment horizontal="center" readingOrder="0" shrinkToFit="0" vertical="center" wrapText="1"/>
    </xf>
    <xf borderId="15" fillId="0" fontId="2" numFmtId="0" xfId="0" applyBorder="1" applyFont="1"/>
    <xf borderId="0" fillId="0" fontId="17" numFmtId="0" xfId="0" applyAlignment="1" applyFont="1">
      <alignment shrinkToFit="0" vertical="center" wrapText="1"/>
    </xf>
    <xf borderId="11" fillId="0" fontId="29" numFmtId="0" xfId="0" applyAlignment="1" applyBorder="1" applyFont="1">
      <alignment horizontal="center" readingOrder="0" shrinkToFit="0" vertical="center" wrapText="1"/>
    </xf>
    <xf borderId="1" fillId="0" fontId="29" numFmtId="0" xfId="0" applyAlignment="1" applyBorder="1" applyFont="1">
      <alignment horizontal="center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11" fillId="0" fontId="27" numFmtId="0" xfId="0" applyAlignment="1" applyBorder="1" applyFont="1">
      <alignment horizontal="right" readingOrder="0" shrinkToFit="0" vertical="center" wrapText="1"/>
    </xf>
    <xf borderId="11" fillId="0" fontId="27" numFmtId="0" xfId="0" applyAlignment="1" applyBorder="1" applyFont="1">
      <alignment readingOrder="0" shrinkToFit="0" vertical="center" wrapText="1"/>
    </xf>
    <xf borderId="10" fillId="0" fontId="27" numFmtId="0" xfId="0" applyAlignment="1" applyBorder="1" applyFont="1">
      <alignment horizontal="center" readingOrder="0" shrinkToFit="0" vertical="center" wrapText="1"/>
    </xf>
    <xf borderId="11" fillId="0" fontId="40" numFmtId="167" xfId="0" applyAlignment="1" applyBorder="1" applyFont="1" applyNumberFormat="1">
      <alignment readingOrder="0" shrinkToFit="0" vertical="center" wrapText="1"/>
    </xf>
    <xf borderId="11" fillId="0" fontId="40" numFmtId="168" xfId="0" applyAlignment="1" applyBorder="1" applyFont="1" applyNumberFormat="1">
      <alignment shrinkToFit="0" vertical="center" wrapText="1"/>
    </xf>
    <xf borderId="1" fillId="0" fontId="27" numFmtId="0" xfId="0" applyAlignment="1" applyBorder="1" applyFont="1">
      <alignment shrinkToFit="0" vertical="center" wrapText="1"/>
    </xf>
    <xf borderId="11" fillId="0" fontId="27" numFmtId="0" xfId="0" applyAlignment="1" applyBorder="1" applyFont="1">
      <alignment horizontal="right" shrinkToFit="0" vertical="center" wrapText="1"/>
    </xf>
    <xf borderId="11" fillId="0" fontId="31" numFmtId="168" xfId="0" applyAlignment="1" applyBorder="1" applyFont="1" applyNumberFormat="1">
      <alignment shrinkToFit="0" vertical="center" wrapText="1"/>
    </xf>
    <xf borderId="11" fillId="0" fontId="40" numFmtId="169" xfId="0" applyAlignment="1" applyBorder="1" applyFont="1" applyNumberFormat="1">
      <alignment shrinkToFit="0" vertical="center" wrapText="1"/>
    </xf>
    <xf borderId="2" fillId="0" fontId="27" numFmtId="0" xfId="0" applyAlignment="1" applyBorder="1" applyFont="1">
      <alignment horizontal="right" shrinkToFit="0" vertical="center" wrapText="1"/>
    </xf>
    <xf borderId="11" fillId="0" fontId="40" numFmtId="10" xfId="0" applyAlignment="1" applyBorder="1" applyFont="1" applyNumberFormat="1">
      <alignment shrinkToFit="0" vertical="center" wrapText="1"/>
    </xf>
    <xf borderId="11" fillId="0" fontId="40" numFmtId="170" xfId="0" applyAlignment="1" applyBorder="1" applyFont="1" applyNumberForma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34.38"/>
    <col customWidth="1" min="3" max="3" width="18.63"/>
    <col customWidth="1" min="4" max="4" width="18.25"/>
    <col customWidth="1" min="5" max="5" width="16.38"/>
    <col customWidth="1" min="6" max="6" width="16.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6"/>
      <c r="C2" s="7">
        <v>2021.0</v>
      </c>
      <c r="D2" s="7">
        <v>2020.0</v>
      </c>
      <c r="E2" s="8" t="s">
        <v>1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10"/>
      <c r="C3" s="11"/>
      <c r="D3" s="11"/>
      <c r="E3" s="12" t="s">
        <v>2</v>
      </c>
      <c r="F3" s="12" t="s"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1"/>
      <c r="C4" s="14" t="s">
        <v>4</v>
      </c>
      <c r="D4" s="14" t="s">
        <v>4</v>
      </c>
      <c r="E4" s="14" t="s">
        <v>4</v>
      </c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6" t="s">
        <v>5</v>
      </c>
      <c r="B5" s="3"/>
      <c r="C5" s="17"/>
      <c r="D5" s="17"/>
      <c r="E5" s="17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8"/>
      <c r="B6" s="19" t="s">
        <v>6</v>
      </c>
      <c r="C6" s="20">
        <v>2.799893949E9</v>
      </c>
      <c r="D6" s="20">
        <v>3.087064214E9</v>
      </c>
      <c r="E6" s="21">
        <f t="shared" ref="E6:E18" si="1">C6-D6</f>
        <v>-287170265</v>
      </c>
      <c r="F6" s="22">
        <f t="shared" ref="F6:F18" si="2">E6/C6</f>
        <v>-0.1025646936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23"/>
      <c r="B7" s="19" t="s">
        <v>7</v>
      </c>
      <c r="C7" s="20">
        <v>5.03234165E8</v>
      </c>
      <c r="D7" s="20">
        <v>5.03456083E8</v>
      </c>
      <c r="E7" s="21">
        <f t="shared" si="1"/>
        <v>-221918</v>
      </c>
      <c r="F7" s="22">
        <f t="shared" si="2"/>
        <v>-0.0004409835727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3"/>
      <c r="B8" s="19" t="s">
        <v>8</v>
      </c>
      <c r="C8" s="20">
        <v>1.3852546E7</v>
      </c>
      <c r="D8" s="20">
        <v>2.1183255E7</v>
      </c>
      <c r="E8" s="21">
        <f t="shared" si="1"/>
        <v>-7330709</v>
      </c>
      <c r="F8" s="22">
        <f t="shared" si="2"/>
        <v>-0.5291957883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3"/>
      <c r="B9" s="19" t="s">
        <v>9</v>
      </c>
      <c r="C9" s="20">
        <v>2025755.0</v>
      </c>
      <c r="D9" s="20">
        <v>3132357.0</v>
      </c>
      <c r="E9" s="21">
        <f t="shared" si="1"/>
        <v>-1106602</v>
      </c>
      <c r="F9" s="22">
        <f t="shared" si="2"/>
        <v>-0.5462664537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4"/>
      <c r="B10" s="19" t="s">
        <v>10</v>
      </c>
      <c r="C10" s="25">
        <v>1.7713837E7</v>
      </c>
      <c r="D10" s="25">
        <v>5.6636694E7</v>
      </c>
      <c r="E10" s="26">
        <f t="shared" si="1"/>
        <v>-38922857</v>
      </c>
      <c r="F10" s="27">
        <f t="shared" si="2"/>
        <v>-2.197313716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8" t="s">
        <v>11</v>
      </c>
      <c r="B11" s="3"/>
      <c r="C11" s="25">
        <f t="shared" ref="C11:D11" si="3">SUM(C6:C10)</f>
        <v>3336720252</v>
      </c>
      <c r="D11" s="25">
        <f t="shared" si="3"/>
        <v>3671472603</v>
      </c>
      <c r="E11" s="26">
        <f t="shared" si="1"/>
        <v>-334752351</v>
      </c>
      <c r="F11" s="27">
        <f t="shared" si="2"/>
        <v>-0.1003237688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8"/>
      <c r="B12" s="19" t="s">
        <v>12</v>
      </c>
      <c r="C12" s="20">
        <v>2.98979594E9</v>
      </c>
      <c r="D12" s="20">
        <v>2.02699038E9</v>
      </c>
      <c r="E12" s="21">
        <f t="shared" si="1"/>
        <v>962805560</v>
      </c>
      <c r="F12" s="22">
        <f t="shared" si="2"/>
        <v>0.3220305263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23"/>
      <c r="B13" s="19" t="s">
        <v>13</v>
      </c>
      <c r="C13" s="20">
        <v>1.227006049E9</v>
      </c>
      <c r="D13" s="20">
        <v>1.008800248E9</v>
      </c>
      <c r="E13" s="21">
        <f t="shared" si="1"/>
        <v>218205801</v>
      </c>
      <c r="F13" s="22">
        <f t="shared" si="2"/>
        <v>0.1778359619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3"/>
      <c r="B14" s="19" t="s">
        <v>14</v>
      </c>
      <c r="C14" s="20">
        <v>3.11692999E8</v>
      </c>
      <c r="D14" s="20">
        <v>2.70311098E8</v>
      </c>
      <c r="E14" s="21">
        <f t="shared" si="1"/>
        <v>41381901</v>
      </c>
      <c r="F14" s="22">
        <f t="shared" si="2"/>
        <v>0.1327649358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3"/>
      <c r="B15" s="19" t="s">
        <v>15</v>
      </c>
      <c r="C15" s="20">
        <v>3.865788064E9</v>
      </c>
      <c r="D15" s="20">
        <v>3.588659675E9</v>
      </c>
      <c r="E15" s="21">
        <f t="shared" si="1"/>
        <v>277128389</v>
      </c>
      <c r="F15" s="22">
        <f t="shared" si="2"/>
        <v>0.07168742425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4"/>
      <c r="B16" s="19" t="s">
        <v>16</v>
      </c>
      <c r="C16" s="25">
        <v>2.276654664E9</v>
      </c>
      <c r="D16" s="25">
        <v>1.94919484E9</v>
      </c>
      <c r="E16" s="26">
        <f t="shared" si="1"/>
        <v>327459824</v>
      </c>
      <c r="F16" s="27">
        <f t="shared" si="2"/>
        <v>0.1438337703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8" t="s">
        <v>17</v>
      </c>
      <c r="B17" s="3"/>
      <c r="C17" s="25">
        <f t="shared" ref="C17:D17" si="4">SUM(C12:C16)</f>
        <v>10670937716</v>
      </c>
      <c r="D17" s="25">
        <f t="shared" si="4"/>
        <v>8843956241</v>
      </c>
      <c r="E17" s="26">
        <f t="shared" si="1"/>
        <v>1826981475</v>
      </c>
      <c r="F17" s="27">
        <f t="shared" si="2"/>
        <v>0.1712109586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8" t="s">
        <v>18</v>
      </c>
      <c r="B18" s="3"/>
      <c r="C18" s="29">
        <f t="shared" ref="C18:D18" si="5">C17+C11</f>
        <v>14007657968</v>
      </c>
      <c r="D18" s="29">
        <f t="shared" si="5"/>
        <v>12515428844</v>
      </c>
      <c r="E18" s="30">
        <f t="shared" si="1"/>
        <v>1492229124</v>
      </c>
      <c r="F18" s="31">
        <f t="shared" si="2"/>
        <v>0.1065295232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32"/>
      <c r="B19" s="2"/>
      <c r="C19" s="2"/>
      <c r="D19" s="2"/>
      <c r="E19" s="2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2" t="s">
        <v>19</v>
      </c>
      <c r="B20" s="3"/>
      <c r="C20" s="33"/>
      <c r="D20" s="33"/>
      <c r="E20" s="33"/>
      <c r="F20" s="3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8"/>
      <c r="B21" s="19" t="s">
        <v>20</v>
      </c>
      <c r="C21" s="20">
        <v>4.27968701E9</v>
      </c>
      <c r="D21" s="20">
        <v>4.27968701E9</v>
      </c>
      <c r="E21" s="21">
        <f t="shared" ref="E21:E26" si="6">C21-D21</f>
        <v>0</v>
      </c>
      <c r="F21" s="22">
        <f t="shared" ref="F21:F26" si="7">E21/C21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23"/>
      <c r="B22" s="19" t="s">
        <v>21</v>
      </c>
      <c r="C22" s="20">
        <v>1.473647979E9</v>
      </c>
      <c r="D22" s="20">
        <v>1.473647979E9</v>
      </c>
      <c r="E22" s="21">
        <f t="shared" si="6"/>
        <v>0</v>
      </c>
      <c r="F22" s="22">
        <f t="shared" si="7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24"/>
      <c r="B23" s="19" t="s">
        <v>22</v>
      </c>
      <c r="C23" s="25">
        <v>1.747192779E9</v>
      </c>
      <c r="D23" s="25">
        <v>1.269975797E9</v>
      </c>
      <c r="E23" s="26">
        <f t="shared" si="6"/>
        <v>477216982</v>
      </c>
      <c r="F23" s="27">
        <f t="shared" si="7"/>
        <v>0.273133559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8" t="s">
        <v>23</v>
      </c>
      <c r="B24" s="3"/>
      <c r="C24" s="34">
        <f t="shared" ref="C24:D24" si="8">SUM(C21:C23)</f>
        <v>7500527768</v>
      </c>
      <c r="D24" s="34">
        <f t="shared" si="8"/>
        <v>7023310786</v>
      </c>
      <c r="E24" s="21">
        <f t="shared" si="6"/>
        <v>477216982</v>
      </c>
      <c r="F24" s="22">
        <f t="shared" si="7"/>
        <v>0.06362445374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8" t="s">
        <v>24</v>
      </c>
      <c r="B25" s="3"/>
      <c r="C25" s="25">
        <v>1418.0</v>
      </c>
      <c r="D25" s="25">
        <v>1314.0</v>
      </c>
      <c r="E25" s="26">
        <f t="shared" si="6"/>
        <v>104</v>
      </c>
      <c r="F25" s="27">
        <f t="shared" si="7"/>
        <v>0.07334273625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28" t="s">
        <v>25</v>
      </c>
      <c r="B26" s="3"/>
      <c r="C26" s="35">
        <f t="shared" ref="C26:D26" si="9">SUM(C24:C25)</f>
        <v>7500529186</v>
      </c>
      <c r="D26" s="35">
        <f t="shared" si="9"/>
        <v>7023312100</v>
      </c>
      <c r="E26" s="26">
        <f t="shared" si="6"/>
        <v>477217086</v>
      </c>
      <c r="F26" s="27">
        <f t="shared" si="7"/>
        <v>0.06362445558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32"/>
      <c r="B27" s="2"/>
      <c r="C27" s="2"/>
      <c r="D27" s="2"/>
      <c r="E27" s="2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32" t="s">
        <v>26</v>
      </c>
      <c r="B28" s="3"/>
      <c r="C28" s="33"/>
      <c r="D28" s="33"/>
      <c r="E28" s="33"/>
      <c r="F28" s="3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8"/>
      <c r="B29" s="19" t="s">
        <v>27</v>
      </c>
      <c r="C29" s="20">
        <v>1.3982925E8</v>
      </c>
      <c r="D29" s="20">
        <v>1.91761301E8</v>
      </c>
      <c r="E29" s="21">
        <f t="shared" ref="E29:E40" si="10">C29-D29</f>
        <v>-51932051</v>
      </c>
      <c r="F29" s="22">
        <f t="shared" ref="F29:F40" si="11">E29/C29</f>
        <v>-0.3713961921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24"/>
      <c r="B30" s="19" t="s">
        <v>28</v>
      </c>
      <c r="C30" s="25">
        <v>4904896.0</v>
      </c>
      <c r="D30" s="25">
        <v>9291390.0</v>
      </c>
      <c r="E30" s="26">
        <f t="shared" si="10"/>
        <v>-4386494</v>
      </c>
      <c r="F30" s="27">
        <f t="shared" si="11"/>
        <v>-0.8943092779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28" t="s">
        <v>29</v>
      </c>
      <c r="B31" s="3"/>
      <c r="C31" s="35">
        <f t="shared" ref="C31:D31" si="12">SUM(C29:C30)</f>
        <v>144734146</v>
      </c>
      <c r="D31" s="35">
        <f t="shared" si="12"/>
        <v>201052691</v>
      </c>
      <c r="E31" s="26">
        <f t="shared" si="10"/>
        <v>-56318545</v>
      </c>
      <c r="F31" s="27">
        <f t="shared" si="11"/>
        <v>-0.3891171956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36"/>
      <c r="B32" s="19" t="s">
        <v>30</v>
      </c>
      <c r="C32" s="20">
        <v>4.30408117E8</v>
      </c>
      <c r="D32" s="20">
        <v>1.19940905E8</v>
      </c>
      <c r="E32" s="21">
        <f t="shared" si="10"/>
        <v>310467212</v>
      </c>
      <c r="F32" s="22">
        <f t="shared" si="11"/>
        <v>0.721332149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23"/>
      <c r="B33" s="19" t="s">
        <v>28</v>
      </c>
      <c r="C33" s="20">
        <v>4809657.0</v>
      </c>
      <c r="D33" s="20">
        <v>4505188.0</v>
      </c>
      <c r="E33" s="21">
        <f t="shared" si="10"/>
        <v>304469</v>
      </c>
      <c r="F33" s="22">
        <f t="shared" si="11"/>
        <v>0.06330368257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23"/>
      <c r="B34" s="19" t="s">
        <v>31</v>
      </c>
      <c r="C34" s="20">
        <v>8.85084814E8</v>
      </c>
      <c r="D34" s="20">
        <v>6.25493472E8</v>
      </c>
      <c r="E34" s="21">
        <f t="shared" si="10"/>
        <v>259591342</v>
      </c>
      <c r="F34" s="22">
        <f t="shared" si="11"/>
        <v>0.2932954423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23"/>
      <c r="B35" s="19" t="s">
        <v>32</v>
      </c>
      <c r="C35" s="20">
        <v>1.1764448E7</v>
      </c>
      <c r="D35" s="20">
        <v>4.9576141E7</v>
      </c>
      <c r="E35" s="21">
        <f t="shared" si="10"/>
        <v>-37811693</v>
      </c>
      <c r="F35" s="22">
        <f t="shared" si="11"/>
        <v>-3.214064357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23"/>
      <c r="B36" s="19" t="s">
        <v>33</v>
      </c>
      <c r="C36" s="20">
        <v>7.58212444E8</v>
      </c>
      <c r="D36" s="20">
        <v>5.20281836E8</v>
      </c>
      <c r="E36" s="21">
        <f t="shared" si="10"/>
        <v>237930608</v>
      </c>
      <c r="F36" s="22">
        <f t="shared" si="11"/>
        <v>0.3138046729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24"/>
      <c r="B37" s="19" t="s">
        <v>34</v>
      </c>
      <c r="C37" s="25">
        <v>4.272115156E9</v>
      </c>
      <c r="D37" s="25">
        <v>3.971266511E9</v>
      </c>
      <c r="E37" s="26">
        <f t="shared" si="10"/>
        <v>300848645</v>
      </c>
      <c r="F37" s="27">
        <f t="shared" si="11"/>
        <v>0.07042147368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28" t="s">
        <v>35</v>
      </c>
      <c r="B38" s="3"/>
      <c r="C38" s="25">
        <f t="shared" ref="C38:D38" si="13">SUM(C32:C37)</f>
        <v>6362394636</v>
      </c>
      <c r="D38" s="25">
        <f t="shared" si="13"/>
        <v>5291064053</v>
      </c>
      <c r="E38" s="26">
        <f t="shared" si="10"/>
        <v>1071330583</v>
      </c>
      <c r="F38" s="27">
        <f t="shared" si="11"/>
        <v>0.1683848055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28" t="s">
        <v>36</v>
      </c>
      <c r="B39" s="3"/>
      <c r="C39" s="35">
        <f t="shared" ref="C39:D39" si="14">C38+C31</f>
        <v>6507128782</v>
      </c>
      <c r="D39" s="35">
        <f t="shared" si="14"/>
        <v>5492116744</v>
      </c>
      <c r="E39" s="26">
        <f t="shared" si="10"/>
        <v>1015012038</v>
      </c>
      <c r="F39" s="27">
        <f t="shared" si="11"/>
        <v>0.1559846242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8" t="s">
        <v>37</v>
      </c>
      <c r="B40" s="3"/>
      <c r="C40" s="37">
        <f t="shared" ref="C40:D40" si="15">C39+C26</f>
        <v>14007657968</v>
      </c>
      <c r="D40" s="37">
        <f t="shared" si="15"/>
        <v>12515428844</v>
      </c>
      <c r="E40" s="30">
        <f t="shared" si="10"/>
        <v>1492229124</v>
      </c>
      <c r="F40" s="31">
        <f t="shared" si="11"/>
        <v>0.1065295232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38"/>
      <c r="D41" s="3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38"/>
      <c r="D42" s="3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38"/>
      <c r="D43" s="3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38"/>
      <c r="D44" s="3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38"/>
      <c r="D45" s="3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38"/>
      <c r="D46" s="3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38"/>
      <c r="D47" s="3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38"/>
      <c r="D48" s="3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38"/>
      <c r="D49" s="38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38"/>
      <c r="D50" s="38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38"/>
      <c r="D51" s="3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38"/>
      <c r="D52" s="3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38"/>
      <c r="D53" s="3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38"/>
      <c r="D54" s="3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38"/>
      <c r="D55" s="3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38"/>
      <c r="D56" s="3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38"/>
      <c r="D57" s="3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38"/>
      <c r="D58" s="3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38"/>
      <c r="D59" s="3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38"/>
      <c r="D60" s="3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38"/>
      <c r="D61" s="3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38"/>
      <c r="D62" s="3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38"/>
      <c r="D63" s="3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38"/>
      <c r="D64" s="3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38"/>
      <c r="D65" s="3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38"/>
      <c r="D66" s="3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38"/>
      <c r="D67" s="3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38"/>
      <c r="D68" s="3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38"/>
      <c r="D69" s="3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38"/>
      <c r="D70" s="3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38"/>
      <c r="D71" s="3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38"/>
      <c r="D72" s="3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38"/>
      <c r="D73" s="3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38"/>
      <c r="D74" s="3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38"/>
      <c r="D75" s="3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38"/>
      <c r="D76" s="3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38"/>
      <c r="D77" s="3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38"/>
      <c r="D78" s="3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38"/>
      <c r="D79" s="3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38"/>
      <c r="D80" s="3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38"/>
      <c r="D81" s="3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38"/>
      <c r="D82" s="3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38"/>
      <c r="D83" s="3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38"/>
      <c r="D84" s="3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38"/>
      <c r="D85" s="3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38"/>
      <c r="D86" s="38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38"/>
      <c r="D87" s="38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38"/>
      <c r="D88" s="3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38"/>
      <c r="D89" s="3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38"/>
      <c r="D90" s="3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38"/>
      <c r="D91" s="3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38"/>
      <c r="D92" s="3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38"/>
      <c r="D93" s="3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38"/>
      <c r="D94" s="3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38"/>
      <c r="D95" s="3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38"/>
      <c r="D96" s="3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38"/>
      <c r="D97" s="3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38"/>
      <c r="D98" s="3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38"/>
      <c r="D99" s="3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38"/>
      <c r="D100" s="3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38"/>
      <c r="D101" s="3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38"/>
      <c r="D102" s="3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38"/>
      <c r="D103" s="3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38"/>
      <c r="D104" s="3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38"/>
      <c r="D105" s="3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38"/>
      <c r="D106" s="3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38"/>
      <c r="D107" s="3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38"/>
      <c r="D108" s="3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38"/>
      <c r="D109" s="3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38"/>
      <c r="D110" s="3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38"/>
      <c r="D111" s="3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38"/>
      <c r="D112" s="3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38"/>
      <c r="D113" s="3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38"/>
      <c r="D114" s="3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38"/>
      <c r="D115" s="3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38"/>
      <c r="D116" s="3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38"/>
      <c r="D117" s="3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38"/>
      <c r="D118" s="3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38"/>
      <c r="D119" s="3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38"/>
      <c r="D120" s="3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38"/>
      <c r="D121" s="3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38"/>
      <c r="D122" s="3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38"/>
      <c r="D123" s="3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38"/>
      <c r="D124" s="3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38"/>
      <c r="D125" s="3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38"/>
      <c r="D126" s="3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38"/>
      <c r="D127" s="3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38"/>
      <c r="D128" s="3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38"/>
      <c r="D129" s="3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38"/>
      <c r="D130" s="3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38"/>
      <c r="D131" s="3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38"/>
      <c r="D132" s="3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38"/>
      <c r="D133" s="3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38"/>
      <c r="D134" s="3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38"/>
      <c r="D135" s="3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38"/>
      <c r="D136" s="3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38"/>
      <c r="D137" s="3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38"/>
      <c r="D138" s="3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38"/>
      <c r="D139" s="3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38"/>
      <c r="D140" s="3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38"/>
      <c r="D141" s="3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38"/>
      <c r="D142" s="3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38"/>
      <c r="D143" s="3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38"/>
      <c r="D144" s="3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38"/>
      <c r="D145" s="3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38"/>
      <c r="D146" s="3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38"/>
      <c r="D147" s="3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38"/>
      <c r="D148" s="3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38"/>
      <c r="D149" s="3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38"/>
      <c r="D150" s="3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38"/>
      <c r="D151" s="3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38"/>
      <c r="D152" s="3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38"/>
      <c r="D153" s="3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38"/>
      <c r="D154" s="3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38"/>
      <c r="D155" s="3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38"/>
      <c r="D156" s="3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38"/>
      <c r="D157" s="3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38"/>
      <c r="D158" s="3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38"/>
      <c r="D159" s="3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38"/>
      <c r="D160" s="3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38"/>
      <c r="D161" s="3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38"/>
      <c r="D162" s="3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38"/>
      <c r="D163" s="3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38"/>
      <c r="D164" s="3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38"/>
      <c r="D165" s="3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38"/>
      <c r="D166" s="3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38"/>
      <c r="D167" s="3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38"/>
      <c r="D168" s="3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38"/>
      <c r="D169" s="3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38"/>
      <c r="D170" s="3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38"/>
      <c r="D171" s="3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38"/>
      <c r="D172" s="3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38"/>
      <c r="D173" s="3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38"/>
      <c r="D174" s="3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38"/>
      <c r="D175" s="3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38"/>
      <c r="D176" s="3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38"/>
      <c r="D177" s="3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38"/>
      <c r="D178" s="3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38"/>
      <c r="D179" s="3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38"/>
      <c r="D180" s="3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38"/>
      <c r="D181" s="3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38"/>
      <c r="D182" s="3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38"/>
      <c r="D183" s="3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38"/>
      <c r="D184" s="3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38"/>
      <c r="D185" s="3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38"/>
      <c r="D186" s="3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38"/>
      <c r="D187" s="3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38"/>
      <c r="D188" s="3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38"/>
      <c r="D189" s="3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38"/>
      <c r="D190" s="3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38"/>
      <c r="D191" s="3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38"/>
      <c r="D192" s="3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38"/>
      <c r="D193" s="3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38"/>
      <c r="D194" s="3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38"/>
      <c r="D195" s="3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38"/>
      <c r="D196" s="3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38"/>
      <c r="D197" s="3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38"/>
      <c r="D198" s="3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38"/>
      <c r="D199" s="3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38"/>
      <c r="D200" s="3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38"/>
      <c r="D201" s="3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38"/>
      <c r="D202" s="3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38"/>
      <c r="D203" s="3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38"/>
      <c r="D204" s="3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38"/>
      <c r="D205" s="3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38"/>
      <c r="D206" s="3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38"/>
      <c r="D207" s="3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38"/>
      <c r="D208" s="3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38"/>
      <c r="D209" s="3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38"/>
      <c r="D210" s="3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38"/>
      <c r="D211" s="3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38"/>
      <c r="D212" s="3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38"/>
      <c r="D213" s="3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38"/>
      <c r="D214" s="3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38"/>
      <c r="D215" s="3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38"/>
      <c r="D216" s="3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38"/>
      <c r="D217" s="3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38"/>
      <c r="D218" s="3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38"/>
      <c r="D219" s="3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38"/>
      <c r="D220" s="3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38"/>
      <c r="D221" s="3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38"/>
      <c r="D222" s="3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38"/>
      <c r="D223" s="3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38"/>
      <c r="D224" s="3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38"/>
      <c r="D225" s="3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38"/>
      <c r="D226" s="3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38"/>
      <c r="D227" s="3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38"/>
      <c r="D228" s="3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38"/>
      <c r="D229" s="3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38"/>
      <c r="D230" s="3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38"/>
      <c r="D231" s="3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38"/>
      <c r="D232" s="3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38"/>
      <c r="D233" s="3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38"/>
      <c r="D234" s="3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38"/>
      <c r="D235" s="3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38"/>
      <c r="D236" s="3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38"/>
      <c r="D237" s="3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38"/>
      <c r="D238" s="3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38"/>
      <c r="D239" s="3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38"/>
      <c r="D240" s="3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38"/>
      <c r="D241" s="3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38"/>
      <c r="D242" s="3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38"/>
      <c r="D243" s="3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38"/>
      <c r="D244" s="3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38"/>
      <c r="D245" s="3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38"/>
      <c r="D246" s="3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38"/>
      <c r="D247" s="3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38"/>
      <c r="D248" s="3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38"/>
      <c r="D249" s="3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38"/>
      <c r="D250" s="3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38"/>
      <c r="D251" s="3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38"/>
      <c r="D252" s="3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38"/>
      <c r="D253" s="3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38"/>
      <c r="D254" s="3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38"/>
      <c r="D255" s="3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38"/>
      <c r="D256" s="3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38"/>
      <c r="D257" s="3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38"/>
      <c r="D258" s="3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38"/>
      <c r="D259" s="3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38"/>
      <c r="D260" s="3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38"/>
      <c r="D261" s="3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38"/>
      <c r="D262" s="3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38"/>
      <c r="D263" s="3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38"/>
      <c r="D264" s="3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38"/>
      <c r="D265" s="3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38"/>
      <c r="D266" s="3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38"/>
      <c r="D267" s="3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38"/>
      <c r="D268" s="3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38"/>
      <c r="D269" s="3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38"/>
      <c r="D270" s="3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38"/>
      <c r="D271" s="3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38"/>
      <c r="D272" s="3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38"/>
      <c r="D273" s="3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38"/>
      <c r="D274" s="3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38"/>
      <c r="D275" s="3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38"/>
      <c r="D276" s="3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38"/>
      <c r="D277" s="3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38"/>
      <c r="D278" s="3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38"/>
      <c r="D279" s="3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38"/>
      <c r="D280" s="3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38"/>
      <c r="D281" s="3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38"/>
      <c r="D282" s="3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38"/>
      <c r="D283" s="3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38"/>
      <c r="D284" s="3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38"/>
      <c r="D285" s="38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38"/>
      <c r="D286" s="38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38"/>
      <c r="D287" s="38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38"/>
      <c r="D288" s="3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38"/>
      <c r="D289" s="38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38"/>
      <c r="D290" s="38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38"/>
      <c r="D291" s="38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38"/>
      <c r="D292" s="38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38"/>
      <c r="D293" s="38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38"/>
      <c r="D294" s="38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38"/>
      <c r="D295" s="38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38"/>
      <c r="D296" s="38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38"/>
      <c r="D297" s="38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38"/>
      <c r="D298" s="3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38"/>
      <c r="D299" s="38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38"/>
      <c r="D300" s="38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38"/>
      <c r="D301" s="38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38"/>
      <c r="D302" s="38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38"/>
      <c r="D303" s="38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38"/>
      <c r="D304" s="38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38"/>
      <c r="D305" s="38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38"/>
      <c r="D306" s="38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38"/>
      <c r="D307" s="38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38"/>
      <c r="D308" s="3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38"/>
      <c r="D309" s="38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38"/>
      <c r="D310" s="38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38"/>
      <c r="D311" s="38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38"/>
      <c r="D312" s="38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38"/>
      <c r="D313" s="38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38"/>
      <c r="D314" s="38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38"/>
      <c r="D315" s="38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38"/>
      <c r="D316" s="38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38"/>
      <c r="D317" s="38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38"/>
      <c r="D318" s="3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38"/>
      <c r="D319" s="38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38"/>
      <c r="D320" s="38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38"/>
      <c r="D321" s="38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38"/>
      <c r="D322" s="38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38"/>
      <c r="D323" s="38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38"/>
      <c r="D324" s="38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38"/>
      <c r="D325" s="38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38"/>
      <c r="D326" s="38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38"/>
      <c r="D327" s="38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38"/>
      <c r="D328" s="3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38"/>
      <c r="D329" s="38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38"/>
      <c r="D330" s="38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38"/>
      <c r="D331" s="38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38"/>
      <c r="D332" s="38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38"/>
      <c r="D333" s="38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38"/>
      <c r="D334" s="38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38"/>
      <c r="D335" s="38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38"/>
      <c r="D336" s="38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38"/>
      <c r="D337" s="3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38"/>
      <c r="D338" s="3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38"/>
      <c r="D339" s="38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38"/>
      <c r="D340" s="38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38"/>
      <c r="D341" s="38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38"/>
      <c r="D342" s="38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38"/>
      <c r="D343" s="3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38"/>
      <c r="D344" s="38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38"/>
      <c r="D345" s="38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38"/>
      <c r="D346" s="38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38"/>
      <c r="D347" s="38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38"/>
      <c r="D348" s="38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38"/>
      <c r="D349" s="38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38"/>
      <c r="D350" s="38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38"/>
      <c r="D351" s="38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38"/>
      <c r="D352" s="38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38"/>
      <c r="D353" s="38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38"/>
      <c r="D354" s="38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38"/>
      <c r="D355" s="38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38"/>
      <c r="D356" s="38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38"/>
      <c r="D357" s="38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38"/>
      <c r="D358" s="3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38"/>
      <c r="D359" s="38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38"/>
      <c r="D360" s="38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38"/>
      <c r="D361" s="38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38"/>
      <c r="D362" s="38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38"/>
      <c r="D363" s="38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38"/>
      <c r="D364" s="38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38"/>
      <c r="D365" s="38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38"/>
      <c r="D366" s="38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38"/>
      <c r="D367" s="38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38"/>
      <c r="D368" s="38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38"/>
      <c r="D369" s="38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38"/>
      <c r="D370" s="38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38"/>
      <c r="D371" s="38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38"/>
      <c r="D372" s="38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38"/>
      <c r="D373" s="38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38"/>
      <c r="D374" s="38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38"/>
      <c r="D375" s="38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38"/>
      <c r="D376" s="38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38"/>
      <c r="D377" s="38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38"/>
      <c r="D378" s="38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38"/>
      <c r="D379" s="38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38"/>
      <c r="D380" s="38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38"/>
      <c r="D381" s="38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38"/>
      <c r="D382" s="38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38"/>
      <c r="D383" s="38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38"/>
      <c r="D384" s="38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38"/>
      <c r="D385" s="38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38"/>
      <c r="D386" s="38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38"/>
      <c r="D387" s="38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38"/>
      <c r="D388" s="38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38"/>
      <c r="D389" s="38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38"/>
      <c r="D390" s="38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38"/>
      <c r="D391" s="38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38"/>
      <c r="D392" s="38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38"/>
      <c r="D393" s="38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38"/>
      <c r="D394" s="38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38"/>
      <c r="D395" s="38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38"/>
      <c r="D396" s="38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38"/>
      <c r="D397" s="38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38"/>
      <c r="D398" s="38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38"/>
      <c r="D399" s="38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38"/>
      <c r="D400" s="38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38"/>
      <c r="D401" s="38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38"/>
      <c r="D402" s="38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38"/>
      <c r="D403" s="38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38"/>
      <c r="D404" s="38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38"/>
      <c r="D405" s="38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38"/>
      <c r="D406" s="38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38"/>
      <c r="D407" s="38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38"/>
      <c r="D408" s="38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38"/>
      <c r="D409" s="38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38"/>
      <c r="D410" s="38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38"/>
      <c r="D411" s="38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38"/>
      <c r="D412" s="38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38"/>
      <c r="D413" s="38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38"/>
      <c r="D414" s="38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38"/>
      <c r="D415" s="38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38"/>
      <c r="D416" s="38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38"/>
      <c r="D417" s="38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38"/>
      <c r="D418" s="38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38"/>
      <c r="D419" s="38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38"/>
      <c r="D420" s="38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38"/>
      <c r="D421" s="38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38"/>
      <c r="D422" s="38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38"/>
      <c r="D423" s="38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38"/>
      <c r="D424" s="38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38"/>
      <c r="D425" s="38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38"/>
      <c r="D426" s="38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38"/>
      <c r="D427" s="38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38"/>
      <c r="D428" s="38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38"/>
      <c r="D429" s="38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38"/>
      <c r="D430" s="38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38"/>
      <c r="D431" s="38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38"/>
      <c r="D432" s="38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38"/>
      <c r="D433" s="38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38"/>
      <c r="D434" s="38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38"/>
      <c r="D435" s="38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38"/>
      <c r="D436" s="38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38"/>
      <c r="D437" s="38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38"/>
      <c r="D438" s="38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38"/>
      <c r="D439" s="38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38"/>
      <c r="D440" s="38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38"/>
      <c r="D441" s="38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38"/>
      <c r="D442" s="38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38"/>
      <c r="D443" s="38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38"/>
      <c r="D444" s="38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38"/>
      <c r="D445" s="38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38"/>
      <c r="D446" s="38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38"/>
      <c r="D447" s="38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38"/>
      <c r="D448" s="38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38"/>
      <c r="D449" s="38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38"/>
      <c r="D450" s="38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38"/>
      <c r="D451" s="38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38"/>
      <c r="D452" s="38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38"/>
      <c r="D453" s="38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38"/>
      <c r="D454" s="38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38"/>
      <c r="D455" s="38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38"/>
      <c r="D456" s="38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38"/>
      <c r="D457" s="38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38"/>
      <c r="D458" s="38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38"/>
      <c r="D459" s="38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38"/>
      <c r="D460" s="38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38"/>
      <c r="D461" s="38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38"/>
      <c r="D462" s="38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38"/>
      <c r="D463" s="38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38"/>
      <c r="D464" s="38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38"/>
      <c r="D465" s="38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38"/>
      <c r="D466" s="38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38"/>
      <c r="D467" s="38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38"/>
      <c r="D468" s="38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38"/>
      <c r="D469" s="38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38"/>
      <c r="D470" s="38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38"/>
      <c r="D471" s="38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38"/>
      <c r="D472" s="38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38"/>
      <c r="D473" s="38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38"/>
      <c r="D474" s="38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38"/>
      <c r="D475" s="38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38"/>
      <c r="D476" s="38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38"/>
      <c r="D477" s="38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38"/>
      <c r="D478" s="38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38"/>
      <c r="D479" s="38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38"/>
      <c r="D480" s="38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38"/>
      <c r="D481" s="38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38"/>
      <c r="D482" s="38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38"/>
      <c r="D483" s="38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38"/>
      <c r="D484" s="38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38"/>
      <c r="D485" s="3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38"/>
      <c r="D486" s="38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38"/>
      <c r="D487" s="38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38"/>
      <c r="D488" s="38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38"/>
      <c r="D489" s="38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38"/>
      <c r="D490" s="38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38"/>
      <c r="D491" s="38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38"/>
      <c r="D492" s="38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38"/>
      <c r="D493" s="38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38"/>
      <c r="D494" s="38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38"/>
      <c r="D495" s="38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38"/>
      <c r="D496" s="38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38"/>
      <c r="D497" s="38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38"/>
      <c r="D498" s="38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38"/>
      <c r="D499" s="38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38"/>
      <c r="D500" s="38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38"/>
      <c r="D501" s="38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38"/>
      <c r="D502" s="38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38"/>
      <c r="D503" s="38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38"/>
      <c r="D504" s="38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38"/>
      <c r="D505" s="38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38"/>
      <c r="D506" s="38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38"/>
      <c r="D507" s="38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38"/>
      <c r="D508" s="38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38"/>
      <c r="D509" s="38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38"/>
      <c r="D510" s="38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38"/>
      <c r="D511" s="38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38"/>
      <c r="D512" s="38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38"/>
      <c r="D513" s="38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38"/>
      <c r="D514" s="38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38"/>
      <c r="D515" s="38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38"/>
      <c r="D516" s="38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38"/>
      <c r="D517" s="38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38"/>
      <c r="D518" s="38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38"/>
      <c r="D519" s="38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38"/>
      <c r="D520" s="38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38"/>
      <c r="D521" s="38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38"/>
      <c r="D522" s="38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38"/>
      <c r="D523" s="38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38"/>
      <c r="D524" s="38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38"/>
      <c r="D525" s="38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38"/>
      <c r="D526" s="38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38"/>
      <c r="D527" s="38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38"/>
      <c r="D528" s="38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38"/>
      <c r="D529" s="38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38"/>
      <c r="D530" s="38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38"/>
      <c r="D531" s="38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38"/>
      <c r="D532" s="38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38"/>
      <c r="D533" s="38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38"/>
      <c r="D534" s="38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38"/>
      <c r="D535" s="38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38"/>
      <c r="D536" s="38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38"/>
      <c r="D537" s="38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38"/>
      <c r="D538" s="38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38"/>
      <c r="D539" s="38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38"/>
      <c r="D540" s="38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38"/>
      <c r="D541" s="38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38"/>
      <c r="D542" s="38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38"/>
      <c r="D543" s="38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38"/>
      <c r="D544" s="38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38"/>
      <c r="D545" s="38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38"/>
      <c r="D546" s="38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38"/>
      <c r="D547" s="38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38"/>
      <c r="D548" s="38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38"/>
      <c r="D549" s="38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38"/>
      <c r="D550" s="38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38"/>
      <c r="D551" s="38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38"/>
      <c r="D552" s="38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38"/>
      <c r="D553" s="38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38"/>
      <c r="D554" s="38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38"/>
      <c r="D555" s="38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38"/>
      <c r="D556" s="38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38"/>
      <c r="D557" s="38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38"/>
      <c r="D558" s="38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38"/>
      <c r="D559" s="38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38"/>
      <c r="D560" s="38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38"/>
      <c r="D561" s="38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38"/>
      <c r="D562" s="38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38"/>
      <c r="D563" s="38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38"/>
      <c r="D564" s="38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38"/>
      <c r="D565" s="38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38"/>
      <c r="D566" s="38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38"/>
      <c r="D567" s="38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38"/>
      <c r="D568" s="38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38"/>
      <c r="D569" s="38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38"/>
      <c r="D570" s="38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38"/>
      <c r="D571" s="38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38"/>
      <c r="D572" s="38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38"/>
      <c r="D573" s="38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38"/>
      <c r="D574" s="38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38"/>
      <c r="D575" s="38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38"/>
      <c r="D576" s="38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38"/>
      <c r="D577" s="38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38"/>
      <c r="D578" s="38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38"/>
      <c r="D579" s="38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38"/>
      <c r="D580" s="38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38"/>
      <c r="D581" s="38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38"/>
      <c r="D582" s="38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38"/>
      <c r="D583" s="38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38"/>
      <c r="D584" s="38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38"/>
      <c r="D585" s="38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38"/>
      <c r="D586" s="38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38"/>
      <c r="D587" s="38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38"/>
      <c r="D588" s="38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38"/>
      <c r="D589" s="38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38"/>
      <c r="D590" s="38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38"/>
      <c r="D591" s="38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38"/>
      <c r="D592" s="38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38"/>
      <c r="D593" s="38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38"/>
      <c r="D594" s="38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38"/>
      <c r="D595" s="38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38"/>
      <c r="D596" s="38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38"/>
      <c r="D597" s="38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38"/>
      <c r="D598" s="3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38"/>
      <c r="D599" s="38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38"/>
      <c r="D600" s="38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38"/>
      <c r="D601" s="38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38"/>
      <c r="D602" s="38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38"/>
      <c r="D603" s="38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38"/>
      <c r="D604" s="38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38"/>
      <c r="D605" s="38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38"/>
      <c r="D606" s="3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38"/>
      <c r="D607" s="38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38"/>
      <c r="D608" s="38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38"/>
      <c r="D609" s="38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38"/>
      <c r="D610" s="38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38"/>
      <c r="D611" s="38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38"/>
      <c r="D612" s="38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38"/>
      <c r="D613" s="38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38"/>
      <c r="D614" s="38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38"/>
      <c r="D615" s="38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38"/>
      <c r="D616" s="38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38"/>
      <c r="D617" s="38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38"/>
      <c r="D618" s="38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38"/>
      <c r="D619" s="38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38"/>
      <c r="D620" s="38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38"/>
      <c r="D621" s="38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38"/>
      <c r="D622" s="38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38"/>
      <c r="D623" s="38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38"/>
      <c r="D624" s="38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38"/>
      <c r="D625" s="38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38"/>
      <c r="D626" s="38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38"/>
      <c r="D627" s="38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38"/>
      <c r="D628" s="38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38"/>
      <c r="D629" s="38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38"/>
      <c r="D630" s="38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38"/>
      <c r="D631" s="38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38"/>
      <c r="D632" s="38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38"/>
      <c r="D633" s="38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38"/>
      <c r="D634" s="38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38"/>
      <c r="D635" s="38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38"/>
      <c r="D636" s="38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38"/>
      <c r="D637" s="38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38"/>
      <c r="D638" s="38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38"/>
      <c r="D639" s="38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38"/>
      <c r="D640" s="38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38"/>
      <c r="D641" s="38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38"/>
      <c r="D642" s="38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38"/>
      <c r="D643" s="38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38"/>
      <c r="D644" s="38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38"/>
      <c r="D645" s="38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38"/>
      <c r="D646" s="38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38"/>
      <c r="D647" s="38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38"/>
      <c r="D648" s="38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38"/>
      <c r="D649" s="38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38"/>
      <c r="D650" s="38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38"/>
      <c r="D651" s="38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38"/>
      <c r="D652" s="38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38"/>
      <c r="D653" s="38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38"/>
      <c r="D654" s="38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38"/>
      <c r="D655" s="38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38"/>
      <c r="D656" s="38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38"/>
      <c r="D657" s="38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38"/>
      <c r="D658" s="38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38"/>
      <c r="D659" s="38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38"/>
      <c r="D660" s="38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38"/>
      <c r="D661" s="38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38"/>
      <c r="D662" s="38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38"/>
      <c r="D663" s="38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38"/>
      <c r="D664" s="38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38"/>
      <c r="D665" s="38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38"/>
      <c r="D666" s="38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38"/>
      <c r="D667" s="38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38"/>
      <c r="D668" s="38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38"/>
      <c r="D669" s="38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38"/>
      <c r="D670" s="38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38"/>
      <c r="D671" s="38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38"/>
      <c r="D672" s="38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38"/>
      <c r="D673" s="38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38"/>
      <c r="D674" s="38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38"/>
      <c r="D675" s="38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38"/>
      <c r="D676" s="38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38"/>
      <c r="D677" s="38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38"/>
      <c r="D678" s="38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38"/>
      <c r="D679" s="38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38"/>
      <c r="D680" s="38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38"/>
      <c r="D681" s="38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38"/>
      <c r="D682" s="38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38"/>
      <c r="D683" s="38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38"/>
      <c r="D684" s="38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38"/>
      <c r="D685" s="38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38"/>
      <c r="D686" s="38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38"/>
      <c r="D687" s="38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38"/>
      <c r="D688" s="38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38"/>
      <c r="D689" s="38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38"/>
      <c r="D690" s="38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38"/>
      <c r="D691" s="38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38"/>
      <c r="D692" s="38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38"/>
      <c r="D693" s="38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38"/>
      <c r="D694" s="38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38"/>
      <c r="D695" s="38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38"/>
      <c r="D696" s="38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38"/>
      <c r="D697" s="38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38"/>
      <c r="D698" s="38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38"/>
      <c r="D699" s="38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38"/>
      <c r="D700" s="38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38"/>
      <c r="D701" s="38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38"/>
      <c r="D702" s="38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38"/>
      <c r="D703" s="38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38"/>
      <c r="D704" s="38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38"/>
      <c r="D705" s="38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38"/>
      <c r="D706" s="38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38"/>
      <c r="D707" s="38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38"/>
      <c r="D708" s="38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38"/>
      <c r="D709" s="38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38"/>
      <c r="D710" s="38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38"/>
      <c r="D711" s="38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38"/>
      <c r="D712" s="38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38"/>
      <c r="D713" s="38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38"/>
      <c r="D714" s="38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38"/>
      <c r="D715" s="38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38"/>
      <c r="D716" s="38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38"/>
      <c r="D717" s="38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38"/>
      <c r="D718" s="38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38"/>
      <c r="D719" s="38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38"/>
      <c r="D720" s="38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38"/>
      <c r="D721" s="38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38"/>
      <c r="D722" s="38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38"/>
      <c r="D723" s="38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38"/>
      <c r="D724" s="38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38"/>
      <c r="D725" s="38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38"/>
      <c r="D726" s="38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38"/>
      <c r="D727" s="3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38"/>
      <c r="D728" s="38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38"/>
      <c r="D729" s="38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38"/>
      <c r="D730" s="38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38"/>
      <c r="D731" s="38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38"/>
      <c r="D732" s="38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38"/>
      <c r="D733" s="38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38"/>
      <c r="D734" s="38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38"/>
      <c r="D735" s="38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38"/>
      <c r="D736" s="38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38"/>
      <c r="D737" s="38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38"/>
      <c r="D738" s="38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38"/>
      <c r="D739" s="38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38"/>
      <c r="D740" s="38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38"/>
      <c r="D741" s="38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38"/>
      <c r="D742" s="38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38"/>
      <c r="D743" s="38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38"/>
      <c r="D744" s="38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38"/>
      <c r="D745" s="38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38"/>
      <c r="D746" s="38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38"/>
      <c r="D747" s="38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38"/>
      <c r="D748" s="38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38"/>
      <c r="D749" s="38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38"/>
      <c r="D750" s="38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38"/>
      <c r="D751" s="38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38"/>
      <c r="D752" s="38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38"/>
      <c r="D753" s="38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38"/>
      <c r="D754" s="38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38"/>
      <c r="D755" s="38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38"/>
      <c r="D756" s="38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38"/>
      <c r="D757" s="38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38"/>
      <c r="D758" s="38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38"/>
      <c r="D759" s="38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38"/>
      <c r="D760" s="38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38"/>
      <c r="D761" s="38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38"/>
      <c r="D762" s="38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38"/>
      <c r="D763" s="38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38"/>
      <c r="D764" s="38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38"/>
      <c r="D765" s="38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38"/>
      <c r="D766" s="38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38"/>
      <c r="D767" s="38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38"/>
      <c r="D768" s="38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38"/>
      <c r="D769" s="38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38"/>
      <c r="D770" s="38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38"/>
      <c r="D771" s="38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38"/>
      <c r="D772" s="38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38"/>
      <c r="D773" s="38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38"/>
      <c r="D774" s="38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38"/>
      <c r="D775" s="38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38"/>
      <c r="D776" s="38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38"/>
      <c r="D777" s="38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38"/>
      <c r="D778" s="38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38"/>
      <c r="D779" s="38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38"/>
      <c r="D780" s="38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38"/>
      <c r="D781" s="38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38"/>
      <c r="D782" s="38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38"/>
      <c r="D783" s="38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38"/>
      <c r="D784" s="38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38"/>
      <c r="D785" s="38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38"/>
      <c r="D786" s="38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38"/>
      <c r="D787" s="38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38"/>
      <c r="D788" s="38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38"/>
      <c r="D789" s="38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38"/>
      <c r="D790" s="38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38"/>
      <c r="D791" s="38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38"/>
      <c r="D792" s="38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38"/>
      <c r="D793" s="38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38"/>
      <c r="D794" s="38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38"/>
      <c r="D795" s="38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38"/>
      <c r="D796" s="38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38"/>
      <c r="D797" s="38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38"/>
      <c r="D798" s="38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38"/>
      <c r="D799" s="38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38"/>
      <c r="D800" s="38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38"/>
      <c r="D801" s="38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38"/>
      <c r="D802" s="38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38"/>
      <c r="D803" s="38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38"/>
      <c r="D804" s="38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38"/>
      <c r="D805" s="38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38"/>
      <c r="D806" s="38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38"/>
      <c r="D807" s="38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38"/>
      <c r="D808" s="38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38"/>
      <c r="D809" s="38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38"/>
      <c r="D810" s="38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38"/>
      <c r="D811" s="38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38"/>
      <c r="D812" s="38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38"/>
      <c r="D813" s="38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38"/>
      <c r="D814" s="38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38"/>
      <c r="D815" s="38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38"/>
      <c r="D816" s="38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38"/>
      <c r="D817" s="38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38"/>
      <c r="D818" s="38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38"/>
      <c r="D819" s="38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38"/>
      <c r="D820" s="38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38"/>
      <c r="D821" s="38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38"/>
      <c r="D822" s="38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38"/>
      <c r="D823" s="38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38"/>
      <c r="D824" s="38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38"/>
      <c r="D825" s="38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38"/>
      <c r="D826" s="38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38"/>
      <c r="D827" s="38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38"/>
      <c r="D828" s="38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38"/>
      <c r="D829" s="38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38"/>
      <c r="D830" s="38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38"/>
      <c r="D831" s="38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38"/>
      <c r="D832" s="38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38"/>
      <c r="D833" s="38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38"/>
      <c r="D834" s="38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38"/>
      <c r="D835" s="38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38"/>
      <c r="D836" s="38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38"/>
      <c r="D837" s="38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38"/>
      <c r="D838" s="38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38"/>
      <c r="D839" s="38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38"/>
      <c r="D840" s="38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38"/>
      <c r="D841" s="38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38"/>
      <c r="D842" s="38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38"/>
      <c r="D843" s="38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38"/>
      <c r="D844" s="38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38"/>
      <c r="D845" s="38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38"/>
      <c r="D846" s="38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38"/>
      <c r="D847" s="38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38"/>
      <c r="D848" s="3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38"/>
      <c r="D849" s="38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38"/>
      <c r="D850" s="38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38"/>
      <c r="D851" s="38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38"/>
      <c r="D852" s="38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38"/>
      <c r="D853" s="38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38"/>
      <c r="D854" s="38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38"/>
      <c r="D855" s="38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38"/>
      <c r="D856" s="38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38"/>
      <c r="D857" s="38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38"/>
      <c r="D858" s="38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38"/>
      <c r="D859" s="38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38"/>
      <c r="D860" s="38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38"/>
      <c r="D861" s="38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38"/>
      <c r="D862" s="38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38"/>
      <c r="D863" s="38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38"/>
      <c r="D864" s="38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38"/>
      <c r="D865" s="38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38"/>
      <c r="D866" s="38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38"/>
      <c r="D867" s="38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38"/>
      <c r="D868" s="38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38"/>
      <c r="D869" s="38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38"/>
      <c r="D870" s="38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38"/>
      <c r="D871" s="38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38"/>
      <c r="D872" s="38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38"/>
      <c r="D873" s="38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38"/>
      <c r="D874" s="38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38"/>
      <c r="D875" s="38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38"/>
      <c r="D876" s="38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38"/>
      <c r="D877" s="38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38"/>
      <c r="D878" s="38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38"/>
      <c r="D879" s="38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38"/>
      <c r="D880" s="38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38"/>
      <c r="D881" s="38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38"/>
      <c r="D882" s="38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38"/>
      <c r="D883" s="38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38"/>
      <c r="D884" s="38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38"/>
      <c r="D885" s="38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38"/>
      <c r="D886" s="38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38"/>
      <c r="D887" s="38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38"/>
      <c r="D888" s="38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38"/>
      <c r="D889" s="38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38"/>
      <c r="D890" s="38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38"/>
      <c r="D891" s="38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38"/>
      <c r="D892" s="38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38"/>
      <c r="D893" s="38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38"/>
      <c r="D894" s="38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38"/>
      <c r="D895" s="38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38"/>
      <c r="D896" s="38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38"/>
      <c r="D897" s="38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38"/>
      <c r="D898" s="38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38"/>
      <c r="D899" s="38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38"/>
      <c r="D900" s="38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38"/>
      <c r="D901" s="38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38"/>
      <c r="D902" s="38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38"/>
      <c r="D903" s="38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38"/>
      <c r="D904" s="38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38"/>
      <c r="D905" s="38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38"/>
      <c r="D906" s="38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38"/>
      <c r="D907" s="38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38"/>
      <c r="D908" s="38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38"/>
      <c r="D909" s="38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38"/>
      <c r="D910" s="38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38"/>
      <c r="D911" s="38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38"/>
      <c r="D912" s="38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38"/>
      <c r="D913" s="38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38"/>
      <c r="D914" s="38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38"/>
      <c r="D915" s="38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38"/>
      <c r="D916" s="38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38"/>
      <c r="D917" s="38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38"/>
      <c r="D918" s="38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38"/>
      <c r="D919" s="38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38"/>
      <c r="D920" s="38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38"/>
      <c r="D921" s="38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38"/>
      <c r="D922" s="38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38"/>
      <c r="D923" s="38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38"/>
      <c r="D924" s="38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38"/>
      <c r="D925" s="38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38"/>
      <c r="D926" s="38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38"/>
      <c r="D927" s="38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38"/>
      <c r="D928" s="38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38"/>
      <c r="D929" s="38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38"/>
      <c r="D930" s="38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38"/>
      <c r="D931" s="38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38"/>
      <c r="D932" s="38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38"/>
      <c r="D933" s="38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38"/>
      <c r="D934" s="38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38"/>
      <c r="D935" s="38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38"/>
      <c r="D936" s="38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38"/>
      <c r="D937" s="38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38"/>
      <c r="D938" s="38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38"/>
      <c r="D939" s="38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38"/>
      <c r="D940" s="38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38"/>
      <c r="D941" s="38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38"/>
      <c r="D942" s="38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38"/>
      <c r="D943" s="38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38"/>
      <c r="D944" s="38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38"/>
      <c r="D945" s="38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38"/>
      <c r="D946" s="38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38"/>
      <c r="D947" s="38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38"/>
      <c r="D948" s="38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38"/>
      <c r="D949" s="38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38"/>
      <c r="D950" s="38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38"/>
      <c r="D951" s="38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38"/>
      <c r="D952" s="38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38"/>
      <c r="D953" s="38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38"/>
      <c r="D954" s="38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38"/>
      <c r="D955" s="38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38"/>
      <c r="D956" s="38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38"/>
      <c r="D957" s="38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38"/>
      <c r="D958" s="38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38"/>
      <c r="D959" s="38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38"/>
      <c r="D960" s="38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38"/>
      <c r="D961" s="38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38"/>
      <c r="D962" s="38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38"/>
      <c r="D963" s="38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38"/>
      <c r="D964" s="38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38"/>
      <c r="D965" s="38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38"/>
      <c r="D966" s="38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38"/>
      <c r="D967" s="38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38"/>
      <c r="D968" s="38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38"/>
      <c r="D969" s="38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38"/>
      <c r="D970" s="38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38"/>
      <c r="D971" s="38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38"/>
      <c r="D972" s="38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38"/>
      <c r="D973" s="38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38"/>
      <c r="D974" s="38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38"/>
      <c r="D975" s="38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38"/>
      <c r="D976" s="38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38"/>
      <c r="D977" s="38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38"/>
      <c r="D978" s="38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38"/>
      <c r="D979" s="38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38"/>
      <c r="D980" s="38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38"/>
      <c r="D981" s="38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38"/>
      <c r="D982" s="38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38"/>
      <c r="D983" s="38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38"/>
      <c r="D984" s="38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38"/>
      <c r="D985" s="38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38"/>
      <c r="D986" s="38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38"/>
      <c r="D987" s="38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38"/>
      <c r="D988" s="38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38"/>
      <c r="D989" s="38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38"/>
      <c r="D990" s="38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38"/>
      <c r="D991" s="38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38"/>
      <c r="D992" s="38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38"/>
      <c r="D993" s="38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38"/>
      <c r="D994" s="38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38"/>
      <c r="D995" s="38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38"/>
      <c r="D996" s="38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38"/>
      <c r="D997" s="38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38"/>
      <c r="D998" s="38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38"/>
      <c r="D999" s="38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38"/>
      <c r="D1000" s="38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38"/>
      <c r="D1001" s="38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38"/>
      <c r="D1002" s="38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38"/>
      <c r="D1003" s="38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38"/>
      <c r="D1004" s="38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38"/>
      <c r="D1005" s="38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38"/>
      <c r="D1006" s="38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mergeCells count="25">
    <mergeCell ref="A1:F1"/>
    <mergeCell ref="A2:B4"/>
    <mergeCell ref="C2:C3"/>
    <mergeCell ref="D2:D3"/>
    <mergeCell ref="E2:F2"/>
    <mergeCell ref="A5:B5"/>
    <mergeCell ref="A11:B11"/>
    <mergeCell ref="A19:F19"/>
    <mergeCell ref="A25:B25"/>
    <mergeCell ref="A26:B26"/>
    <mergeCell ref="A27:F27"/>
    <mergeCell ref="A28:B28"/>
    <mergeCell ref="A29:A30"/>
    <mergeCell ref="A31:B31"/>
    <mergeCell ref="A32:A37"/>
    <mergeCell ref="A38:B38"/>
    <mergeCell ref="A39:B39"/>
    <mergeCell ref="A40:B40"/>
    <mergeCell ref="A6:A10"/>
    <mergeCell ref="A12:A16"/>
    <mergeCell ref="A17:B17"/>
    <mergeCell ref="A18:B18"/>
    <mergeCell ref="A20:B20"/>
    <mergeCell ref="A21:A23"/>
    <mergeCell ref="A24:B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37.63"/>
    <col customWidth="1" min="3" max="3" width="18.63"/>
    <col customWidth="1" min="4" max="4" width="18.25"/>
    <col customWidth="1" min="5" max="5" width="16.38"/>
    <col customWidth="1" min="6" max="6" width="16.5"/>
  </cols>
  <sheetData>
    <row r="1">
      <c r="A1" s="39" t="s">
        <v>0</v>
      </c>
      <c r="B1" s="2"/>
      <c r="C1" s="2"/>
      <c r="D1" s="2"/>
      <c r="E1" s="2"/>
      <c r="F1" s="3"/>
    </row>
    <row r="2">
      <c r="A2" s="40"/>
      <c r="B2" s="6"/>
      <c r="C2" s="41">
        <v>2021.0</v>
      </c>
      <c r="D2" s="11"/>
      <c r="E2" s="41">
        <v>2020.0</v>
      </c>
      <c r="F2" s="11"/>
    </row>
    <row r="3">
      <c r="A3" s="9"/>
      <c r="B3" s="10"/>
      <c r="C3" s="42" t="s">
        <v>2</v>
      </c>
      <c r="D3" s="42" t="s">
        <v>3</v>
      </c>
      <c r="E3" s="42" t="s">
        <v>2</v>
      </c>
      <c r="F3" s="42" t="s">
        <v>3</v>
      </c>
    </row>
    <row r="4">
      <c r="A4" s="13"/>
      <c r="B4" s="11"/>
      <c r="C4" s="43" t="s">
        <v>4</v>
      </c>
      <c r="D4" s="44"/>
      <c r="E4" s="43" t="s">
        <v>4</v>
      </c>
      <c r="F4" s="44"/>
    </row>
    <row r="5">
      <c r="A5" s="45" t="s">
        <v>5</v>
      </c>
      <c r="B5" s="3"/>
      <c r="C5" s="46"/>
      <c r="D5" s="46"/>
      <c r="E5" s="46"/>
      <c r="F5" s="46"/>
    </row>
    <row r="6">
      <c r="A6" s="47"/>
      <c r="B6" s="48" t="s">
        <v>6</v>
      </c>
      <c r="C6" s="49">
        <v>2.799893949E9</v>
      </c>
      <c r="D6" s="50">
        <f t="shared" ref="D6:D18" si="1">C6/$C$18</f>
        <v>0.1998830893</v>
      </c>
      <c r="E6" s="49">
        <v>3.087064214E9</v>
      </c>
      <c r="F6" s="51">
        <f t="shared" ref="F6:F18" si="2">E6/$E$18</f>
        <v>0.246660682</v>
      </c>
    </row>
    <row r="7">
      <c r="A7" s="23"/>
      <c r="B7" s="48" t="s">
        <v>7</v>
      </c>
      <c r="C7" s="49">
        <v>5.03234165E8</v>
      </c>
      <c r="D7" s="50">
        <f t="shared" si="1"/>
        <v>0.03592564625</v>
      </c>
      <c r="E7" s="49">
        <v>5.03456083E8</v>
      </c>
      <c r="F7" s="51">
        <f t="shared" si="2"/>
        <v>0.04022683436</v>
      </c>
    </row>
    <row r="8">
      <c r="A8" s="23"/>
      <c r="B8" s="48" t="s">
        <v>8</v>
      </c>
      <c r="C8" s="49">
        <v>1.3852546E7</v>
      </c>
      <c r="D8" s="50">
        <f t="shared" si="1"/>
        <v>0.0009889266308</v>
      </c>
      <c r="E8" s="49">
        <v>2.1183255E7</v>
      </c>
      <c r="F8" s="51">
        <f t="shared" si="2"/>
        <v>0.001692571247</v>
      </c>
    </row>
    <row r="9">
      <c r="A9" s="23"/>
      <c r="B9" s="48" t="s">
        <v>9</v>
      </c>
      <c r="C9" s="49">
        <v>2025755.0</v>
      </c>
      <c r="D9" s="50">
        <f t="shared" si="1"/>
        <v>0.0001446176802</v>
      </c>
      <c r="E9" s="49">
        <v>3132357.0</v>
      </c>
      <c r="F9" s="51">
        <f t="shared" si="2"/>
        <v>0.000250279638</v>
      </c>
    </row>
    <row r="10">
      <c r="A10" s="24"/>
      <c r="B10" s="48" t="s">
        <v>10</v>
      </c>
      <c r="C10" s="52">
        <v>1.7713837E7</v>
      </c>
      <c r="D10" s="53">
        <f t="shared" si="1"/>
        <v>0.001264582348</v>
      </c>
      <c r="E10" s="52">
        <v>5.6636694E7</v>
      </c>
      <c r="F10" s="54">
        <f t="shared" si="2"/>
        <v>0.004525349847</v>
      </c>
    </row>
    <row r="11">
      <c r="A11" s="55" t="s">
        <v>11</v>
      </c>
      <c r="B11" s="3"/>
      <c r="C11" s="52">
        <f>SUM(C6:C10)</f>
        <v>3336720252</v>
      </c>
      <c r="D11" s="53">
        <f t="shared" si="1"/>
        <v>0.2382068622</v>
      </c>
      <c r="E11" s="52">
        <f>SUM(E6:E10)</f>
        <v>3671472603</v>
      </c>
      <c r="F11" s="54">
        <f t="shared" si="2"/>
        <v>0.2933557171</v>
      </c>
    </row>
    <row r="12">
      <c r="A12" s="47"/>
      <c r="B12" s="48" t="s">
        <v>12</v>
      </c>
      <c r="C12" s="49">
        <v>2.98979594E9</v>
      </c>
      <c r="D12" s="50">
        <f t="shared" si="1"/>
        <v>0.2134401016</v>
      </c>
      <c r="E12" s="49">
        <v>2.02699038E9</v>
      </c>
      <c r="F12" s="51">
        <f t="shared" si="2"/>
        <v>0.1619593228</v>
      </c>
    </row>
    <row r="13">
      <c r="A13" s="23"/>
      <c r="B13" s="48" t="s">
        <v>13</v>
      </c>
      <c r="C13" s="49">
        <v>1.227006049E9</v>
      </c>
      <c r="D13" s="50">
        <f t="shared" si="1"/>
        <v>0.08759537474</v>
      </c>
      <c r="E13" s="49">
        <v>1.008800248E9</v>
      </c>
      <c r="F13" s="51">
        <f t="shared" si="2"/>
        <v>0.08060452906</v>
      </c>
    </row>
    <row r="14">
      <c r="A14" s="23"/>
      <c r="B14" s="48" t="s">
        <v>14</v>
      </c>
      <c r="C14" s="49">
        <v>3.11692999E8</v>
      </c>
      <c r="D14" s="50">
        <f t="shared" si="1"/>
        <v>0.02225161406</v>
      </c>
      <c r="E14" s="49">
        <v>2.70311098E8</v>
      </c>
      <c r="F14" s="51">
        <f t="shared" si="2"/>
        <v>0.02159822898</v>
      </c>
    </row>
    <row r="15">
      <c r="A15" s="23"/>
      <c r="B15" s="48" t="s">
        <v>15</v>
      </c>
      <c r="C15" s="49">
        <v>3.865788064E9</v>
      </c>
      <c r="D15" s="50">
        <f t="shared" si="1"/>
        <v>0.2759767602</v>
      </c>
      <c r="E15" s="49">
        <v>3.588659675E9</v>
      </c>
      <c r="F15" s="51">
        <f t="shared" si="2"/>
        <v>0.2867388501</v>
      </c>
    </row>
    <row r="16">
      <c r="A16" s="24"/>
      <c r="B16" s="48" t="s">
        <v>16</v>
      </c>
      <c r="C16" s="52">
        <v>2.276654664E9</v>
      </c>
      <c r="D16" s="53">
        <f t="shared" si="1"/>
        <v>0.1625292871</v>
      </c>
      <c r="E16" s="52">
        <v>1.94919484E9</v>
      </c>
      <c r="F16" s="54">
        <f t="shared" si="2"/>
        <v>0.155743352</v>
      </c>
    </row>
    <row r="17">
      <c r="A17" s="55" t="s">
        <v>17</v>
      </c>
      <c r="B17" s="3"/>
      <c r="C17" s="52">
        <f>SUM(C12:C16)</f>
        <v>10670937716</v>
      </c>
      <c r="D17" s="53">
        <f t="shared" si="1"/>
        <v>0.7617931378</v>
      </c>
      <c r="E17" s="52">
        <f>SUM(E12:E16)</f>
        <v>8843956241</v>
      </c>
      <c r="F17" s="54">
        <f t="shared" si="2"/>
        <v>0.7066442829</v>
      </c>
    </row>
    <row r="18">
      <c r="A18" s="55" t="s">
        <v>18</v>
      </c>
      <c r="B18" s="3"/>
      <c r="C18" s="56">
        <f>C17+C11</f>
        <v>14007657968</v>
      </c>
      <c r="D18" s="57">
        <f t="shared" si="1"/>
        <v>1</v>
      </c>
      <c r="E18" s="56">
        <f>E17+E11</f>
        <v>12515428844</v>
      </c>
      <c r="F18" s="58">
        <f t="shared" si="2"/>
        <v>1</v>
      </c>
    </row>
    <row r="19">
      <c r="A19" s="59"/>
      <c r="B19" s="2"/>
      <c r="C19" s="2"/>
      <c r="D19" s="2"/>
      <c r="E19" s="2"/>
      <c r="F19" s="3"/>
    </row>
    <row r="20">
      <c r="A20" s="59" t="s">
        <v>19</v>
      </c>
      <c r="B20" s="3"/>
      <c r="C20" s="60"/>
      <c r="D20" s="50"/>
      <c r="E20" s="60"/>
      <c r="F20" s="60"/>
    </row>
    <row r="21">
      <c r="A21" s="47"/>
      <c r="B21" s="48" t="s">
        <v>20</v>
      </c>
      <c r="C21" s="49">
        <v>4.27968701E9</v>
      </c>
      <c r="D21" s="50">
        <f t="shared" ref="D21:D26" si="3">C21/$C$40</f>
        <v>0.3055248079</v>
      </c>
      <c r="E21" s="49">
        <v>4.27968701E9</v>
      </c>
      <c r="F21" s="51">
        <f t="shared" ref="F21:F26" si="4">E21/$E$40</f>
        <v>0.3419528858</v>
      </c>
    </row>
    <row r="22">
      <c r="A22" s="23"/>
      <c r="B22" s="48" t="s">
        <v>21</v>
      </c>
      <c r="C22" s="49">
        <v>1.473647979E9</v>
      </c>
      <c r="D22" s="50">
        <f t="shared" si="3"/>
        <v>0.1052030241</v>
      </c>
      <c r="E22" s="49">
        <v>1.473647979E9</v>
      </c>
      <c r="F22" s="51">
        <f t="shared" si="4"/>
        <v>0.1177465029</v>
      </c>
    </row>
    <row r="23">
      <c r="A23" s="24"/>
      <c r="B23" s="48" t="s">
        <v>22</v>
      </c>
      <c r="C23" s="52">
        <v>1.747192779E9</v>
      </c>
      <c r="D23" s="53">
        <f t="shared" si="3"/>
        <v>0.1247312565</v>
      </c>
      <c r="E23" s="52">
        <v>1.269975797E9</v>
      </c>
      <c r="F23" s="54">
        <f t="shared" si="4"/>
        <v>0.1014728151</v>
      </c>
    </row>
    <row r="24">
      <c r="A24" s="55" t="s">
        <v>23</v>
      </c>
      <c r="B24" s="3"/>
      <c r="C24" s="61">
        <f>SUM(C21:C23)</f>
        <v>7500527768</v>
      </c>
      <c r="D24" s="50">
        <f t="shared" si="3"/>
        <v>0.5354590885</v>
      </c>
      <c r="E24" s="61">
        <f>SUM(E21:E23)</f>
        <v>7023310786</v>
      </c>
      <c r="F24" s="51">
        <f t="shared" si="4"/>
        <v>0.5611722038</v>
      </c>
    </row>
    <row r="25">
      <c r="A25" s="55" t="s">
        <v>24</v>
      </c>
      <c r="B25" s="3"/>
      <c r="C25" s="52">
        <v>1418.0</v>
      </c>
      <c r="D25" s="53">
        <f t="shared" si="3"/>
        <v>0.0000001012303415</v>
      </c>
      <c r="E25" s="52">
        <v>1314.0</v>
      </c>
      <c r="F25" s="54">
        <f t="shared" si="4"/>
        <v>0.0000001049904095</v>
      </c>
    </row>
    <row r="26">
      <c r="A26" s="55" t="s">
        <v>25</v>
      </c>
      <c r="B26" s="3"/>
      <c r="C26" s="62">
        <f>SUM(C24:C25)</f>
        <v>7500529186</v>
      </c>
      <c r="D26" s="53">
        <f t="shared" si="3"/>
        <v>0.5354591898</v>
      </c>
      <c r="E26" s="62">
        <f>SUM(E24:E25)</f>
        <v>7023312100</v>
      </c>
      <c r="F26" s="54">
        <f t="shared" si="4"/>
        <v>0.5611723088</v>
      </c>
    </row>
    <row r="27">
      <c r="A27" s="59"/>
      <c r="B27" s="2"/>
      <c r="C27" s="2"/>
      <c r="D27" s="2"/>
      <c r="E27" s="2"/>
      <c r="F27" s="3"/>
    </row>
    <row r="28">
      <c r="A28" s="59" t="s">
        <v>26</v>
      </c>
      <c r="B28" s="3"/>
      <c r="C28" s="60"/>
      <c r="D28" s="50"/>
      <c r="E28" s="60"/>
      <c r="F28" s="51"/>
    </row>
    <row r="29">
      <c r="A29" s="47"/>
      <c r="B29" s="48" t="s">
        <v>27</v>
      </c>
      <c r="C29" s="49">
        <v>1.3982925E8</v>
      </c>
      <c r="D29" s="50">
        <f t="shared" ref="D29:D40" si="5">C29/$C$40</f>
        <v>0.009982343252</v>
      </c>
      <c r="E29" s="49">
        <v>1.91761301E8</v>
      </c>
      <c r="F29" s="51">
        <f t="shared" ref="F29:F40" si="6">E29/$E$40</f>
        <v>0.01532199203</v>
      </c>
    </row>
    <row r="30">
      <c r="A30" s="24"/>
      <c r="B30" s="48" t="s">
        <v>28</v>
      </c>
      <c r="C30" s="52">
        <v>4904896.0</v>
      </c>
      <c r="D30" s="53">
        <f t="shared" si="5"/>
        <v>0.0003501581786</v>
      </c>
      <c r="E30" s="52">
        <v>9291390.0</v>
      </c>
      <c r="F30" s="54">
        <f t="shared" si="6"/>
        <v>0.0007423948564</v>
      </c>
    </row>
    <row r="31">
      <c r="A31" s="55" t="s">
        <v>29</v>
      </c>
      <c r="B31" s="3"/>
      <c r="C31" s="62">
        <f>SUM(C29:C30)</f>
        <v>144734146</v>
      </c>
      <c r="D31" s="53">
        <f t="shared" si="5"/>
        <v>0.01033250143</v>
      </c>
      <c r="E31" s="62">
        <f>SUM(E29:E30)</f>
        <v>201052691</v>
      </c>
      <c r="F31" s="54">
        <f t="shared" si="6"/>
        <v>0.01606438689</v>
      </c>
    </row>
    <row r="32">
      <c r="A32" s="63"/>
      <c r="B32" s="48" t="s">
        <v>30</v>
      </c>
      <c r="C32" s="49">
        <v>4.30408117E8</v>
      </c>
      <c r="D32" s="50">
        <f t="shared" si="5"/>
        <v>0.03072662953</v>
      </c>
      <c r="E32" s="49">
        <v>1.19940905E8</v>
      </c>
      <c r="F32" s="51">
        <f t="shared" si="6"/>
        <v>0.009583443484</v>
      </c>
    </row>
    <row r="33">
      <c r="A33" s="23"/>
      <c r="B33" s="48" t="s">
        <v>28</v>
      </c>
      <c r="C33" s="49">
        <v>4809657.0</v>
      </c>
      <c r="D33" s="50">
        <f t="shared" si="5"/>
        <v>0.0003433591119</v>
      </c>
      <c r="E33" s="49">
        <v>4505188.0</v>
      </c>
      <c r="F33" s="51">
        <f t="shared" si="6"/>
        <v>0.0003599707254</v>
      </c>
    </row>
    <row r="34">
      <c r="A34" s="23"/>
      <c r="B34" s="48" t="s">
        <v>31</v>
      </c>
      <c r="C34" s="49">
        <v>8.85084814E8</v>
      </c>
      <c r="D34" s="50">
        <f t="shared" si="5"/>
        <v>0.06318578138</v>
      </c>
      <c r="E34" s="49">
        <v>6.25493472E8</v>
      </c>
      <c r="F34" s="51">
        <f t="shared" si="6"/>
        <v>0.0499777898</v>
      </c>
    </row>
    <row r="35">
      <c r="A35" s="23"/>
      <c r="B35" s="48" t="s">
        <v>32</v>
      </c>
      <c r="C35" s="49">
        <v>1.1764448E7</v>
      </c>
      <c r="D35" s="50">
        <f t="shared" si="5"/>
        <v>0.0008398583137</v>
      </c>
      <c r="E35" s="49">
        <v>4.9576141E7</v>
      </c>
      <c r="F35" s="51">
        <f t="shared" si="6"/>
        <v>0.003961201939</v>
      </c>
    </row>
    <row r="36">
      <c r="A36" s="23"/>
      <c r="B36" s="48" t="s">
        <v>33</v>
      </c>
      <c r="C36" s="49">
        <v>7.58212444E8</v>
      </c>
      <c r="D36" s="50">
        <f t="shared" si="5"/>
        <v>0.05412842359</v>
      </c>
      <c r="E36" s="49">
        <v>5.20281836E8</v>
      </c>
      <c r="F36" s="51">
        <f t="shared" si="6"/>
        <v>0.04157123519</v>
      </c>
    </row>
    <row r="37">
      <c r="A37" s="24"/>
      <c r="B37" s="48" t="s">
        <v>34</v>
      </c>
      <c r="C37" s="52">
        <v>4.272115156E9</v>
      </c>
      <c r="D37" s="53">
        <f t="shared" si="5"/>
        <v>0.3049842569</v>
      </c>
      <c r="E37" s="52">
        <v>3.971266511E9</v>
      </c>
      <c r="F37" s="54">
        <f t="shared" si="6"/>
        <v>0.3173096632</v>
      </c>
    </row>
    <row r="38">
      <c r="A38" s="55" t="s">
        <v>35</v>
      </c>
      <c r="B38" s="3"/>
      <c r="C38" s="52">
        <f>SUM(C32:C37)</f>
        <v>6362394636</v>
      </c>
      <c r="D38" s="53">
        <f t="shared" si="5"/>
        <v>0.4542083088</v>
      </c>
      <c r="E38" s="52">
        <f>SUM(E32:E37)</f>
        <v>5291064053</v>
      </c>
      <c r="F38" s="54">
        <f t="shared" si="6"/>
        <v>0.4227633043</v>
      </c>
    </row>
    <row r="39">
      <c r="A39" s="55" t="s">
        <v>36</v>
      </c>
      <c r="B39" s="3"/>
      <c r="C39" s="62">
        <f>C38+C31</f>
        <v>6507128782</v>
      </c>
      <c r="D39" s="53">
        <f t="shared" si="5"/>
        <v>0.4645408102</v>
      </c>
      <c r="E39" s="62">
        <f>E38+E31</f>
        <v>5492116744</v>
      </c>
      <c r="F39" s="54">
        <f t="shared" si="6"/>
        <v>0.4388276912</v>
      </c>
    </row>
    <row r="40">
      <c r="A40" s="55" t="s">
        <v>37</v>
      </c>
      <c r="B40" s="3"/>
      <c r="C40" s="64">
        <f>C39+C26</f>
        <v>14007657968</v>
      </c>
      <c r="D40" s="57">
        <f t="shared" si="5"/>
        <v>1</v>
      </c>
      <c r="E40" s="64">
        <f>E39+E26</f>
        <v>12515428844</v>
      </c>
      <c r="F40" s="58">
        <f t="shared" si="6"/>
        <v>1</v>
      </c>
    </row>
    <row r="41">
      <c r="C41" s="65"/>
      <c r="D41" s="65"/>
    </row>
    <row r="42">
      <c r="C42" s="65"/>
      <c r="D42" s="65"/>
    </row>
    <row r="43">
      <c r="C43" s="65"/>
      <c r="D43" s="65"/>
    </row>
    <row r="44">
      <c r="C44" s="65"/>
      <c r="D44" s="65"/>
    </row>
    <row r="45">
      <c r="C45" s="65"/>
      <c r="D45" s="65"/>
    </row>
    <row r="46">
      <c r="C46" s="65"/>
      <c r="D46" s="65"/>
    </row>
    <row r="47">
      <c r="C47" s="65"/>
      <c r="D47" s="65"/>
    </row>
    <row r="48">
      <c r="C48" s="65"/>
      <c r="D48" s="65"/>
    </row>
    <row r="49">
      <c r="C49" s="65"/>
      <c r="D49" s="65"/>
    </row>
    <row r="50">
      <c r="C50" s="65"/>
      <c r="D50" s="65"/>
    </row>
    <row r="51">
      <c r="C51" s="65"/>
      <c r="D51" s="65"/>
    </row>
    <row r="52">
      <c r="C52" s="65"/>
      <c r="D52" s="65"/>
    </row>
    <row r="53">
      <c r="C53" s="65"/>
      <c r="D53" s="65"/>
    </row>
    <row r="54">
      <c r="C54" s="65"/>
      <c r="D54" s="65"/>
    </row>
    <row r="55">
      <c r="C55" s="65"/>
      <c r="D55" s="65"/>
    </row>
    <row r="56">
      <c r="C56" s="65"/>
      <c r="D56" s="65"/>
    </row>
    <row r="57">
      <c r="C57" s="65"/>
      <c r="D57" s="65"/>
    </row>
    <row r="58">
      <c r="C58" s="65"/>
      <c r="D58" s="65"/>
    </row>
    <row r="59">
      <c r="C59" s="65"/>
      <c r="D59" s="65"/>
    </row>
    <row r="60">
      <c r="C60" s="65"/>
      <c r="D60" s="65"/>
    </row>
    <row r="61">
      <c r="C61" s="65"/>
      <c r="D61" s="65"/>
    </row>
    <row r="62">
      <c r="C62" s="65"/>
      <c r="D62" s="65"/>
    </row>
    <row r="63">
      <c r="C63" s="65"/>
      <c r="D63" s="65"/>
    </row>
    <row r="64">
      <c r="C64" s="65"/>
      <c r="D64" s="65"/>
    </row>
    <row r="65">
      <c r="C65" s="65"/>
      <c r="D65" s="65"/>
    </row>
    <row r="66">
      <c r="C66" s="65"/>
      <c r="D66" s="65"/>
    </row>
    <row r="67">
      <c r="C67" s="65"/>
      <c r="D67" s="65"/>
    </row>
    <row r="68">
      <c r="C68" s="65"/>
      <c r="D68" s="65"/>
    </row>
    <row r="69">
      <c r="C69" s="65"/>
      <c r="D69" s="65"/>
    </row>
    <row r="70">
      <c r="C70" s="65"/>
      <c r="D70" s="65"/>
    </row>
    <row r="71">
      <c r="C71" s="65"/>
      <c r="D71" s="65"/>
    </row>
    <row r="72">
      <c r="C72" s="65"/>
      <c r="D72" s="65"/>
    </row>
    <row r="73">
      <c r="C73" s="65"/>
      <c r="D73" s="65"/>
    </row>
    <row r="74">
      <c r="C74" s="65"/>
      <c r="D74" s="65"/>
    </row>
    <row r="75">
      <c r="C75" s="65"/>
      <c r="D75" s="65"/>
    </row>
    <row r="76">
      <c r="C76" s="65"/>
      <c r="D76" s="65"/>
    </row>
    <row r="77">
      <c r="C77" s="65"/>
      <c r="D77" s="65"/>
    </row>
    <row r="78">
      <c r="C78" s="65"/>
      <c r="D78" s="65"/>
    </row>
    <row r="79">
      <c r="C79" s="65"/>
      <c r="D79" s="65"/>
    </row>
    <row r="80">
      <c r="C80" s="65"/>
      <c r="D80" s="65"/>
    </row>
    <row r="81">
      <c r="C81" s="65"/>
      <c r="D81" s="65"/>
    </row>
    <row r="82">
      <c r="C82" s="65"/>
      <c r="D82" s="65"/>
    </row>
    <row r="83">
      <c r="C83" s="65"/>
      <c r="D83" s="65"/>
    </row>
    <row r="84">
      <c r="C84" s="65"/>
      <c r="D84" s="65"/>
    </row>
    <row r="85">
      <c r="C85" s="65"/>
      <c r="D85" s="65"/>
    </row>
    <row r="86">
      <c r="C86" s="65"/>
      <c r="D86" s="65"/>
    </row>
    <row r="87">
      <c r="C87" s="65"/>
      <c r="D87" s="65"/>
    </row>
    <row r="88">
      <c r="C88" s="65"/>
      <c r="D88" s="65"/>
    </row>
    <row r="89">
      <c r="C89" s="65"/>
      <c r="D89" s="65"/>
    </row>
    <row r="90">
      <c r="C90" s="65"/>
      <c r="D90" s="65"/>
    </row>
    <row r="91">
      <c r="C91" s="65"/>
      <c r="D91" s="65"/>
    </row>
    <row r="92">
      <c r="C92" s="65"/>
      <c r="D92" s="65"/>
    </row>
    <row r="93">
      <c r="C93" s="65"/>
      <c r="D93" s="65"/>
    </row>
    <row r="94">
      <c r="C94" s="65"/>
      <c r="D94" s="65"/>
    </row>
    <row r="95">
      <c r="C95" s="65"/>
      <c r="D95" s="65"/>
    </row>
    <row r="96">
      <c r="C96" s="65"/>
      <c r="D96" s="65"/>
    </row>
    <row r="97">
      <c r="C97" s="65"/>
      <c r="D97" s="65"/>
    </row>
    <row r="98">
      <c r="C98" s="65"/>
      <c r="D98" s="65"/>
    </row>
    <row r="99">
      <c r="C99" s="65"/>
      <c r="D99" s="65"/>
    </row>
    <row r="100">
      <c r="C100" s="65"/>
      <c r="D100" s="65"/>
    </row>
    <row r="101">
      <c r="C101" s="65"/>
      <c r="D101" s="65"/>
    </row>
    <row r="102">
      <c r="C102" s="65"/>
      <c r="D102" s="65"/>
    </row>
    <row r="103">
      <c r="C103" s="65"/>
      <c r="D103" s="65"/>
    </row>
    <row r="104">
      <c r="C104" s="65"/>
      <c r="D104" s="65"/>
    </row>
    <row r="105">
      <c r="C105" s="65"/>
      <c r="D105" s="65"/>
    </row>
    <row r="106">
      <c r="C106" s="65"/>
      <c r="D106" s="65"/>
    </row>
    <row r="107">
      <c r="C107" s="65"/>
      <c r="D107" s="65"/>
    </row>
    <row r="108">
      <c r="C108" s="65"/>
      <c r="D108" s="65"/>
    </row>
    <row r="109">
      <c r="C109" s="65"/>
      <c r="D109" s="65"/>
    </row>
    <row r="110">
      <c r="C110" s="65"/>
      <c r="D110" s="65"/>
    </row>
    <row r="111">
      <c r="C111" s="65"/>
      <c r="D111" s="65"/>
    </row>
    <row r="112">
      <c r="C112" s="65"/>
      <c r="D112" s="65"/>
    </row>
    <row r="113">
      <c r="C113" s="65"/>
      <c r="D113" s="65"/>
    </row>
    <row r="114">
      <c r="C114" s="65"/>
      <c r="D114" s="65"/>
    </row>
    <row r="115">
      <c r="C115" s="65"/>
      <c r="D115" s="65"/>
    </row>
    <row r="116">
      <c r="C116" s="65"/>
      <c r="D116" s="65"/>
    </row>
    <row r="117">
      <c r="C117" s="65"/>
      <c r="D117" s="65"/>
    </row>
    <row r="118">
      <c r="C118" s="65"/>
      <c r="D118" s="65"/>
    </row>
    <row r="119">
      <c r="C119" s="65"/>
      <c r="D119" s="65"/>
    </row>
    <row r="120">
      <c r="C120" s="65"/>
      <c r="D120" s="65"/>
    </row>
    <row r="121">
      <c r="C121" s="65"/>
      <c r="D121" s="65"/>
    </row>
    <row r="122">
      <c r="C122" s="65"/>
      <c r="D122" s="65"/>
    </row>
    <row r="123">
      <c r="C123" s="65"/>
      <c r="D123" s="65"/>
    </row>
    <row r="124">
      <c r="C124" s="65"/>
      <c r="D124" s="65"/>
    </row>
    <row r="125">
      <c r="C125" s="65"/>
      <c r="D125" s="65"/>
    </row>
    <row r="126">
      <c r="C126" s="65"/>
      <c r="D126" s="65"/>
    </row>
    <row r="127">
      <c r="C127" s="65"/>
      <c r="D127" s="65"/>
    </row>
    <row r="128">
      <c r="C128" s="65"/>
      <c r="D128" s="65"/>
    </row>
    <row r="129">
      <c r="C129" s="65"/>
      <c r="D129" s="65"/>
    </row>
    <row r="130">
      <c r="C130" s="65"/>
      <c r="D130" s="65"/>
    </row>
    <row r="131">
      <c r="C131" s="65"/>
      <c r="D131" s="65"/>
    </row>
    <row r="132">
      <c r="C132" s="65"/>
      <c r="D132" s="65"/>
    </row>
    <row r="133">
      <c r="C133" s="65"/>
      <c r="D133" s="65"/>
    </row>
    <row r="134">
      <c r="C134" s="65"/>
      <c r="D134" s="65"/>
    </row>
    <row r="135">
      <c r="C135" s="65"/>
      <c r="D135" s="65"/>
    </row>
    <row r="136">
      <c r="C136" s="65"/>
      <c r="D136" s="65"/>
    </row>
    <row r="137">
      <c r="C137" s="65"/>
      <c r="D137" s="65"/>
    </row>
    <row r="138">
      <c r="C138" s="65"/>
      <c r="D138" s="65"/>
    </row>
    <row r="139">
      <c r="C139" s="65"/>
      <c r="D139" s="65"/>
    </row>
    <row r="140">
      <c r="C140" s="65"/>
      <c r="D140" s="65"/>
    </row>
    <row r="141">
      <c r="C141" s="65"/>
      <c r="D141" s="65"/>
    </row>
    <row r="142">
      <c r="C142" s="65"/>
      <c r="D142" s="65"/>
    </row>
    <row r="143">
      <c r="C143" s="65"/>
      <c r="D143" s="65"/>
    </row>
    <row r="144">
      <c r="C144" s="65"/>
      <c r="D144" s="65"/>
    </row>
    <row r="145">
      <c r="C145" s="65"/>
      <c r="D145" s="65"/>
    </row>
    <row r="146">
      <c r="C146" s="65"/>
      <c r="D146" s="65"/>
    </row>
    <row r="147">
      <c r="C147" s="65"/>
      <c r="D147" s="65"/>
    </row>
    <row r="148">
      <c r="C148" s="65"/>
      <c r="D148" s="65"/>
    </row>
    <row r="149">
      <c r="C149" s="65"/>
      <c r="D149" s="65"/>
    </row>
    <row r="150">
      <c r="C150" s="65"/>
      <c r="D150" s="65"/>
    </row>
    <row r="151">
      <c r="C151" s="65"/>
      <c r="D151" s="65"/>
    </row>
    <row r="152">
      <c r="C152" s="65"/>
      <c r="D152" s="65"/>
    </row>
    <row r="153">
      <c r="C153" s="65"/>
      <c r="D153" s="65"/>
    </row>
    <row r="154">
      <c r="C154" s="65"/>
      <c r="D154" s="65"/>
    </row>
    <row r="155">
      <c r="C155" s="65"/>
      <c r="D155" s="65"/>
    </row>
    <row r="156">
      <c r="C156" s="65"/>
      <c r="D156" s="65"/>
    </row>
    <row r="157">
      <c r="C157" s="65"/>
      <c r="D157" s="65"/>
    </row>
    <row r="158">
      <c r="C158" s="65"/>
      <c r="D158" s="65"/>
    </row>
    <row r="159">
      <c r="C159" s="65"/>
      <c r="D159" s="65"/>
    </row>
    <row r="160">
      <c r="C160" s="65"/>
      <c r="D160" s="65"/>
    </row>
    <row r="161">
      <c r="C161" s="65"/>
      <c r="D161" s="65"/>
    </row>
    <row r="162">
      <c r="C162" s="65"/>
      <c r="D162" s="65"/>
    </row>
    <row r="163">
      <c r="C163" s="65"/>
      <c r="D163" s="65"/>
    </row>
    <row r="164">
      <c r="C164" s="65"/>
      <c r="D164" s="65"/>
    </row>
    <row r="165">
      <c r="C165" s="65"/>
      <c r="D165" s="65"/>
    </row>
    <row r="166">
      <c r="C166" s="65"/>
      <c r="D166" s="65"/>
    </row>
    <row r="167">
      <c r="C167" s="65"/>
      <c r="D167" s="65"/>
    </row>
    <row r="168">
      <c r="C168" s="65"/>
      <c r="D168" s="65"/>
    </row>
    <row r="169">
      <c r="C169" s="65"/>
      <c r="D169" s="65"/>
    </row>
    <row r="170">
      <c r="C170" s="65"/>
      <c r="D170" s="65"/>
    </row>
    <row r="171">
      <c r="C171" s="65"/>
      <c r="D171" s="65"/>
    </row>
    <row r="172">
      <c r="C172" s="65"/>
      <c r="D172" s="65"/>
    </row>
    <row r="173">
      <c r="C173" s="65"/>
      <c r="D173" s="65"/>
    </row>
    <row r="174">
      <c r="C174" s="65"/>
      <c r="D174" s="65"/>
    </row>
    <row r="175">
      <c r="C175" s="65"/>
      <c r="D175" s="65"/>
    </row>
    <row r="176">
      <c r="C176" s="65"/>
      <c r="D176" s="65"/>
    </row>
    <row r="177">
      <c r="C177" s="65"/>
      <c r="D177" s="65"/>
    </row>
    <row r="178">
      <c r="C178" s="65"/>
      <c r="D178" s="65"/>
    </row>
    <row r="179">
      <c r="C179" s="65"/>
      <c r="D179" s="65"/>
    </row>
    <row r="180">
      <c r="C180" s="65"/>
      <c r="D180" s="65"/>
    </row>
    <row r="181">
      <c r="C181" s="65"/>
      <c r="D181" s="65"/>
    </row>
    <row r="182">
      <c r="C182" s="65"/>
      <c r="D182" s="65"/>
    </row>
    <row r="183">
      <c r="C183" s="65"/>
      <c r="D183" s="65"/>
    </row>
    <row r="184">
      <c r="C184" s="65"/>
      <c r="D184" s="65"/>
    </row>
    <row r="185">
      <c r="C185" s="65"/>
      <c r="D185" s="65"/>
    </row>
    <row r="186">
      <c r="C186" s="65"/>
      <c r="D186" s="65"/>
    </row>
    <row r="187">
      <c r="C187" s="65"/>
      <c r="D187" s="65"/>
    </row>
    <row r="188">
      <c r="C188" s="65"/>
      <c r="D188" s="65"/>
    </row>
    <row r="189">
      <c r="C189" s="65"/>
      <c r="D189" s="65"/>
    </row>
    <row r="190">
      <c r="C190" s="65"/>
      <c r="D190" s="65"/>
    </row>
    <row r="191">
      <c r="C191" s="65"/>
      <c r="D191" s="65"/>
    </row>
    <row r="192">
      <c r="C192" s="65"/>
      <c r="D192" s="65"/>
    </row>
    <row r="193">
      <c r="C193" s="65"/>
      <c r="D193" s="65"/>
    </row>
    <row r="194">
      <c r="C194" s="65"/>
      <c r="D194" s="65"/>
    </row>
    <row r="195">
      <c r="C195" s="65"/>
      <c r="D195" s="65"/>
    </row>
    <row r="196">
      <c r="C196" s="65"/>
      <c r="D196" s="65"/>
    </row>
    <row r="197">
      <c r="C197" s="65"/>
      <c r="D197" s="65"/>
    </row>
    <row r="198">
      <c r="C198" s="65"/>
      <c r="D198" s="65"/>
    </row>
    <row r="199">
      <c r="C199" s="65"/>
      <c r="D199" s="65"/>
    </row>
    <row r="200">
      <c r="C200" s="65"/>
      <c r="D200" s="65"/>
    </row>
    <row r="201">
      <c r="C201" s="65"/>
      <c r="D201" s="65"/>
    </row>
    <row r="202">
      <c r="C202" s="65"/>
      <c r="D202" s="65"/>
    </row>
    <row r="203">
      <c r="C203" s="65"/>
      <c r="D203" s="65"/>
    </row>
    <row r="204">
      <c r="C204" s="65"/>
      <c r="D204" s="65"/>
    </row>
    <row r="205">
      <c r="C205" s="65"/>
      <c r="D205" s="65"/>
    </row>
    <row r="206">
      <c r="C206" s="65"/>
      <c r="D206" s="65"/>
    </row>
    <row r="207">
      <c r="C207" s="65"/>
      <c r="D207" s="65"/>
    </row>
    <row r="208">
      <c r="C208" s="65"/>
      <c r="D208" s="65"/>
    </row>
    <row r="209">
      <c r="C209" s="65"/>
      <c r="D209" s="65"/>
    </row>
    <row r="210">
      <c r="C210" s="65"/>
      <c r="D210" s="65"/>
    </row>
    <row r="211">
      <c r="C211" s="65"/>
      <c r="D211" s="65"/>
    </row>
    <row r="212">
      <c r="C212" s="65"/>
      <c r="D212" s="65"/>
    </row>
    <row r="213">
      <c r="C213" s="65"/>
      <c r="D213" s="65"/>
    </row>
    <row r="214">
      <c r="C214" s="65"/>
      <c r="D214" s="65"/>
    </row>
    <row r="215">
      <c r="C215" s="65"/>
      <c r="D215" s="65"/>
    </row>
    <row r="216">
      <c r="C216" s="65"/>
      <c r="D216" s="65"/>
    </row>
    <row r="217">
      <c r="C217" s="65"/>
      <c r="D217" s="65"/>
    </row>
    <row r="218">
      <c r="C218" s="65"/>
      <c r="D218" s="65"/>
    </row>
    <row r="219">
      <c r="C219" s="65"/>
      <c r="D219" s="65"/>
    </row>
    <row r="220">
      <c r="C220" s="65"/>
      <c r="D220" s="65"/>
    </row>
    <row r="221">
      <c r="C221" s="65"/>
      <c r="D221" s="65"/>
    </row>
    <row r="222">
      <c r="C222" s="65"/>
      <c r="D222" s="65"/>
    </row>
    <row r="223">
      <c r="C223" s="65"/>
      <c r="D223" s="65"/>
    </row>
    <row r="224">
      <c r="C224" s="65"/>
      <c r="D224" s="65"/>
    </row>
    <row r="225">
      <c r="C225" s="65"/>
      <c r="D225" s="65"/>
    </row>
    <row r="226">
      <c r="C226" s="65"/>
      <c r="D226" s="65"/>
    </row>
    <row r="227">
      <c r="C227" s="65"/>
      <c r="D227" s="65"/>
    </row>
    <row r="228">
      <c r="C228" s="65"/>
      <c r="D228" s="65"/>
    </row>
    <row r="229">
      <c r="C229" s="65"/>
      <c r="D229" s="65"/>
    </row>
    <row r="230">
      <c r="C230" s="65"/>
      <c r="D230" s="65"/>
    </row>
    <row r="231">
      <c r="C231" s="65"/>
      <c r="D231" s="65"/>
    </row>
    <row r="232">
      <c r="C232" s="65"/>
      <c r="D232" s="65"/>
    </row>
    <row r="233">
      <c r="C233" s="65"/>
      <c r="D233" s="65"/>
    </row>
    <row r="234">
      <c r="C234" s="65"/>
      <c r="D234" s="65"/>
    </row>
    <row r="235">
      <c r="C235" s="65"/>
      <c r="D235" s="65"/>
    </row>
    <row r="236">
      <c r="C236" s="65"/>
      <c r="D236" s="65"/>
    </row>
    <row r="237">
      <c r="C237" s="65"/>
      <c r="D237" s="65"/>
    </row>
    <row r="238">
      <c r="C238" s="65"/>
      <c r="D238" s="65"/>
    </row>
    <row r="239">
      <c r="C239" s="65"/>
      <c r="D239" s="65"/>
    </row>
    <row r="240">
      <c r="C240" s="65"/>
      <c r="D240" s="65"/>
    </row>
    <row r="241">
      <c r="C241" s="65"/>
      <c r="D241" s="65"/>
    </row>
    <row r="242">
      <c r="C242" s="65"/>
      <c r="D242" s="65"/>
    </row>
    <row r="243">
      <c r="C243" s="65"/>
      <c r="D243" s="65"/>
    </row>
    <row r="244">
      <c r="C244" s="65"/>
      <c r="D244" s="65"/>
    </row>
    <row r="245">
      <c r="C245" s="65"/>
      <c r="D245" s="65"/>
    </row>
    <row r="246">
      <c r="C246" s="65"/>
      <c r="D246" s="65"/>
    </row>
    <row r="247">
      <c r="C247" s="65"/>
      <c r="D247" s="65"/>
    </row>
    <row r="248">
      <c r="C248" s="65"/>
      <c r="D248" s="65"/>
    </row>
    <row r="249">
      <c r="C249" s="65"/>
      <c r="D249" s="65"/>
    </row>
    <row r="250">
      <c r="C250" s="65"/>
      <c r="D250" s="65"/>
    </row>
    <row r="251">
      <c r="C251" s="65"/>
      <c r="D251" s="65"/>
    </row>
    <row r="252">
      <c r="C252" s="65"/>
      <c r="D252" s="65"/>
    </row>
    <row r="253">
      <c r="C253" s="65"/>
      <c r="D253" s="65"/>
    </row>
    <row r="254">
      <c r="C254" s="65"/>
      <c r="D254" s="65"/>
    </row>
    <row r="255">
      <c r="C255" s="65"/>
      <c r="D255" s="65"/>
    </row>
    <row r="256">
      <c r="C256" s="65"/>
      <c r="D256" s="65"/>
    </row>
    <row r="257">
      <c r="C257" s="65"/>
      <c r="D257" s="65"/>
    </row>
    <row r="258">
      <c r="C258" s="65"/>
      <c r="D258" s="65"/>
    </row>
    <row r="259">
      <c r="C259" s="65"/>
      <c r="D259" s="65"/>
    </row>
    <row r="260">
      <c r="C260" s="65"/>
      <c r="D260" s="65"/>
    </row>
    <row r="261">
      <c r="C261" s="65"/>
      <c r="D261" s="65"/>
    </row>
    <row r="262">
      <c r="C262" s="65"/>
      <c r="D262" s="65"/>
    </row>
    <row r="263">
      <c r="C263" s="65"/>
      <c r="D263" s="65"/>
    </row>
    <row r="264">
      <c r="C264" s="65"/>
      <c r="D264" s="65"/>
    </row>
    <row r="265">
      <c r="C265" s="65"/>
      <c r="D265" s="65"/>
    </row>
    <row r="266">
      <c r="C266" s="65"/>
      <c r="D266" s="65"/>
    </row>
    <row r="267">
      <c r="C267" s="65"/>
      <c r="D267" s="65"/>
    </row>
    <row r="268">
      <c r="C268" s="65"/>
      <c r="D268" s="65"/>
    </row>
    <row r="269">
      <c r="C269" s="65"/>
      <c r="D269" s="65"/>
    </row>
    <row r="270">
      <c r="C270" s="65"/>
      <c r="D270" s="65"/>
    </row>
    <row r="271">
      <c r="C271" s="65"/>
      <c r="D271" s="65"/>
    </row>
    <row r="272">
      <c r="C272" s="65"/>
      <c r="D272" s="65"/>
    </row>
    <row r="273">
      <c r="C273" s="65"/>
      <c r="D273" s="65"/>
    </row>
    <row r="274">
      <c r="C274" s="65"/>
      <c r="D274" s="65"/>
    </row>
    <row r="275">
      <c r="C275" s="65"/>
      <c r="D275" s="65"/>
    </row>
    <row r="276">
      <c r="C276" s="65"/>
      <c r="D276" s="65"/>
    </row>
    <row r="277">
      <c r="C277" s="65"/>
      <c r="D277" s="65"/>
    </row>
    <row r="278">
      <c r="C278" s="65"/>
      <c r="D278" s="65"/>
    </row>
    <row r="279">
      <c r="C279" s="65"/>
      <c r="D279" s="65"/>
    </row>
    <row r="280">
      <c r="C280" s="65"/>
      <c r="D280" s="65"/>
    </row>
    <row r="281">
      <c r="C281" s="65"/>
      <c r="D281" s="65"/>
    </row>
    <row r="282">
      <c r="C282" s="65"/>
      <c r="D282" s="65"/>
    </row>
    <row r="283">
      <c r="C283" s="65"/>
      <c r="D283" s="65"/>
    </row>
    <row r="284">
      <c r="C284" s="65"/>
      <c r="D284" s="65"/>
    </row>
    <row r="285">
      <c r="C285" s="65"/>
      <c r="D285" s="65"/>
    </row>
    <row r="286">
      <c r="C286" s="65"/>
      <c r="D286" s="65"/>
    </row>
    <row r="287">
      <c r="C287" s="65"/>
      <c r="D287" s="65"/>
    </row>
    <row r="288">
      <c r="C288" s="65"/>
      <c r="D288" s="65"/>
    </row>
    <row r="289">
      <c r="C289" s="65"/>
      <c r="D289" s="65"/>
    </row>
    <row r="290">
      <c r="C290" s="65"/>
      <c r="D290" s="65"/>
    </row>
    <row r="291">
      <c r="C291" s="65"/>
      <c r="D291" s="65"/>
    </row>
    <row r="292">
      <c r="C292" s="65"/>
      <c r="D292" s="65"/>
    </row>
    <row r="293">
      <c r="C293" s="65"/>
      <c r="D293" s="65"/>
    </row>
    <row r="294">
      <c r="C294" s="65"/>
      <c r="D294" s="65"/>
    </row>
    <row r="295">
      <c r="C295" s="65"/>
      <c r="D295" s="65"/>
    </row>
    <row r="296">
      <c r="C296" s="65"/>
      <c r="D296" s="65"/>
    </row>
    <row r="297">
      <c r="C297" s="65"/>
      <c r="D297" s="65"/>
    </row>
    <row r="298">
      <c r="C298" s="65"/>
      <c r="D298" s="65"/>
    </row>
    <row r="299">
      <c r="C299" s="65"/>
      <c r="D299" s="65"/>
    </row>
    <row r="300">
      <c r="C300" s="65"/>
      <c r="D300" s="65"/>
    </row>
    <row r="301">
      <c r="C301" s="65"/>
      <c r="D301" s="65"/>
    </row>
    <row r="302">
      <c r="C302" s="65"/>
      <c r="D302" s="65"/>
    </row>
    <row r="303">
      <c r="C303" s="65"/>
      <c r="D303" s="65"/>
    </row>
    <row r="304">
      <c r="C304" s="65"/>
      <c r="D304" s="65"/>
    </row>
    <row r="305">
      <c r="C305" s="65"/>
      <c r="D305" s="65"/>
    </row>
    <row r="306">
      <c r="C306" s="65"/>
      <c r="D306" s="65"/>
    </row>
    <row r="307">
      <c r="C307" s="65"/>
      <c r="D307" s="65"/>
    </row>
    <row r="308">
      <c r="C308" s="65"/>
      <c r="D308" s="65"/>
    </row>
    <row r="309">
      <c r="C309" s="65"/>
      <c r="D309" s="65"/>
    </row>
    <row r="310">
      <c r="C310" s="65"/>
      <c r="D310" s="65"/>
    </row>
    <row r="311">
      <c r="C311" s="65"/>
      <c r="D311" s="65"/>
    </row>
    <row r="312">
      <c r="C312" s="65"/>
      <c r="D312" s="65"/>
    </row>
    <row r="313">
      <c r="C313" s="65"/>
      <c r="D313" s="65"/>
    </row>
    <row r="314">
      <c r="C314" s="65"/>
      <c r="D314" s="65"/>
    </row>
    <row r="315">
      <c r="C315" s="65"/>
      <c r="D315" s="65"/>
    </row>
    <row r="316">
      <c r="C316" s="65"/>
      <c r="D316" s="65"/>
    </row>
    <row r="317">
      <c r="C317" s="65"/>
      <c r="D317" s="65"/>
    </row>
    <row r="318">
      <c r="C318" s="65"/>
      <c r="D318" s="65"/>
    </row>
    <row r="319">
      <c r="C319" s="65"/>
      <c r="D319" s="65"/>
    </row>
    <row r="320">
      <c r="C320" s="65"/>
      <c r="D320" s="65"/>
    </row>
    <row r="321">
      <c r="C321" s="65"/>
      <c r="D321" s="65"/>
    </row>
    <row r="322">
      <c r="C322" s="65"/>
      <c r="D322" s="65"/>
    </row>
    <row r="323">
      <c r="C323" s="65"/>
      <c r="D323" s="65"/>
    </row>
    <row r="324">
      <c r="C324" s="65"/>
      <c r="D324" s="65"/>
    </row>
    <row r="325">
      <c r="C325" s="65"/>
      <c r="D325" s="65"/>
    </row>
    <row r="326">
      <c r="C326" s="65"/>
      <c r="D326" s="65"/>
    </row>
    <row r="327">
      <c r="C327" s="65"/>
      <c r="D327" s="65"/>
    </row>
    <row r="328">
      <c r="C328" s="65"/>
      <c r="D328" s="65"/>
    </row>
    <row r="329">
      <c r="C329" s="65"/>
      <c r="D329" s="65"/>
    </row>
    <row r="330">
      <c r="C330" s="65"/>
      <c r="D330" s="65"/>
    </row>
    <row r="331">
      <c r="C331" s="65"/>
      <c r="D331" s="65"/>
    </row>
    <row r="332">
      <c r="C332" s="65"/>
      <c r="D332" s="65"/>
    </row>
    <row r="333">
      <c r="C333" s="65"/>
      <c r="D333" s="65"/>
    </row>
    <row r="334">
      <c r="C334" s="65"/>
      <c r="D334" s="65"/>
    </row>
    <row r="335">
      <c r="C335" s="65"/>
      <c r="D335" s="65"/>
    </row>
    <row r="336">
      <c r="C336" s="65"/>
      <c r="D336" s="65"/>
    </row>
    <row r="337">
      <c r="C337" s="65"/>
      <c r="D337" s="65"/>
    </row>
    <row r="338">
      <c r="C338" s="65"/>
      <c r="D338" s="65"/>
    </row>
    <row r="339">
      <c r="C339" s="65"/>
      <c r="D339" s="65"/>
    </row>
    <row r="340">
      <c r="C340" s="65"/>
      <c r="D340" s="65"/>
    </row>
    <row r="341">
      <c r="C341" s="65"/>
      <c r="D341" s="65"/>
    </row>
    <row r="342">
      <c r="C342" s="65"/>
      <c r="D342" s="65"/>
    </row>
    <row r="343">
      <c r="C343" s="65"/>
      <c r="D343" s="65"/>
    </row>
    <row r="344">
      <c r="C344" s="65"/>
      <c r="D344" s="65"/>
    </row>
    <row r="345">
      <c r="C345" s="65"/>
      <c r="D345" s="65"/>
    </row>
    <row r="346">
      <c r="C346" s="65"/>
      <c r="D346" s="65"/>
    </row>
    <row r="347">
      <c r="C347" s="65"/>
      <c r="D347" s="65"/>
    </row>
    <row r="348">
      <c r="C348" s="65"/>
      <c r="D348" s="65"/>
    </row>
    <row r="349">
      <c r="C349" s="65"/>
      <c r="D349" s="65"/>
    </row>
    <row r="350">
      <c r="C350" s="65"/>
      <c r="D350" s="65"/>
    </row>
    <row r="351">
      <c r="C351" s="65"/>
      <c r="D351" s="65"/>
    </row>
    <row r="352">
      <c r="C352" s="65"/>
      <c r="D352" s="65"/>
    </row>
    <row r="353">
      <c r="C353" s="65"/>
      <c r="D353" s="65"/>
    </row>
    <row r="354">
      <c r="C354" s="65"/>
      <c r="D354" s="65"/>
    </row>
    <row r="355">
      <c r="C355" s="65"/>
      <c r="D355" s="65"/>
    </row>
    <row r="356">
      <c r="C356" s="65"/>
      <c r="D356" s="65"/>
    </row>
    <row r="357">
      <c r="C357" s="65"/>
      <c r="D357" s="65"/>
    </row>
    <row r="358">
      <c r="C358" s="65"/>
      <c r="D358" s="65"/>
    </row>
    <row r="359">
      <c r="C359" s="65"/>
      <c r="D359" s="65"/>
    </row>
    <row r="360">
      <c r="C360" s="65"/>
      <c r="D360" s="65"/>
    </row>
    <row r="361">
      <c r="C361" s="65"/>
      <c r="D361" s="65"/>
    </row>
    <row r="362">
      <c r="C362" s="65"/>
      <c r="D362" s="65"/>
    </row>
    <row r="363">
      <c r="C363" s="65"/>
      <c r="D363" s="65"/>
    </row>
    <row r="364">
      <c r="C364" s="65"/>
      <c r="D364" s="65"/>
    </row>
    <row r="365">
      <c r="C365" s="65"/>
      <c r="D365" s="65"/>
    </row>
    <row r="366">
      <c r="C366" s="65"/>
      <c r="D366" s="65"/>
    </row>
    <row r="367">
      <c r="C367" s="65"/>
      <c r="D367" s="65"/>
    </row>
    <row r="368">
      <c r="C368" s="65"/>
      <c r="D368" s="65"/>
    </row>
    <row r="369">
      <c r="C369" s="65"/>
      <c r="D369" s="65"/>
    </row>
    <row r="370">
      <c r="C370" s="65"/>
      <c r="D370" s="65"/>
    </row>
    <row r="371">
      <c r="C371" s="65"/>
      <c r="D371" s="65"/>
    </row>
    <row r="372">
      <c r="C372" s="65"/>
      <c r="D372" s="65"/>
    </row>
    <row r="373">
      <c r="C373" s="65"/>
      <c r="D373" s="65"/>
    </row>
    <row r="374">
      <c r="C374" s="65"/>
      <c r="D374" s="65"/>
    </row>
    <row r="375">
      <c r="C375" s="65"/>
      <c r="D375" s="65"/>
    </row>
    <row r="376">
      <c r="C376" s="65"/>
      <c r="D376" s="65"/>
    </row>
    <row r="377">
      <c r="C377" s="65"/>
      <c r="D377" s="65"/>
    </row>
    <row r="378">
      <c r="C378" s="65"/>
      <c r="D378" s="65"/>
    </row>
    <row r="379">
      <c r="C379" s="65"/>
      <c r="D379" s="65"/>
    </row>
    <row r="380">
      <c r="C380" s="65"/>
      <c r="D380" s="65"/>
    </row>
    <row r="381">
      <c r="C381" s="65"/>
      <c r="D381" s="65"/>
    </row>
    <row r="382">
      <c r="C382" s="65"/>
      <c r="D382" s="65"/>
    </row>
    <row r="383">
      <c r="C383" s="65"/>
      <c r="D383" s="65"/>
    </row>
    <row r="384">
      <c r="C384" s="65"/>
      <c r="D384" s="65"/>
    </row>
    <row r="385">
      <c r="C385" s="65"/>
      <c r="D385" s="65"/>
    </row>
    <row r="386">
      <c r="C386" s="65"/>
      <c r="D386" s="65"/>
    </row>
    <row r="387">
      <c r="C387" s="65"/>
      <c r="D387" s="65"/>
    </row>
    <row r="388">
      <c r="C388" s="65"/>
      <c r="D388" s="65"/>
    </row>
    <row r="389">
      <c r="C389" s="65"/>
      <c r="D389" s="65"/>
    </row>
    <row r="390">
      <c r="C390" s="65"/>
      <c r="D390" s="65"/>
    </row>
    <row r="391">
      <c r="C391" s="65"/>
      <c r="D391" s="65"/>
    </row>
    <row r="392">
      <c r="C392" s="65"/>
      <c r="D392" s="65"/>
    </row>
    <row r="393">
      <c r="C393" s="65"/>
      <c r="D393" s="65"/>
    </row>
    <row r="394">
      <c r="C394" s="65"/>
      <c r="D394" s="65"/>
    </row>
    <row r="395">
      <c r="C395" s="65"/>
      <c r="D395" s="65"/>
    </row>
    <row r="396">
      <c r="C396" s="65"/>
      <c r="D396" s="65"/>
    </row>
    <row r="397">
      <c r="C397" s="65"/>
      <c r="D397" s="65"/>
    </row>
    <row r="398">
      <c r="C398" s="65"/>
      <c r="D398" s="65"/>
    </row>
    <row r="399">
      <c r="C399" s="65"/>
      <c r="D399" s="65"/>
    </row>
    <row r="400">
      <c r="C400" s="65"/>
      <c r="D400" s="65"/>
    </row>
    <row r="401">
      <c r="C401" s="65"/>
      <c r="D401" s="65"/>
    </row>
    <row r="402">
      <c r="C402" s="65"/>
      <c r="D402" s="65"/>
    </row>
    <row r="403">
      <c r="C403" s="65"/>
      <c r="D403" s="65"/>
    </row>
    <row r="404">
      <c r="C404" s="65"/>
      <c r="D404" s="65"/>
    </row>
    <row r="405">
      <c r="C405" s="65"/>
      <c r="D405" s="65"/>
    </row>
    <row r="406">
      <c r="C406" s="65"/>
      <c r="D406" s="65"/>
    </row>
    <row r="407">
      <c r="C407" s="65"/>
      <c r="D407" s="65"/>
    </row>
    <row r="408">
      <c r="C408" s="65"/>
      <c r="D408" s="65"/>
    </row>
    <row r="409">
      <c r="C409" s="65"/>
      <c r="D409" s="65"/>
    </row>
    <row r="410">
      <c r="C410" s="65"/>
      <c r="D410" s="65"/>
    </row>
    <row r="411">
      <c r="C411" s="65"/>
      <c r="D411" s="65"/>
    </row>
    <row r="412">
      <c r="C412" s="65"/>
      <c r="D412" s="65"/>
    </row>
    <row r="413">
      <c r="C413" s="65"/>
      <c r="D413" s="65"/>
    </row>
    <row r="414">
      <c r="C414" s="65"/>
      <c r="D414" s="65"/>
    </row>
    <row r="415">
      <c r="C415" s="65"/>
      <c r="D415" s="65"/>
    </row>
    <row r="416">
      <c r="C416" s="65"/>
      <c r="D416" s="65"/>
    </row>
    <row r="417">
      <c r="C417" s="65"/>
      <c r="D417" s="65"/>
    </row>
    <row r="418">
      <c r="C418" s="65"/>
      <c r="D418" s="65"/>
    </row>
    <row r="419">
      <c r="C419" s="65"/>
      <c r="D419" s="65"/>
    </row>
    <row r="420">
      <c r="C420" s="65"/>
      <c r="D420" s="65"/>
    </row>
    <row r="421">
      <c r="C421" s="65"/>
      <c r="D421" s="65"/>
    </row>
    <row r="422">
      <c r="C422" s="65"/>
      <c r="D422" s="65"/>
    </row>
    <row r="423">
      <c r="C423" s="65"/>
      <c r="D423" s="65"/>
    </row>
    <row r="424">
      <c r="C424" s="65"/>
      <c r="D424" s="65"/>
    </row>
    <row r="425">
      <c r="C425" s="65"/>
      <c r="D425" s="65"/>
    </row>
    <row r="426">
      <c r="C426" s="65"/>
      <c r="D426" s="65"/>
    </row>
    <row r="427">
      <c r="C427" s="65"/>
      <c r="D427" s="65"/>
    </row>
    <row r="428">
      <c r="C428" s="65"/>
      <c r="D428" s="65"/>
    </row>
    <row r="429">
      <c r="C429" s="65"/>
      <c r="D429" s="65"/>
    </row>
    <row r="430">
      <c r="C430" s="65"/>
      <c r="D430" s="65"/>
    </row>
    <row r="431">
      <c r="C431" s="65"/>
      <c r="D431" s="65"/>
    </row>
    <row r="432">
      <c r="C432" s="65"/>
      <c r="D432" s="65"/>
    </row>
    <row r="433">
      <c r="C433" s="65"/>
      <c r="D433" s="65"/>
    </row>
    <row r="434">
      <c r="C434" s="65"/>
      <c r="D434" s="65"/>
    </row>
    <row r="435">
      <c r="C435" s="65"/>
      <c r="D435" s="65"/>
    </row>
    <row r="436">
      <c r="C436" s="65"/>
      <c r="D436" s="65"/>
    </row>
    <row r="437">
      <c r="C437" s="65"/>
      <c r="D437" s="65"/>
    </row>
    <row r="438">
      <c r="C438" s="65"/>
      <c r="D438" s="65"/>
    </row>
    <row r="439">
      <c r="C439" s="65"/>
      <c r="D439" s="65"/>
    </row>
    <row r="440">
      <c r="C440" s="65"/>
      <c r="D440" s="65"/>
    </row>
    <row r="441">
      <c r="C441" s="65"/>
      <c r="D441" s="65"/>
    </row>
    <row r="442">
      <c r="C442" s="65"/>
      <c r="D442" s="65"/>
    </row>
    <row r="443">
      <c r="C443" s="65"/>
      <c r="D443" s="65"/>
    </row>
    <row r="444">
      <c r="C444" s="65"/>
      <c r="D444" s="65"/>
    </row>
    <row r="445">
      <c r="C445" s="65"/>
      <c r="D445" s="65"/>
    </row>
    <row r="446">
      <c r="C446" s="65"/>
      <c r="D446" s="65"/>
    </row>
    <row r="447">
      <c r="C447" s="65"/>
      <c r="D447" s="65"/>
    </row>
    <row r="448">
      <c r="C448" s="65"/>
      <c r="D448" s="65"/>
    </row>
    <row r="449">
      <c r="C449" s="65"/>
      <c r="D449" s="65"/>
    </row>
    <row r="450">
      <c r="C450" s="65"/>
      <c r="D450" s="65"/>
    </row>
    <row r="451">
      <c r="C451" s="65"/>
      <c r="D451" s="65"/>
    </row>
    <row r="452">
      <c r="C452" s="65"/>
      <c r="D452" s="65"/>
    </row>
    <row r="453">
      <c r="C453" s="65"/>
      <c r="D453" s="65"/>
    </row>
    <row r="454">
      <c r="C454" s="65"/>
      <c r="D454" s="65"/>
    </row>
    <row r="455">
      <c r="C455" s="65"/>
      <c r="D455" s="65"/>
    </row>
    <row r="456">
      <c r="C456" s="65"/>
      <c r="D456" s="65"/>
    </row>
    <row r="457">
      <c r="C457" s="65"/>
      <c r="D457" s="65"/>
    </row>
    <row r="458">
      <c r="C458" s="65"/>
      <c r="D458" s="65"/>
    </row>
    <row r="459">
      <c r="C459" s="65"/>
      <c r="D459" s="65"/>
    </row>
    <row r="460">
      <c r="C460" s="65"/>
      <c r="D460" s="65"/>
    </row>
    <row r="461">
      <c r="C461" s="65"/>
      <c r="D461" s="65"/>
    </row>
    <row r="462">
      <c r="C462" s="65"/>
      <c r="D462" s="65"/>
    </row>
    <row r="463">
      <c r="C463" s="65"/>
      <c r="D463" s="65"/>
    </row>
    <row r="464">
      <c r="C464" s="65"/>
      <c r="D464" s="65"/>
    </row>
    <row r="465">
      <c r="C465" s="65"/>
      <c r="D465" s="65"/>
    </row>
    <row r="466">
      <c r="C466" s="65"/>
      <c r="D466" s="65"/>
    </row>
    <row r="467">
      <c r="C467" s="65"/>
      <c r="D467" s="65"/>
    </row>
    <row r="468">
      <c r="C468" s="65"/>
      <c r="D468" s="65"/>
    </row>
    <row r="469">
      <c r="C469" s="65"/>
      <c r="D469" s="65"/>
    </row>
    <row r="470">
      <c r="C470" s="65"/>
      <c r="D470" s="65"/>
    </row>
    <row r="471">
      <c r="C471" s="65"/>
      <c r="D471" s="65"/>
    </row>
    <row r="472">
      <c r="C472" s="65"/>
      <c r="D472" s="65"/>
    </row>
    <row r="473">
      <c r="C473" s="65"/>
      <c r="D473" s="65"/>
    </row>
    <row r="474">
      <c r="C474" s="65"/>
      <c r="D474" s="65"/>
    </row>
    <row r="475">
      <c r="C475" s="65"/>
      <c r="D475" s="65"/>
    </row>
    <row r="476">
      <c r="C476" s="65"/>
      <c r="D476" s="65"/>
    </row>
    <row r="477">
      <c r="C477" s="65"/>
      <c r="D477" s="65"/>
    </row>
    <row r="478">
      <c r="C478" s="65"/>
      <c r="D478" s="65"/>
    </row>
    <row r="479">
      <c r="C479" s="65"/>
      <c r="D479" s="65"/>
    </row>
    <row r="480">
      <c r="C480" s="65"/>
      <c r="D480" s="65"/>
    </row>
    <row r="481">
      <c r="C481" s="65"/>
      <c r="D481" s="65"/>
    </row>
    <row r="482">
      <c r="C482" s="65"/>
      <c r="D482" s="65"/>
    </row>
    <row r="483">
      <c r="C483" s="65"/>
      <c r="D483" s="65"/>
    </row>
    <row r="484">
      <c r="C484" s="65"/>
      <c r="D484" s="65"/>
    </row>
    <row r="485">
      <c r="C485" s="65"/>
      <c r="D485" s="65"/>
    </row>
    <row r="486">
      <c r="C486" s="65"/>
      <c r="D486" s="65"/>
    </row>
    <row r="487">
      <c r="C487" s="65"/>
      <c r="D487" s="65"/>
    </row>
    <row r="488">
      <c r="C488" s="65"/>
      <c r="D488" s="65"/>
    </row>
    <row r="489">
      <c r="C489" s="65"/>
      <c r="D489" s="65"/>
    </row>
    <row r="490">
      <c r="C490" s="65"/>
      <c r="D490" s="65"/>
    </row>
    <row r="491">
      <c r="C491" s="65"/>
      <c r="D491" s="65"/>
    </row>
    <row r="492">
      <c r="C492" s="65"/>
      <c r="D492" s="65"/>
    </row>
    <row r="493">
      <c r="C493" s="65"/>
      <c r="D493" s="65"/>
    </row>
    <row r="494">
      <c r="C494" s="65"/>
      <c r="D494" s="65"/>
    </row>
    <row r="495">
      <c r="C495" s="65"/>
      <c r="D495" s="65"/>
    </row>
    <row r="496">
      <c r="C496" s="65"/>
      <c r="D496" s="65"/>
    </row>
    <row r="497">
      <c r="C497" s="65"/>
      <c r="D497" s="65"/>
    </row>
    <row r="498">
      <c r="C498" s="65"/>
      <c r="D498" s="65"/>
    </row>
    <row r="499">
      <c r="C499" s="65"/>
      <c r="D499" s="65"/>
    </row>
    <row r="500">
      <c r="C500" s="65"/>
      <c r="D500" s="65"/>
    </row>
    <row r="501">
      <c r="C501" s="65"/>
      <c r="D501" s="65"/>
    </row>
    <row r="502">
      <c r="C502" s="65"/>
      <c r="D502" s="65"/>
    </row>
    <row r="503">
      <c r="C503" s="65"/>
      <c r="D503" s="65"/>
    </row>
    <row r="504">
      <c r="C504" s="65"/>
      <c r="D504" s="65"/>
    </row>
    <row r="505">
      <c r="C505" s="65"/>
      <c r="D505" s="65"/>
    </row>
    <row r="506">
      <c r="C506" s="65"/>
      <c r="D506" s="65"/>
    </row>
    <row r="507">
      <c r="C507" s="65"/>
      <c r="D507" s="65"/>
    </row>
    <row r="508">
      <c r="C508" s="65"/>
      <c r="D508" s="65"/>
    </row>
    <row r="509">
      <c r="C509" s="65"/>
      <c r="D509" s="65"/>
    </row>
    <row r="510">
      <c r="C510" s="65"/>
      <c r="D510" s="65"/>
    </row>
    <row r="511">
      <c r="C511" s="65"/>
      <c r="D511" s="65"/>
    </row>
    <row r="512">
      <c r="C512" s="65"/>
      <c r="D512" s="65"/>
    </row>
    <row r="513">
      <c r="C513" s="65"/>
      <c r="D513" s="65"/>
    </row>
    <row r="514">
      <c r="C514" s="65"/>
      <c r="D514" s="65"/>
    </row>
    <row r="515">
      <c r="C515" s="65"/>
      <c r="D515" s="65"/>
    </row>
    <row r="516">
      <c r="C516" s="65"/>
      <c r="D516" s="65"/>
    </row>
    <row r="517">
      <c r="C517" s="65"/>
      <c r="D517" s="65"/>
    </row>
    <row r="518">
      <c r="C518" s="65"/>
      <c r="D518" s="65"/>
    </row>
    <row r="519">
      <c r="C519" s="65"/>
      <c r="D519" s="65"/>
    </row>
    <row r="520">
      <c r="C520" s="65"/>
      <c r="D520" s="65"/>
    </row>
    <row r="521">
      <c r="C521" s="65"/>
      <c r="D521" s="65"/>
    </row>
    <row r="522">
      <c r="C522" s="65"/>
      <c r="D522" s="65"/>
    </row>
    <row r="523">
      <c r="C523" s="65"/>
      <c r="D523" s="65"/>
    </row>
    <row r="524">
      <c r="C524" s="65"/>
      <c r="D524" s="65"/>
    </row>
    <row r="525">
      <c r="C525" s="65"/>
      <c r="D525" s="65"/>
    </row>
    <row r="526">
      <c r="C526" s="65"/>
      <c r="D526" s="65"/>
    </row>
    <row r="527">
      <c r="C527" s="65"/>
      <c r="D527" s="65"/>
    </row>
    <row r="528">
      <c r="C528" s="65"/>
      <c r="D528" s="65"/>
    </row>
    <row r="529">
      <c r="C529" s="65"/>
      <c r="D529" s="65"/>
    </row>
    <row r="530">
      <c r="C530" s="65"/>
      <c r="D530" s="65"/>
    </row>
    <row r="531">
      <c r="C531" s="65"/>
      <c r="D531" s="65"/>
    </row>
    <row r="532">
      <c r="C532" s="65"/>
      <c r="D532" s="65"/>
    </row>
    <row r="533">
      <c r="C533" s="65"/>
      <c r="D533" s="65"/>
    </row>
    <row r="534">
      <c r="C534" s="65"/>
      <c r="D534" s="65"/>
    </row>
    <row r="535">
      <c r="C535" s="65"/>
      <c r="D535" s="65"/>
    </row>
    <row r="536">
      <c r="C536" s="65"/>
      <c r="D536" s="65"/>
    </row>
    <row r="537">
      <c r="C537" s="65"/>
      <c r="D537" s="65"/>
    </row>
    <row r="538">
      <c r="C538" s="65"/>
      <c r="D538" s="65"/>
    </row>
    <row r="539">
      <c r="C539" s="65"/>
      <c r="D539" s="65"/>
    </row>
    <row r="540">
      <c r="C540" s="65"/>
      <c r="D540" s="65"/>
    </row>
    <row r="541">
      <c r="C541" s="65"/>
      <c r="D541" s="65"/>
    </row>
    <row r="542">
      <c r="C542" s="65"/>
      <c r="D542" s="65"/>
    </row>
    <row r="543">
      <c r="C543" s="65"/>
      <c r="D543" s="65"/>
    </row>
    <row r="544">
      <c r="C544" s="65"/>
      <c r="D544" s="65"/>
    </row>
    <row r="545">
      <c r="C545" s="65"/>
      <c r="D545" s="65"/>
    </row>
    <row r="546">
      <c r="C546" s="65"/>
      <c r="D546" s="65"/>
    </row>
    <row r="547">
      <c r="C547" s="65"/>
      <c r="D547" s="65"/>
    </row>
    <row r="548">
      <c r="C548" s="65"/>
      <c r="D548" s="65"/>
    </row>
    <row r="549">
      <c r="C549" s="65"/>
      <c r="D549" s="65"/>
    </row>
    <row r="550">
      <c r="C550" s="65"/>
      <c r="D550" s="65"/>
    </row>
    <row r="551">
      <c r="C551" s="65"/>
      <c r="D551" s="65"/>
    </row>
    <row r="552">
      <c r="C552" s="65"/>
      <c r="D552" s="65"/>
    </row>
    <row r="553">
      <c r="C553" s="65"/>
      <c r="D553" s="65"/>
    </row>
    <row r="554">
      <c r="C554" s="65"/>
      <c r="D554" s="65"/>
    </row>
    <row r="555">
      <c r="C555" s="65"/>
      <c r="D555" s="65"/>
    </row>
    <row r="556">
      <c r="C556" s="65"/>
      <c r="D556" s="65"/>
    </row>
    <row r="557">
      <c r="C557" s="65"/>
      <c r="D557" s="65"/>
    </row>
    <row r="558">
      <c r="C558" s="65"/>
      <c r="D558" s="65"/>
    </row>
    <row r="559">
      <c r="C559" s="65"/>
      <c r="D559" s="65"/>
    </row>
    <row r="560">
      <c r="C560" s="65"/>
      <c r="D560" s="65"/>
    </row>
    <row r="561">
      <c r="C561" s="65"/>
      <c r="D561" s="65"/>
    </row>
    <row r="562">
      <c r="C562" s="65"/>
      <c r="D562" s="65"/>
    </row>
    <row r="563">
      <c r="C563" s="65"/>
      <c r="D563" s="65"/>
    </row>
    <row r="564">
      <c r="C564" s="65"/>
      <c r="D564" s="65"/>
    </row>
    <row r="565">
      <c r="C565" s="65"/>
      <c r="D565" s="65"/>
    </row>
    <row r="566">
      <c r="C566" s="65"/>
      <c r="D566" s="65"/>
    </row>
    <row r="567">
      <c r="C567" s="65"/>
      <c r="D567" s="65"/>
    </row>
    <row r="568">
      <c r="C568" s="65"/>
      <c r="D568" s="65"/>
    </row>
    <row r="569">
      <c r="C569" s="65"/>
      <c r="D569" s="65"/>
    </row>
    <row r="570">
      <c r="C570" s="65"/>
      <c r="D570" s="65"/>
    </row>
    <row r="571">
      <c r="C571" s="65"/>
      <c r="D571" s="65"/>
    </row>
    <row r="572">
      <c r="C572" s="65"/>
      <c r="D572" s="65"/>
    </row>
    <row r="573">
      <c r="C573" s="65"/>
      <c r="D573" s="65"/>
    </row>
    <row r="574">
      <c r="C574" s="65"/>
      <c r="D574" s="65"/>
    </row>
    <row r="575">
      <c r="C575" s="65"/>
      <c r="D575" s="65"/>
    </row>
    <row r="576">
      <c r="C576" s="65"/>
      <c r="D576" s="65"/>
    </row>
    <row r="577">
      <c r="C577" s="65"/>
      <c r="D577" s="65"/>
    </row>
    <row r="578">
      <c r="C578" s="65"/>
      <c r="D578" s="65"/>
    </row>
    <row r="579">
      <c r="C579" s="65"/>
      <c r="D579" s="65"/>
    </row>
    <row r="580">
      <c r="C580" s="65"/>
      <c r="D580" s="65"/>
    </row>
    <row r="581">
      <c r="C581" s="65"/>
      <c r="D581" s="65"/>
    </row>
    <row r="582">
      <c r="C582" s="65"/>
      <c r="D582" s="65"/>
    </row>
    <row r="583">
      <c r="C583" s="65"/>
      <c r="D583" s="65"/>
    </row>
    <row r="584">
      <c r="C584" s="65"/>
      <c r="D584" s="65"/>
    </row>
    <row r="585">
      <c r="C585" s="65"/>
      <c r="D585" s="65"/>
    </row>
    <row r="586">
      <c r="C586" s="65"/>
      <c r="D586" s="65"/>
    </row>
    <row r="587">
      <c r="C587" s="65"/>
      <c r="D587" s="65"/>
    </row>
    <row r="588">
      <c r="C588" s="65"/>
      <c r="D588" s="65"/>
    </row>
    <row r="589">
      <c r="C589" s="65"/>
      <c r="D589" s="65"/>
    </row>
    <row r="590">
      <c r="C590" s="65"/>
      <c r="D590" s="65"/>
    </row>
    <row r="591">
      <c r="C591" s="65"/>
      <c r="D591" s="65"/>
    </row>
    <row r="592">
      <c r="C592" s="65"/>
      <c r="D592" s="65"/>
    </row>
    <row r="593">
      <c r="C593" s="65"/>
      <c r="D593" s="65"/>
    </row>
    <row r="594">
      <c r="C594" s="65"/>
      <c r="D594" s="65"/>
    </row>
    <row r="595">
      <c r="C595" s="65"/>
      <c r="D595" s="65"/>
    </row>
    <row r="596">
      <c r="C596" s="65"/>
      <c r="D596" s="65"/>
    </row>
    <row r="597">
      <c r="C597" s="65"/>
      <c r="D597" s="65"/>
    </row>
    <row r="598">
      <c r="C598" s="65"/>
      <c r="D598" s="65"/>
    </row>
    <row r="599">
      <c r="C599" s="65"/>
      <c r="D599" s="65"/>
    </row>
    <row r="600">
      <c r="C600" s="65"/>
      <c r="D600" s="65"/>
    </row>
    <row r="601">
      <c r="C601" s="65"/>
      <c r="D601" s="65"/>
    </row>
    <row r="602">
      <c r="C602" s="65"/>
      <c r="D602" s="65"/>
    </row>
    <row r="603">
      <c r="C603" s="65"/>
      <c r="D603" s="65"/>
    </row>
    <row r="604">
      <c r="C604" s="65"/>
      <c r="D604" s="65"/>
    </row>
    <row r="605">
      <c r="C605" s="65"/>
      <c r="D605" s="65"/>
    </row>
    <row r="606">
      <c r="C606" s="65"/>
      <c r="D606" s="65"/>
    </row>
    <row r="607">
      <c r="C607" s="65"/>
      <c r="D607" s="65"/>
    </row>
    <row r="608">
      <c r="C608" s="65"/>
      <c r="D608" s="65"/>
    </row>
    <row r="609">
      <c r="C609" s="65"/>
      <c r="D609" s="65"/>
    </row>
    <row r="610">
      <c r="C610" s="65"/>
      <c r="D610" s="65"/>
    </row>
    <row r="611">
      <c r="C611" s="65"/>
      <c r="D611" s="65"/>
    </row>
    <row r="612">
      <c r="C612" s="65"/>
      <c r="D612" s="65"/>
    </row>
    <row r="613">
      <c r="C613" s="65"/>
      <c r="D613" s="65"/>
    </row>
    <row r="614">
      <c r="C614" s="65"/>
      <c r="D614" s="65"/>
    </row>
    <row r="615">
      <c r="C615" s="65"/>
      <c r="D615" s="65"/>
    </row>
    <row r="616">
      <c r="C616" s="65"/>
      <c r="D616" s="65"/>
    </row>
    <row r="617">
      <c r="C617" s="65"/>
      <c r="D617" s="65"/>
    </row>
    <row r="618">
      <c r="C618" s="65"/>
      <c r="D618" s="65"/>
    </row>
    <row r="619">
      <c r="C619" s="65"/>
      <c r="D619" s="65"/>
    </row>
    <row r="620">
      <c r="C620" s="65"/>
      <c r="D620" s="65"/>
    </row>
    <row r="621">
      <c r="C621" s="65"/>
      <c r="D621" s="65"/>
    </row>
    <row r="622">
      <c r="C622" s="65"/>
      <c r="D622" s="65"/>
    </row>
    <row r="623">
      <c r="C623" s="65"/>
      <c r="D623" s="65"/>
    </row>
    <row r="624">
      <c r="C624" s="65"/>
      <c r="D624" s="65"/>
    </row>
    <row r="625">
      <c r="C625" s="65"/>
      <c r="D625" s="65"/>
    </row>
    <row r="626">
      <c r="C626" s="65"/>
      <c r="D626" s="65"/>
    </row>
    <row r="627">
      <c r="C627" s="65"/>
      <c r="D627" s="65"/>
    </row>
    <row r="628">
      <c r="C628" s="65"/>
      <c r="D628" s="65"/>
    </row>
    <row r="629">
      <c r="C629" s="65"/>
      <c r="D629" s="65"/>
    </row>
    <row r="630">
      <c r="C630" s="65"/>
      <c r="D630" s="65"/>
    </row>
    <row r="631">
      <c r="C631" s="65"/>
      <c r="D631" s="65"/>
    </row>
    <row r="632">
      <c r="C632" s="65"/>
      <c r="D632" s="65"/>
    </row>
    <row r="633">
      <c r="C633" s="65"/>
      <c r="D633" s="65"/>
    </row>
    <row r="634">
      <c r="C634" s="65"/>
      <c r="D634" s="65"/>
    </row>
    <row r="635">
      <c r="C635" s="65"/>
      <c r="D635" s="65"/>
    </row>
    <row r="636">
      <c r="C636" s="65"/>
      <c r="D636" s="65"/>
    </row>
    <row r="637">
      <c r="C637" s="65"/>
      <c r="D637" s="65"/>
    </row>
    <row r="638">
      <c r="C638" s="65"/>
      <c r="D638" s="65"/>
    </row>
    <row r="639">
      <c r="C639" s="65"/>
      <c r="D639" s="65"/>
    </row>
    <row r="640">
      <c r="C640" s="65"/>
      <c r="D640" s="65"/>
    </row>
    <row r="641">
      <c r="C641" s="65"/>
      <c r="D641" s="65"/>
    </row>
    <row r="642">
      <c r="C642" s="65"/>
      <c r="D642" s="65"/>
    </row>
    <row r="643">
      <c r="C643" s="65"/>
      <c r="D643" s="65"/>
    </row>
    <row r="644">
      <c r="C644" s="65"/>
      <c r="D644" s="65"/>
    </row>
    <row r="645">
      <c r="C645" s="65"/>
      <c r="D645" s="65"/>
    </row>
    <row r="646">
      <c r="C646" s="65"/>
      <c r="D646" s="65"/>
    </row>
    <row r="647">
      <c r="C647" s="65"/>
      <c r="D647" s="65"/>
    </row>
    <row r="648">
      <c r="C648" s="65"/>
      <c r="D648" s="65"/>
    </row>
    <row r="649">
      <c r="C649" s="65"/>
      <c r="D649" s="65"/>
    </row>
    <row r="650">
      <c r="C650" s="65"/>
      <c r="D650" s="65"/>
    </row>
    <row r="651">
      <c r="C651" s="65"/>
      <c r="D651" s="65"/>
    </row>
    <row r="652">
      <c r="C652" s="65"/>
      <c r="D652" s="65"/>
    </row>
    <row r="653">
      <c r="C653" s="65"/>
      <c r="D653" s="65"/>
    </row>
    <row r="654">
      <c r="C654" s="65"/>
      <c r="D654" s="65"/>
    </row>
    <row r="655">
      <c r="C655" s="65"/>
      <c r="D655" s="65"/>
    </row>
    <row r="656">
      <c r="C656" s="65"/>
      <c r="D656" s="65"/>
    </row>
    <row r="657">
      <c r="C657" s="65"/>
      <c r="D657" s="65"/>
    </row>
    <row r="658">
      <c r="C658" s="65"/>
      <c r="D658" s="65"/>
    </row>
    <row r="659">
      <c r="C659" s="65"/>
      <c r="D659" s="65"/>
    </row>
    <row r="660">
      <c r="C660" s="65"/>
      <c r="D660" s="65"/>
    </row>
    <row r="661">
      <c r="C661" s="65"/>
      <c r="D661" s="65"/>
    </row>
    <row r="662">
      <c r="C662" s="65"/>
      <c r="D662" s="65"/>
    </row>
    <row r="663">
      <c r="C663" s="65"/>
      <c r="D663" s="65"/>
    </row>
    <row r="664">
      <c r="C664" s="65"/>
      <c r="D664" s="65"/>
    </row>
    <row r="665">
      <c r="C665" s="65"/>
      <c r="D665" s="65"/>
    </row>
    <row r="666">
      <c r="C666" s="65"/>
      <c r="D666" s="65"/>
    </row>
    <row r="667">
      <c r="C667" s="65"/>
      <c r="D667" s="65"/>
    </row>
    <row r="668">
      <c r="C668" s="65"/>
      <c r="D668" s="65"/>
    </row>
    <row r="669">
      <c r="C669" s="65"/>
      <c r="D669" s="65"/>
    </row>
    <row r="670">
      <c r="C670" s="65"/>
      <c r="D670" s="65"/>
    </row>
    <row r="671">
      <c r="C671" s="65"/>
      <c r="D671" s="65"/>
    </row>
    <row r="672">
      <c r="C672" s="65"/>
      <c r="D672" s="65"/>
    </row>
    <row r="673">
      <c r="C673" s="65"/>
      <c r="D673" s="65"/>
    </row>
    <row r="674">
      <c r="C674" s="65"/>
      <c r="D674" s="65"/>
    </row>
    <row r="675">
      <c r="C675" s="65"/>
      <c r="D675" s="65"/>
    </row>
    <row r="676">
      <c r="C676" s="65"/>
      <c r="D676" s="65"/>
    </row>
    <row r="677">
      <c r="C677" s="65"/>
      <c r="D677" s="65"/>
    </row>
    <row r="678">
      <c r="C678" s="65"/>
      <c r="D678" s="65"/>
    </row>
    <row r="679">
      <c r="C679" s="65"/>
      <c r="D679" s="65"/>
    </row>
    <row r="680">
      <c r="C680" s="65"/>
      <c r="D680" s="65"/>
    </row>
    <row r="681">
      <c r="C681" s="65"/>
      <c r="D681" s="65"/>
    </row>
    <row r="682">
      <c r="C682" s="65"/>
      <c r="D682" s="65"/>
    </row>
    <row r="683">
      <c r="C683" s="65"/>
      <c r="D683" s="65"/>
    </row>
    <row r="684">
      <c r="C684" s="65"/>
      <c r="D684" s="65"/>
    </row>
    <row r="685">
      <c r="C685" s="65"/>
      <c r="D685" s="65"/>
    </row>
    <row r="686">
      <c r="C686" s="65"/>
      <c r="D686" s="65"/>
    </row>
    <row r="687">
      <c r="C687" s="65"/>
      <c r="D687" s="65"/>
    </row>
    <row r="688">
      <c r="C688" s="65"/>
      <c r="D688" s="65"/>
    </row>
    <row r="689">
      <c r="C689" s="65"/>
      <c r="D689" s="65"/>
    </row>
    <row r="690">
      <c r="C690" s="65"/>
      <c r="D690" s="65"/>
    </row>
    <row r="691">
      <c r="C691" s="65"/>
      <c r="D691" s="65"/>
    </row>
    <row r="692">
      <c r="C692" s="65"/>
      <c r="D692" s="65"/>
    </row>
    <row r="693">
      <c r="C693" s="65"/>
      <c r="D693" s="65"/>
    </row>
    <row r="694">
      <c r="C694" s="65"/>
      <c r="D694" s="65"/>
    </row>
    <row r="695">
      <c r="C695" s="65"/>
      <c r="D695" s="65"/>
    </row>
    <row r="696">
      <c r="C696" s="65"/>
      <c r="D696" s="65"/>
    </row>
    <row r="697">
      <c r="C697" s="65"/>
      <c r="D697" s="65"/>
    </row>
    <row r="698">
      <c r="C698" s="65"/>
      <c r="D698" s="65"/>
    </row>
    <row r="699">
      <c r="C699" s="65"/>
      <c r="D699" s="65"/>
    </row>
    <row r="700">
      <c r="C700" s="65"/>
      <c r="D700" s="65"/>
    </row>
    <row r="701">
      <c r="C701" s="65"/>
      <c r="D701" s="65"/>
    </row>
    <row r="702">
      <c r="C702" s="65"/>
      <c r="D702" s="65"/>
    </row>
    <row r="703">
      <c r="C703" s="65"/>
      <c r="D703" s="65"/>
    </row>
    <row r="704">
      <c r="C704" s="65"/>
      <c r="D704" s="65"/>
    </row>
    <row r="705">
      <c r="C705" s="65"/>
      <c r="D705" s="65"/>
    </row>
    <row r="706">
      <c r="C706" s="65"/>
      <c r="D706" s="65"/>
    </row>
    <row r="707">
      <c r="C707" s="65"/>
      <c r="D707" s="65"/>
    </row>
    <row r="708">
      <c r="C708" s="65"/>
      <c r="D708" s="65"/>
    </row>
    <row r="709">
      <c r="C709" s="65"/>
      <c r="D709" s="65"/>
    </row>
    <row r="710">
      <c r="C710" s="65"/>
      <c r="D710" s="65"/>
    </row>
    <row r="711">
      <c r="C711" s="65"/>
      <c r="D711" s="65"/>
    </row>
    <row r="712">
      <c r="C712" s="65"/>
      <c r="D712" s="65"/>
    </row>
    <row r="713">
      <c r="C713" s="65"/>
      <c r="D713" s="65"/>
    </row>
    <row r="714">
      <c r="C714" s="65"/>
      <c r="D714" s="65"/>
    </row>
    <row r="715">
      <c r="C715" s="65"/>
      <c r="D715" s="65"/>
    </row>
    <row r="716">
      <c r="C716" s="65"/>
      <c r="D716" s="65"/>
    </row>
    <row r="717">
      <c r="C717" s="65"/>
      <c r="D717" s="65"/>
    </row>
    <row r="718">
      <c r="C718" s="65"/>
      <c r="D718" s="65"/>
    </row>
    <row r="719">
      <c r="C719" s="65"/>
      <c r="D719" s="65"/>
    </row>
    <row r="720">
      <c r="C720" s="65"/>
      <c r="D720" s="65"/>
    </row>
    <row r="721">
      <c r="C721" s="65"/>
      <c r="D721" s="65"/>
    </row>
    <row r="722">
      <c r="C722" s="65"/>
      <c r="D722" s="65"/>
    </row>
    <row r="723">
      <c r="C723" s="65"/>
      <c r="D723" s="65"/>
    </row>
    <row r="724">
      <c r="C724" s="65"/>
      <c r="D724" s="65"/>
    </row>
    <row r="725">
      <c r="C725" s="65"/>
      <c r="D725" s="65"/>
    </row>
    <row r="726">
      <c r="C726" s="65"/>
      <c r="D726" s="65"/>
    </row>
    <row r="727">
      <c r="C727" s="65"/>
      <c r="D727" s="65"/>
    </row>
    <row r="728">
      <c r="C728" s="65"/>
      <c r="D728" s="65"/>
    </row>
    <row r="729">
      <c r="C729" s="65"/>
      <c r="D729" s="65"/>
    </row>
    <row r="730">
      <c r="C730" s="65"/>
      <c r="D730" s="65"/>
    </row>
    <row r="731">
      <c r="C731" s="65"/>
      <c r="D731" s="65"/>
    </row>
    <row r="732">
      <c r="C732" s="65"/>
      <c r="D732" s="65"/>
    </row>
    <row r="733">
      <c r="C733" s="65"/>
      <c r="D733" s="65"/>
    </row>
    <row r="734">
      <c r="C734" s="65"/>
      <c r="D734" s="65"/>
    </row>
    <row r="735">
      <c r="C735" s="65"/>
      <c r="D735" s="65"/>
    </row>
    <row r="736">
      <c r="C736" s="65"/>
      <c r="D736" s="65"/>
    </row>
    <row r="737">
      <c r="C737" s="65"/>
      <c r="D737" s="65"/>
    </row>
    <row r="738">
      <c r="C738" s="65"/>
      <c r="D738" s="65"/>
    </row>
    <row r="739">
      <c r="C739" s="65"/>
      <c r="D739" s="65"/>
    </row>
    <row r="740">
      <c r="C740" s="65"/>
      <c r="D740" s="65"/>
    </row>
    <row r="741">
      <c r="C741" s="65"/>
      <c r="D741" s="65"/>
    </row>
    <row r="742">
      <c r="C742" s="65"/>
      <c r="D742" s="65"/>
    </row>
    <row r="743">
      <c r="C743" s="65"/>
      <c r="D743" s="65"/>
    </row>
    <row r="744">
      <c r="C744" s="65"/>
      <c r="D744" s="65"/>
    </row>
    <row r="745">
      <c r="C745" s="65"/>
      <c r="D745" s="65"/>
    </row>
    <row r="746">
      <c r="C746" s="65"/>
      <c r="D746" s="65"/>
    </row>
    <row r="747">
      <c r="C747" s="65"/>
      <c r="D747" s="65"/>
    </row>
    <row r="748">
      <c r="C748" s="65"/>
      <c r="D748" s="65"/>
    </row>
    <row r="749">
      <c r="C749" s="65"/>
      <c r="D749" s="65"/>
    </row>
    <row r="750">
      <c r="C750" s="65"/>
      <c r="D750" s="65"/>
    </row>
    <row r="751">
      <c r="C751" s="65"/>
      <c r="D751" s="65"/>
    </row>
    <row r="752">
      <c r="C752" s="65"/>
      <c r="D752" s="65"/>
    </row>
    <row r="753">
      <c r="C753" s="65"/>
      <c r="D753" s="65"/>
    </row>
    <row r="754">
      <c r="C754" s="65"/>
      <c r="D754" s="65"/>
    </row>
    <row r="755">
      <c r="C755" s="65"/>
      <c r="D755" s="65"/>
    </row>
    <row r="756">
      <c r="C756" s="65"/>
      <c r="D756" s="65"/>
    </row>
    <row r="757">
      <c r="C757" s="65"/>
      <c r="D757" s="65"/>
    </row>
    <row r="758">
      <c r="C758" s="65"/>
      <c r="D758" s="65"/>
    </row>
    <row r="759">
      <c r="C759" s="65"/>
      <c r="D759" s="65"/>
    </row>
    <row r="760">
      <c r="C760" s="65"/>
      <c r="D760" s="65"/>
    </row>
    <row r="761">
      <c r="C761" s="65"/>
      <c r="D761" s="65"/>
    </row>
    <row r="762">
      <c r="C762" s="65"/>
      <c r="D762" s="65"/>
    </row>
    <row r="763">
      <c r="C763" s="65"/>
      <c r="D763" s="65"/>
    </row>
    <row r="764">
      <c r="C764" s="65"/>
      <c r="D764" s="65"/>
    </row>
    <row r="765">
      <c r="C765" s="65"/>
      <c r="D765" s="65"/>
    </row>
    <row r="766">
      <c r="C766" s="65"/>
      <c r="D766" s="65"/>
    </row>
    <row r="767">
      <c r="C767" s="65"/>
      <c r="D767" s="65"/>
    </row>
    <row r="768">
      <c r="C768" s="65"/>
      <c r="D768" s="65"/>
    </row>
    <row r="769">
      <c r="C769" s="65"/>
      <c r="D769" s="65"/>
    </row>
    <row r="770">
      <c r="C770" s="65"/>
      <c r="D770" s="65"/>
    </row>
    <row r="771">
      <c r="C771" s="65"/>
      <c r="D771" s="65"/>
    </row>
    <row r="772">
      <c r="C772" s="65"/>
      <c r="D772" s="65"/>
    </row>
    <row r="773">
      <c r="C773" s="65"/>
      <c r="D773" s="65"/>
    </row>
    <row r="774">
      <c r="C774" s="65"/>
      <c r="D774" s="65"/>
    </row>
    <row r="775">
      <c r="C775" s="65"/>
      <c r="D775" s="65"/>
    </row>
    <row r="776">
      <c r="C776" s="65"/>
      <c r="D776" s="65"/>
    </row>
    <row r="777">
      <c r="C777" s="65"/>
      <c r="D777" s="65"/>
    </row>
    <row r="778">
      <c r="C778" s="65"/>
      <c r="D778" s="65"/>
    </row>
    <row r="779">
      <c r="C779" s="65"/>
      <c r="D779" s="65"/>
    </row>
    <row r="780">
      <c r="C780" s="65"/>
      <c r="D780" s="65"/>
    </row>
    <row r="781">
      <c r="C781" s="65"/>
      <c r="D781" s="65"/>
    </row>
    <row r="782">
      <c r="C782" s="65"/>
      <c r="D782" s="65"/>
    </row>
    <row r="783">
      <c r="C783" s="65"/>
      <c r="D783" s="65"/>
    </row>
    <row r="784">
      <c r="C784" s="65"/>
      <c r="D784" s="65"/>
    </row>
    <row r="785">
      <c r="C785" s="65"/>
      <c r="D785" s="65"/>
    </row>
    <row r="786">
      <c r="C786" s="65"/>
      <c r="D786" s="65"/>
    </row>
    <row r="787">
      <c r="C787" s="65"/>
      <c r="D787" s="65"/>
    </row>
    <row r="788">
      <c r="C788" s="65"/>
      <c r="D788" s="65"/>
    </row>
    <row r="789">
      <c r="C789" s="65"/>
      <c r="D789" s="65"/>
    </row>
    <row r="790">
      <c r="C790" s="65"/>
      <c r="D790" s="65"/>
    </row>
    <row r="791">
      <c r="C791" s="65"/>
      <c r="D791" s="65"/>
    </row>
    <row r="792">
      <c r="C792" s="65"/>
      <c r="D792" s="65"/>
    </row>
    <row r="793">
      <c r="C793" s="65"/>
      <c r="D793" s="65"/>
    </row>
    <row r="794">
      <c r="C794" s="65"/>
      <c r="D794" s="65"/>
    </row>
    <row r="795">
      <c r="C795" s="65"/>
      <c r="D795" s="65"/>
    </row>
    <row r="796">
      <c r="C796" s="65"/>
      <c r="D796" s="65"/>
    </row>
    <row r="797">
      <c r="C797" s="65"/>
      <c r="D797" s="65"/>
    </row>
    <row r="798">
      <c r="C798" s="65"/>
      <c r="D798" s="65"/>
    </row>
    <row r="799">
      <c r="C799" s="65"/>
      <c r="D799" s="65"/>
    </row>
    <row r="800">
      <c r="C800" s="65"/>
      <c r="D800" s="65"/>
    </row>
    <row r="801">
      <c r="C801" s="65"/>
      <c r="D801" s="65"/>
    </row>
    <row r="802">
      <c r="C802" s="65"/>
      <c r="D802" s="65"/>
    </row>
    <row r="803">
      <c r="C803" s="65"/>
      <c r="D803" s="65"/>
    </row>
    <row r="804">
      <c r="C804" s="65"/>
      <c r="D804" s="65"/>
    </row>
    <row r="805">
      <c r="C805" s="65"/>
      <c r="D805" s="65"/>
    </row>
    <row r="806">
      <c r="C806" s="65"/>
      <c r="D806" s="65"/>
    </row>
    <row r="807">
      <c r="C807" s="65"/>
      <c r="D807" s="65"/>
    </row>
    <row r="808">
      <c r="C808" s="65"/>
      <c r="D808" s="65"/>
    </row>
    <row r="809">
      <c r="C809" s="65"/>
      <c r="D809" s="65"/>
    </row>
    <row r="810">
      <c r="C810" s="65"/>
      <c r="D810" s="65"/>
    </row>
    <row r="811">
      <c r="C811" s="65"/>
      <c r="D811" s="65"/>
    </row>
    <row r="812">
      <c r="C812" s="65"/>
      <c r="D812" s="65"/>
    </row>
    <row r="813">
      <c r="C813" s="65"/>
      <c r="D813" s="65"/>
    </row>
    <row r="814">
      <c r="C814" s="65"/>
      <c r="D814" s="65"/>
    </row>
    <row r="815">
      <c r="C815" s="65"/>
      <c r="D815" s="65"/>
    </row>
    <row r="816">
      <c r="C816" s="65"/>
      <c r="D816" s="65"/>
    </row>
    <row r="817">
      <c r="C817" s="65"/>
      <c r="D817" s="65"/>
    </row>
    <row r="818">
      <c r="C818" s="65"/>
      <c r="D818" s="65"/>
    </row>
    <row r="819">
      <c r="C819" s="65"/>
      <c r="D819" s="65"/>
    </row>
    <row r="820">
      <c r="C820" s="65"/>
      <c r="D820" s="65"/>
    </row>
    <row r="821">
      <c r="C821" s="65"/>
      <c r="D821" s="65"/>
    </row>
    <row r="822">
      <c r="C822" s="65"/>
      <c r="D822" s="65"/>
    </row>
    <row r="823">
      <c r="C823" s="65"/>
      <c r="D823" s="65"/>
    </row>
    <row r="824">
      <c r="C824" s="65"/>
      <c r="D824" s="65"/>
    </row>
    <row r="825">
      <c r="C825" s="65"/>
      <c r="D825" s="65"/>
    </row>
    <row r="826">
      <c r="C826" s="65"/>
      <c r="D826" s="65"/>
    </row>
    <row r="827">
      <c r="C827" s="65"/>
      <c r="D827" s="65"/>
    </row>
    <row r="828">
      <c r="C828" s="65"/>
      <c r="D828" s="65"/>
    </row>
    <row r="829">
      <c r="C829" s="65"/>
      <c r="D829" s="65"/>
    </row>
    <row r="830">
      <c r="C830" s="65"/>
      <c r="D830" s="65"/>
    </row>
    <row r="831">
      <c r="C831" s="65"/>
      <c r="D831" s="65"/>
    </row>
    <row r="832">
      <c r="C832" s="65"/>
      <c r="D832" s="65"/>
    </row>
    <row r="833">
      <c r="C833" s="65"/>
      <c r="D833" s="65"/>
    </row>
    <row r="834">
      <c r="C834" s="65"/>
      <c r="D834" s="65"/>
    </row>
    <row r="835">
      <c r="C835" s="65"/>
      <c r="D835" s="65"/>
    </row>
    <row r="836">
      <c r="C836" s="65"/>
      <c r="D836" s="65"/>
    </row>
    <row r="837">
      <c r="C837" s="65"/>
      <c r="D837" s="65"/>
    </row>
    <row r="838">
      <c r="C838" s="65"/>
      <c r="D838" s="65"/>
    </row>
    <row r="839">
      <c r="C839" s="65"/>
      <c r="D839" s="65"/>
    </row>
    <row r="840">
      <c r="C840" s="65"/>
      <c r="D840" s="65"/>
    </row>
    <row r="841">
      <c r="C841" s="65"/>
      <c r="D841" s="65"/>
    </row>
    <row r="842">
      <c r="C842" s="65"/>
      <c r="D842" s="65"/>
    </row>
    <row r="843">
      <c r="C843" s="65"/>
      <c r="D843" s="65"/>
    </row>
    <row r="844">
      <c r="C844" s="65"/>
      <c r="D844" s="65"/>
    </row>
    <row r="845">
      <c r="C845" s="65"/>
      <c r="D845" s="65"/>
    </row>
    <row r="846">
      <c r="C846" s="65"/>
      <c r="D846" s="65"/>
    </row>
    <row r="847">
      <c r="C847" s="65"/>
      <c r="D847" s="65"/>
    </row>
    <row r="848">
      <c r="C848" s="65"/>
      <c r="D848" s="65"/>
    </row>
    <row r="849">
      <c r="C849" s="65"/>
      <c r="D849" s="65"/>
    </row>
    <row r="850">
      <c r="C850" s="65"/>
      <c r="D850" s="65"/>
    </row>
    <row r="851">
      <c r="C851" s="65"/>
      <c r="D851" s="65"/>
    </row>
    <row r="852">
      <c r="C852" s="65"/>
      <c r="D852" s="65"/>
    </row>
    <row r="853">
      <c r="C853" s="65"/>
      <c r="D853" s="65"/>
    </row>
    <row r="854">
      <c r="C854" s="65"/>
      <c r="D854" s="65"/>
    </row>
    <row r="855">
      <c r="C855" s="65"/>
      <c r="D855" s="65"/>
    </row>
    <row r="856">
      <c r="C856" s="65"/>
      <c r="D856" s="65"/>
    </row>
    <row r="857">
      <c r="C857" s="65"/>
      <c r="D857" s="65"/>
    </row>
    <row r="858">
      <c r="C858" s="65"/>
      <c r="D858" s="65"/>
    </row>
    <row r="859">
      <c r="C859" s="65"/>
      <c r="D859" s="65"/>
    </row>
    <row r="860">
      <c r="C860" s="65"/>
      <c r="D860" s="65"/>
    </row>
    <row r="861">
      <c r="C861" s="65"/>
      <c r="D861" s="65"/>
    </row>
    <row r="862">
      <c r="C862" s="65"/>
      <c r="D862" s="65"/>
    </row>
    <row r="863">
      <c r="C863" s="65"/>
      <c r="D863" s="65"/>
    </row>
    <row r="864">
      <c r="C864" s="65"/>
      <c r="D864" s="65"/>
    </row>
    <row r="865">
      <c r="C865" s="65"/>
      <c r="D865" s="65"/>
    </row>
    <row r="866">
      <c r="C866" s="65"/>
      <c r="D866" s="65"/>
    </row>
    <row r="867">
      <c r="C867" s="65"/>
      <c r="D867" s="65"/>
    </row>
    <row r="868">
      <c r="C868" s="65"/>
      <c r="D868" s="65"/>
    </row>
    <row r="869">
      <c r="C869" s="65"/>
      <c r="D869" s="65"/>
    </row>
    <row r="870">
      <c r="C870" s="65"/>
      <c r="D870" s="65"/>
    </row>
    <row r="871">
      <c r="C871" s="65"/>
      <c r="D871" s="65"/>
    </row>
    <row r="872">
      <c r="C872" s="65"/>
      <c r="D872" s="65"/>
    </row>
    <row r="873">
      <c r="C873" s="65"/>
      <c r="D873" s="65"/>
    </row>
    <row r="874">
      <c r="C874" s="65"/>
      <c r="D874" s="65"/>
    </row>
    <row r="875">
      <c r="C875" s="65"/>
      <c r="D875" s="65"/>
    </row>
    <row r="876">
      <c r="C876" s="65"/>
      <c r="D876" s="65"/>
    </row>
    <row r="877">
      <c r="C877" s="65"/>
      <c r="D877" s="65"/>
    </row>
    <row r="878">
      <c r="C878" s="65"/>
      <c r="D878" s="65"/>
    </row>
    <row r="879">
      <c r="C879" s="65"/>
      <c r="D879" s="65"/>
    </row>
    <row r="880">
      <c r="C880" s="65"/>
      <c r="D880" s="65"/>
    </row>
    <row r="881">
      <c r="C881" s="65"/>
      <c r="D881" s="65"/>
    </row>
    <row r="882">
      <c r="C882" s="65"/>
      <c r="D882" s="65"/>
    </row>
    <row r="883">
      <c r="C883" s="65"/>
      <c r="D883" s="65"/>
    </row>
    <row r="884">
      <c r="C884" s="65"/>
      <c r="D884" s="65"/>
    </row>
    <row r="885">
      <c r="C885" s="65"/>
      <c r="D885" s="65"/>
    </row>
    <row r="886">
      <c r="C886" s="65"/>
      <c r="D886" s="65"/>
    </row>
    <row r="887">
      <c r="C887" s="65"/>
      <c r="D887" s="65"/>
    </row>
    <row r="888">
      <c r="C888" s="65"/>
      <c r="D888" s="65"/>
    </row>
    <row r="889">
      <c r="C889" s="65"/>
      <c r="D889" s="65"/>
    </row>
    <row r="890">
      <c r="C890" s="65"/>
      <c r="D890" s="65"/>
    </row>
    <row r="891">
      <c r="C891" s="65"/>
      <c r="D891" s="65"/>
    </row>
    <row r="892">
      <c r="C892" s="65"/>
      <c r="D892" s="65"/>
    </row>
    <row r="893">
      <c r="C893" s="65"/>
      <c r="D893" s="65"/>
    </row>
    <row r="894">
      <c r="C894" s="65"/>
      <c r="D894" s="65"/>
    </row>
    <row r="895">
      <c r="C895" s="65"/>
      <c r="D895" s="65"/>
    </row>
    <row r="896">
      <c r="C896" s="65"/>
      <c r="D896" s="65"/>
    </row>
    <row r="897">
      <c r="C897" s="65"/>
      <c r="D897" s="65"/>
    </row>
    <row r="898">
      <c r="C898" s="65"/>
      <c r="D898" s="65"/>
    </row>
    <row r="899">
      <c r="C899" s="65"/>
      <c r="D899" s="65"/>
    </row>
    <row r="900">
      <c r="C900" s="65"/>
      <c r="D900" s="65"/>
    </row>
    <row r="901">
      <c r="C901" s="65"/>
      <c r="D901" s="65"/>
    </row>
    <row r="902">
      <c r="C902" s="65"/>
      <c r="D902" s="65"/>
    </row>
    <row r="903">
      <c r="C903" s="65"/>
      <c r="D903" s="65"/>
    </row>
    <row r="904">
      <c r="C904" s="65"/>
      <c r="D904" s="65"/>
    </row>
    <row r="905">
      <c r="C905" s="65"/>
      <c r="D905" s="65"/>
    </row>
    <row r="906">
      <c r="C906" s="65"/>
      <c r="D906" s="65"/>
    </row>
    <row r="907">
      <c r="C907" s="65"/>
      <c r="D907" s="65"/>
    </row>
    <row r="908">
      <c r="C908" s="65"/>
      <c r="D908" s="65"/>
    </row>
    <row r="909">
      <c r="C909" s="65"/>
      <c r="D909" s="65"/>
    </row>
    <row r="910">
      <c r="C910" s="65"/>
      <c r="D910" s="65"/>
    </row>
    <row r="911">
      <c r="C911" s="65"/>
      <c r="D911" s="65"/>
    </row>
    <row r="912">
      <c r="C912" s="65"/>
      <c r="D912" s="65"/>
    </row>
    <row r="913">
      <c r="C913" s="65"/>
      <c r="D913" s="65"/>
    </row>
    <row r="914">
      <c r="C914" s="65"/>
      <c r="D914" s="65"/>
    </row>
    <row r="915">
      <c r="C915" s="65"/>
      <c r="D915" s="65"/>
    </row>
    <row r="916">
      <c r="C916" s="65"/>
      <c r="D916" s="65"/>
    </row>
    <row r="917">
      <c r="C917" s="65"/>
      <c r="D917" s="65"/>
    </row>
    <row r="918">
      <c r="C918" s="65"/>
      <c r="D918" s="65"/>
    </row>
    <row r="919">
      <c r="C919" s="65"/>
      <c r="D919" s="65"/>
    </row>
    <row r="920">
      <c r="C920" s="65"/>
      <c r="D920" s="65"/>
    </row>
    <row r="921">
      <c r="C921" s="65"/>
      <c r="D921" s="65"/>
    </row>
    <row r="922">
      <c r="C922" s="65"/>
      <c r="D922" s="65"/>
    </row>
    <row r="923">
      <c r="C923" s="65"/>
      <c r="D923" s="65"/>
    </row>
    <row r="924">
      <c r="C924" s="65"/>
      <c r="D924" s="65"/>
    </row>
    <row r="925">
      <c r="C925" s="65"/>
      <c r="D925" s="65"/>
    </row>
    <row r="926">
      <c r="C926" s="65"/>
      <c r="D926" s="65"/>
    </row>
    <row r="927">
      <c r="C927" s="65"/>
      <c r="D927" s="65"/>
    </row>
    <row r="928">
      <c r="C928" s="65"/>
      <c r="D928" s="65"/>
    </row>
    <row r="929">
      <c r="C929" s="65"/>
      <c r="D929" s="65"/>
    </row>
    <row r="930">
      <c r="C930" s="65"/>
      <c r="D930" s="65"/>
    </row>
    <row r="931">
      <c r="C931" s="65"/>
      <c r="D931" s="65"/>
    </row>
    <row r="932">
      <c r="C932" s="65"/>
      <c r="D932" s="65"/>
    </row>
    <row r="933">
      <c r="C933" s="65"/>
      <c r="D933" s="65"/>
    </row>
    <row r="934">
      <c r="C934" s="65"/>
      <c r="D934" s="65"/>
    </row>
    <row r="935">
      <c r="C935" s="65"/>
      <c r="D935" s="65"/>
    </row>
    <row r="936">
      <c r="C936" s="65"/>
      <c r="D936" s="65"/>
    </row>
    <row r="937">
      <c r="C937" s="65"/>
      <c r="D937" s="65"/>
    </row>
    <row r="938">
      <c r="C938" s="65"/>
      <c r="D938" s="65"/>
    </row>
    <row r="939">
      <c r="C939" s="65"/>
      <c r="D939" s="65"/>
    </row>
    <row r="940">
      <c r="C940" s="65"/>
      <c r="D940" s="65"/>
    </row>
    <row r="941">
      <c r="C941" s="65"/>
      <c r="D941" s="65"/>
    </row>
    <row r="942">
      <c r="C942" s="65"/>
      <c r="D942" s="65"/>
    </row>
    <row r="943">
      <c r="C943" s="65"/>
      <c r="D943" s="65"/>
    </row>
    <row r="944">
      <c r="C944" s="65"/>
      <c r="D944" s="65"/>
    </row>
    <row r="945">
      <c r="C945" s="65"/>
      <c r="D945" s="65"/>
    </row>
    <row r="946">
      <c r="C946" s="65"/>
      <c r="D946" s="65"/>
    </row>
    <row r="947">
      <c r="C947" s="65"/>
      <c r="D947" s="65"/>
    </row>
    <row r="948">
      <c r="C948" s="65"/>
      <c r="D948" s="65"/>
    </row>
    <row r="949">
      <c r="C949" s="65"/>
      <c r="D949" s="65"/>
    </row>
    <row r="950">
      <c r="C950" s="65"/>
      <c r="D950" s="65"/>
    </row>
    <row r="951">
      <c r="C951" s="65"/>
      <c r="D951" s="65"/>
    </row>
    <row r="952">
      <c r="C952" s="65"/>
      <c r="D952" s="65"/>
    </row>
    <row r="953">
      <c r="C953" s="65"/>
      <c r="D953" s="65"/>
    </row>
    <row r="954">
      <c r="C954" s="65"/>
      <c r="D954" s="65"/>
    </row>
    <row r="955">
      <c r="C955" s="65"/>
      <c r="D955" s="65"/>
    </row>
    <row r="956">
      <c r="C956" s="65"/>
      <c r="D956" s="65"/>
    </row>
    <row r="957">
      <c r="C957" s="65"/>
      <c r="D957" s="65"/>
    </row>
    <row r="958">
      <c r="C958" s="65"/>
      <c r="D958" s="65"/>
    </row>
    <row r="959">
      <c r="C959" s="65"/>
      <c r="D959" s="65"/>
    </row>
    <row r="960">
      <c r="C960" s="65"/>
      <c r="D960" s="65"/>
    </row>
    <row r="961">
      <c r="C961" s="65"/>
      <c r="D961" s="65"/>
    </row>
    <row r="962">
      <c r="C962" s="65"/>
      <c r="D962" s="65"/>
    </row>
    <row r="963">
      <c r="C963" s="65"/>
      <c r="D963" s="65"/>
    </row>
    <row r="964">
      <c r="C964" s="65"/>
      <c r="D964" s="65"/>
    </row>
    <row r="965">
      <c r="C965" s="65"/>
      <c r="D965" s="65"/>
    </row>
    <row r="966">
      <c r="C966" s="65"/>
      <c r="D966" s="65"/>
    </row>
    <row r="967">
      <c r="C967" s="65"/>
      <c r="D967" s="65"/>
    </row>
    <row r="968">
      <c r="C968" s="65"/>
      <c r="D968" s="65"/>
    </row>
    <row r="969">
      <c r="C969" s="65"/>
      <c r="D969" s="65"/>
    </row>
    <row r="970">
      <c r="C970" s="65"/>
      <c r="D970" s="65"/>
    </row>
    <row r="971">
      <c r="C971" s="65"/>
      <c r="D971" s="65"/>
    </row>
    <row r="972">
      <c r="C972" s="65"/>
      <c r="D972" s="65"/>
    </row>
    <row r="973">
      <c r="C973" s="65"/>
      <c r="D973" s="65"/>
    </row>
    <row r="974">
      <c r="C974" s="65"/>
      <c r="D974" s="65"/>
    </row>
    <row r="975">
      <c r="C975" s="65"/>
      <c r="D975" s="65"/>
    </row>
    <row r="976">
      <c r="C976" s="65"/>
      <c r="D976" s="65"/>
    </row>
    <row r="977">
      <c r="C977" s="65"/>
      <c r="D977" s="65"/>
    </row>
    <row r="978">
      <c r="C978" s="65"/>
      <c r="D978" s="65"/>
    </row>
    <row r="979">
      <c r="C979" s="65"/>
      <c r="D979" s="65"/>
    </row>
    <row r="980">
      <c r="C980" s="65"/>
      <c r="D980" s="65"/>
    </row>
    <row r="981">
      <c r="C981" s="65"/>
      <c r="D981" s="65"/>
    </row>
    <row r="982">
      <c r="C982" s="65"/>
      <c r="D982" s="65"/>
    </row>
    <row r="983">
      <c r="C983" s="65"/>
      <c r="D983" s="65"/>
    </row>
    <row r="984">
      <c r="C984" s="65"/>
      <c r="D984" s="65"/>
    </row>
    <row r="985">
      <c r="C985" s="65"/>
      <c r="D985" s="65"/>
    </row>
    <row r="986">
      <c r="C986" s="65"/>
      <c r="D986" s="65"/>
    </row>
    <row r="987">
      <c r="C987" s="65"/>
      <c r="D987" s="65"/>
    </row>
    <row r="988">
      <c r="C988" s="65"/>
      <c r="D988" s="65"/>
    </row>
    <row r="989">
      <c r="C989" s="65"/>
      <c r="D989" s="65"/>
    </row>
    <row r="990">
      <c r="C990" s="65"/>
      <c r="D990" s="65"/>
    </row>
    <row r="991">
      <c r="C991" s="65"/>
      <c r="D991" s="65"/>
    </row>
    <row r="992">
      <c r="C992" s="65"/>
      <c r="D992" s="65"/>
    </row>
    <row r="993">
      <c r="C993" s="65"/>
      <c r="D993" s="65"/>
    </row>
    <row r="994">
      <c r="C994" s="65"/>
      <c r="D994" s="65"/>
    </row>
    <row r="995">
      <c r="C995" s="65"/>
      <c r="D995" s="65"/>
    </row>
    <row r="996">
      <c r="C996" s="65"/>
      <c r="D996" s="65"/>
    </row>
    <row r="997">
      <c r="C997" s="65"/>
      <c r="D997" s="65"/>
    </row>
    <row r="998">
      <c r="C998" s="65"/>
      <c r="D998" s="65"/>
    </row>
    <row r="999">
      <c r="C999" s="65"/>
      <c r="D999" s="65"/>
    </row>
    <row r="1000">
      <c r="C1000" s="65"/>
      <c r="D1000" s="65"/>
    </row>
    <row r="1001">
      <c r="C1001" s="65"/>
      <c r="D1001" s="65"/>
    </row>
    <row r="1002">
      <c r="C1002" s="65"/>
      <c r="D1002" s="65"/>
    </row>
    <row r="1003">
      <c r="C1003" s="65"/>
      <c r="D1003" s="65"/>
    </row>
    <row r="1004">
      <c r="C1004" s="65"/>
      <c r="D1004" s="65"/>
    </row>
    <row r="1005">
      <c r="C1005" s="65"/>
      <c r="D1005" s="65"/>
    </row>
    <row r="1006">
      <c r="C1006" s="65"/>
      <c r="D1006" s="65"/>
    </row>
  </sheetData>
  <mergeCells count="24">
    <mergeCell ref="A1:F1"/>
    <mergeCell ref="A2:B4"/>
    <mergeCell ref="C2:D2"/>
    <mergeCell ref="E2:F2"/>
    <mergeCell ref="A5:B5"/>
    <mergeCell ref="A6:A10"/>
    <mergeCell ref="A11:B11"/>
    <mergeCell ref="A12:A16"/>
    <mergeCell ref="A17:B17"/>
    <mergeCell ref="A18:B18"/>
    <mergeCell ref="A19:F19"/>
    <mergeCell ref="A20:B20"/>
    <mergeCell ref="A21:A23"/>
    <mergeCell ref="A24:B24"/>
    <mergeCell ref="A38:B38"/>
    <mergeCell ref="A39:B39"/>
    <mergeCell ref="A40:B40"/>
    <mergeCell ref="A25:B25"/>
    <mergeCell ref="A26:B26"/>
    <mergeCell ref="A27:F27"/>
    <mergeCell ref="A28:B28"/>
    <mergeCell ref="A29:A30"/>
    <mergeCell ref="A31:B31"/>
    <mergeCell ref="A32:A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41.13"/>
    <col customWidth="1" min="3" max="3" width="18.63"/>
    <col customWidth="1" min="4" max="4" width="18.25"/>
    <col customWidth="1" min="5" max="5" width="16.38"/>
    <col customWidth="1" min="6" max="6" width="16.5"/>
  </cols>
  <sheetData>
    <row r="1">
      <c r="A1" s="66" t="s">
        <v>38</v>
      </c>
      <c r="B1" s="2"/>
      <c r="C1" s="2"/>
      <c r="D1" s="2"/>
      <c r="E1" s="2"/>
      <c r="F1" s="3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>
      <c r="A2" s="68"/>
      <c r="B2" s="6"/>
      <c r="C2" s="69">
        <v>2021.0</v>
      </c>
      <c r="D2" s="69">
        <v>2020.0</v>
      </c>
      <c r="E2" s="70" t="s">
        <v>1</v>
      </c>
      <c r="F2" s="3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>
      <c r="A3" s="9"/>
      <c r="B3" s="10"/>
      <c r="C3" s="11"/>
      <c r="D3" s="11"/>
      <c r="E3" s="71" t="s">
        <v>2</v>
      </c>
      <c r="F3" s="71" t="s">
        <v>3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>
      <c r="A4" s="13"/>
      <c r="B4" s="11"/>
      <c r="C4" s="72" t="s">
        <v>4</v>
      </c>
      <c r="D4" s="72" t="s">
        <v>4</v>
      </c>
      <c r="E4" s="72" t="s">
        <v>4</v>
      </c>
      <c r="F4" s="73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>
      <c r="A5" s="74" t="s">
        <v>5</v>
      </c>
      <c r="B5" s="3"/>
      <c r="C5" s="75"/>
      <c r="D5" s="75"/>
      <c r="E5" s="75"/>
      <c r="F5" s="75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>
      <c r="A6" s="76"/>
      <c r="B6" s="77" t="s">
        <v>6</v>
      </c>
      <c r="C6" s="78">
        <v>5.044919096E9</v>
      </c>
      <c r="D6" s="78">
        <v>5.145934995E9</v>
      </c>
      <c r="E6" s="79">
        <f t="shared" ref="E6:E14" si="1">C6-D6</f>
        <v>-101015899</v>
      </c>
      <c r="F6" s="80">
        <f t="shared" ref="F6:F14" si="2">E6/C6</f>
        <v>-0.02002329415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>
      <c r="A7" s="24"/>
      <c r="B7" s="77" t="s">
        <v>39</v>
      </c>
      <c r="C7" s="81">
        <v>2.44225788E8</v>
      </c>
      <c r="D7" s="81">
        <v>3.4148868E7</v>
      </c>
      <c r="E7" s="82">
        <f t="shared" si="1"/>
        <v>210076920</v>
      </c>
      <c r="F7" s="83">
        <f t="shared" si="2"/>
        <v>0.8601750115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>
      <c r="A8" s="84" t="s">
        <v>11</v>
      </c>
      <c r="B8" s="3"/>
      <c r="C8" s="81">
        <f t="shared" ref="C8:D8" si="3">SUM(C6:C7)</f>
        <v>5289144884</v>
      </c>
      <c r="D8" s="81">
        <f t="shared" si="3"/>
        <v>5180083863</v>
      </c>
      <c r="E8" s="82">
        <f t="shared" si="1"/>
        <v>109061021</v>
      </c>
      <c r="F8" s="83">
        <f t="shared" si="2"/>
        <v>0.02061978323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</row>
    <row r="9">
      <c r="A9" s="76"/>
      <c r="B9" s="77" t="s">
        <v>12</v>
      </c>
      <c r="C9" s="78">
        <v>8.76561784E8</v>
      </c>
      <c r="D9" s="78">
        <v>9.02826025E8</v>
      </c>
      <c r="E9" s="79">
        <f t="shared" si="1"/>
        <v>-26264241</v>
      </c>
      <c r="F9" s="80">
        <f t="shared" si="2"/>
        <v>-0.02996279496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</row>
    <row r="10">
      <c r="A10" s="23"/>
      <c r="B10" s="77" t="s">
        <v>40</v>
      </c>
      <c r="C10" s="78">
        <v>1.8648443E8</v>
      </c>
      <c r="D10" s="78">
        <v>1.78701696E8</v>
      </c>
      <c r="E10" s="79">
        <f t="shared" si="1"/>
        <v>7782734</v>
      </c>
      <c r="F10" s="80">
        <f t="shared" si="2"/>
        <v>0.04173396138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>
      <c r="A11" s="23"/>
      <c r="B11" s="77" t="s">
        <v>14</v>
      </c>
      <c r="C11" s="78">
        <v>1.78374814E8</v>
      </c>
      <c r="D11" s="78">
        <v>1.46682551E8</v>
      </c>
      <c r="E11" s="79">
        <f t="shared" si="1"/>
        <v>31692263</v>
      </c>
      <c r="F11" s="80">
        <f t="shared" si="2"/>
        <v>0.1776722974</v>
      </c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>
      <c r="A12" s="24"/>
      <c r="B12" s="77" t="s">
        <v>16</v>
      </c>
      <c r="C12" s="81">
        <v>2.6450949E7</v>
      </c>
      <c r="D12" s="81">
        <v>7803877.0</v>
      </c>
      <c r="E12" s="82">
        <f t="shared" si="1"/>
        <v>18647072</v>
      </c>
      <c r="F12" s="83">
        <f t="shared" si="2"/>
        <v>0.7049679768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>
      <c r="A13" s="84" t="s">
        <v>17</v>
      </c>
      <c r="B13" s="3"/>
      <c r="C13" s="81">
        <f t="shared" ref="C13:D13" si="4">SUM(C9:C12)</f>
        <v>1267871977</v>
      </c>
      <c r="D13" s="81">
        <f t="shared" si="4"/>
        <v>1236014149</v>
      </c>
      <c r="E13" s="82">
        <f t="shared" si="1"/>
        <v>31857828</v>
      </c>
      <c r="F13" s="83">
        <f t="shared" si="2"/>
        <v>0.02512700697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>
      <c r="A14" s="84" t="s">
        <v>18</v>
      </c>
      <c r="B14" s="3"/>
      <c r="C14" s="85">
        <f t="shared" ref="C14:D14" si="5">C13+C8</f>
        <v>6557016861</v>
      </c>
      <c r="D14" s="85">
        <f t="shared" si="5"/>
        <v>6416098012</v>
      </c>
      <c r="E14" s="86">
        <f t="shared" si="1"/>
        <v>140918849</v>
      </c>
      <c r="F14" s="87">
        <f t="shared" si="2"/>
        <v>0.02149130496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</row>
    <row r="15">
      <c r="A15" s="88"/>
      <c r="B15" s="2"/>
      <c r="C15" s="2"/>
      <c r="D15" s="2"/>
      <c r="E15" s="2"/>
      <c r="F15" s="3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</row>
    <row r="16">
      <c r="A16" s="88" t="s">
        <v>19</v>
      </c>
      <c r="B16" s="3"/>
      <c r="C16" s="89"/>
      <c r="D16" s="89"/>
      <c r="E16" s="90"/>
      <c r="F16" s="90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</row>
    <row r="17">
      <c r="A17" s="76"/>
      <c r="B17" s="77" t="s">
        <v>20</v>
      </c>
      <c r="C17" s="78">
        <v>1.46966055E9</v>
      </c>
      <c r="D17" s="78">
        <v>1.46966055E9</v>
      </c>
      <c r="E17" s="79">
        <f t="shared" ref="E17:E21" si="6">C17-D17</f>
        <v>0</v>
      </c>
      <c r="F17" s="80">
        <f t="shared" ref="F17:F21" si="7">E17/C17</f>
        <v>0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</row>
    <row r="18">
      <c r="A18" s="23"/>
      <c r="B18" s="77" t="s">
        <v>41</v>
      </c>
      <c r="C18" s="78">
        <v>2.966690015E9</v>
      </c>
      <c r="D18" s="78">
        <v>2.966690015E9</v>
      </c>
      <c r="E18" s="79">
        <f t="shared" si="6"/>
        <v>0</v>
      </c>
      <c r="F18" s="80">
        <f t="shared" si="7"/>
        <v>0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>
      <c r="A19" s="23"/>
      <c r="B19" s="77" t="s">
        <v>42</v>
      </c>
      <c r="C19" s="78">
        <v>7.9255174E7</v>
      </c>
      <c r="D19" s="78">
        <v>-1.30821746E8</v>
      </c>
      <c r="E19" s="79">
        <f t="shared" si="6"/>
        <v>210076920</v>
      </c>
      <c r="F19" s="80">
        <f t="shared" si="7"/>
        <v>2.650639818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</row>
    <row r="20">
      <c r="A20" s="24"/>
      <c r="B20" s="77" t="s">
        <v>22</v>
      </c>
      <c r="C20" s="81">
        <v>-1.3345041E7</v>
      </c>
      <c r="D20" s="81">
        <v>-3.0330522E7</v>
      </c>
      <c r="E20" s="82">
        <f t="shared" si="6"/>
        <v>16985481</v>
      </c>
      <c r="F20" s="83">
        <f t="shared" si="7"/>
        <v>-1.272793467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>
      <c r="A21" s="84" t="s">
        <v>25</v>
      </c>
      <c r="B21" s="3"/>
      <c r="C21" s="91">
        <f t="shared" ref="C21:D21" si="8">SUM(C17:C20)</f>
        <v>4502260698</v>
      </c>
      <c r="D21" s="91">
        <f t="shared" si="8"/>
        <v>4275198297</v>
      </c>
      <c r="E21" s="82">
        <f t="shared" si="6"/>
        <v>227062401</v>
      </c>
      <c r="F21" s="83">
        <f t="shared" si="7"/>
        <v>0.05043297495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>
      <c r="A22" s="88"/>
      <c r="B22" s="2"/>
      <c r="C22" s="2"/>
      <c r="D22" s="2"/>
      <c r="E22" s="2"/>
      <c r="F22" s="3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>
      <c r="A23" s="88" t="s">
        <v>26</v>
      </c>
      <c r="B23" s="3"/>
      <c r="C23" s="89"/>
      <c r="D23" s="89"/>
      <c r="E23" s="90"/>
      <c r="F23" s="90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>
      <c r="A24" s="76"/>
      <c r="B24" s="77" t="s">
        <v>43</v>
      </c>
      <c r="C24" s="78">
        <v>1.58722703E8</v>
      </c>
      <c r="D24" s="78">
        <v>2.91263805E8</v>
      </c>
      <c r="E24" s="79">
        <f t="shared" ref="E24:E34" si="9">C24-D24</f>
        <v>-132541102</v>
      </c>
      <c r="F24" s="80">
        <f t="shared" ref="F24:F34" si="10">E24/C24</f>
        <v>-0.8350481657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>
      <c r="A25" s="23"/>
      <c r="B25" s="77" t="s">
        <v>44</v>
      </c>
      <c r="C25" s="78">
        <v>1.38496316E8</v>
      </c>
      <c r="D25" s="78">
        <v>1.33421835E8</v>
      </c>
      <c r="E25" s="79">
        <f t="shared" si="9"/>
        <v>5074481</v>
      </c>
      <c r="F25" s="80">
        <f t="shared" si="10"/>
        <v>0.03663982658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>
      <c r="A26" s="24"/>
      <c r="B26" s="77" t="s">
        <v>27</v>
      </c>
      <c r="C26" s="81">
        <v>8.1472077E7</v>
      </c>
      <c r="D26" s="81">
        <v>8.1472077E7</v>
      </c>
      <c r="E26" s="82">
        <f t="shared" si="9"/>
        <v>0</v>
      </c>
      <c r="F26" s="83">
        <f t="shared" si="10"/>
        <v>0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>
      <c r="A27" s="84" t="s">
        <v>29</v>
      </c>
      <c r="B27" s="3"/>
      <c r="C27" s="91">
        <f t="shared" ref="C27:D27" si="11">SUM(C24:C26)</f>
        <v>378691096</v>
      </c>
      <c r="D27" s="91">
        <f t="shared" si="11"/>
        <v>506157717</v>
      </c>
      <c r="E27" s="82">
        <f t="shared" si="9"/>
        <v>-127466621</v>
      </c>
      <c r="F27" s="83">
        <f t="shared" si="10"/>
        <v>-0.3365978824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>
      <c r="A28" s="92"/>
      <c r="B28" s="77" t="s">
        <v>45</v>
      </c>
      <c r="C28" s="78">
        <v>8.30406737E8</v>
      </c>
      <c r="D28" s="78">
        <v>7.66336816E8</v>
      </c>
      <c r="E28" s="79">
        <f t="shared" si="9"/>
        <v>64069921</v>
      </c>
      <c r="F28" s="80">
        <f t="shared" si="10"/>
        <v>0.07715486658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>
      <c r="A29" s="23"/>
      <c r="B29" s="77" t="s">
        <v>46</v>
      </c>
      <c r="C29" s="78">
        <v>2.76288843E8</v>
      </c>
      <c r="D29" s="78">
        <v>1.55094538E8</v>
      </c>
      <c r="E29" s="79">
        <f t="shared" si="9"/>
        <v>121194305</v>
      </c>
      <c r="F29" s="80">
        <f t="shared" si="10"/>
        <v>0.4386507384</v>
      </c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</row>
    <row r="30">
      <c r="A30" s="23"/>
      <c r="B30" s="77" t="s">
        <v>47</v>
      </c>
      <c r="C30" s="78">
        <v>5.60414082E8</v>
      </c>
      <c r="D30" s="78">
        <v>7.10002552E8</v>
      </c>
      <c r="E30" s="79">
        <f t="shared" si="9"/>
        <v>-149588470</v>
      </c>
      <c r="F30" s="80">
        <f t="shared" si="10"/>
        <v>-0.266924895</v>
      </c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</row>
    <row r="31">
      <c r="A31" s="24"/>
      <c r="B31" s="77" t="s">
        <v>48</v>
      </c>
      <c r="C31" s="81">
        <v>8955405.0</v>
      </c>
      <c r="D31" s="81">
        <v>3308092.0</v>
      </c>
      <c r="E31" s="82">
        <f t="shared" si="9"/>
        <v>5647313</v>
      </c>
      <c r="F31" s="83">
        <f t="shared" si="10"/>
        <v>0.6306038644</v>
      </c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</row>
    <row r="32">
      <c r="A32" s="84" t="s">
        <v>35</v>
      </c>
      <c r="B32" s="3"/>
      <c r="C32" s="81">
        <f t="shared" ref="C32:D32" si="12">SUM(C28:C31)</f>
        <v>1676065067</v>
      </c>
      <c r="D32" s="81">
        <f t="shared" si="12"/>
        <v>1634741998</v>
      </c>
      <c r="E32" s="82">
        <f t="shared" si="9"/>
        <v>41323069</v>
      </c>
      <c r="F32" s="83">
        <f t="shared" si="10"/>
        <v>0.02465481192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>
      <c r="A33" s="84" t="s">
        <v>36</v>
      </c>
      <c r="B33" s="3"/>
      <c r="C33" s="91">
        <f t="shared" ref="C33:D33" si="13">C32+C27</f>
        <v>2054756163</v>
      </c>
      <c r="D33" s="91">
        <f t="shared" si="13"/>
        <v>2140899715</v>
      </c>
      <c r="E33" s="82">
        <f t="shared" si="9"/>
        <v>-86143552</v>
      </c>
      <c r="F33" s="83">
        <f t="shared" si="10"/>
        <v>-0.04192397792</v>
      </c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>
      <c r="A34" s="84" t="s">
        <v>37</v>
      </c>
      <c r="B34" s="3"/>
      <c r="C34" s="93">
        <f t="shared" ref="C34:D34" si="14">C21+C33</f>
        <v>6557016861</v>
      </c>
      <c r="D34" s="93">
        <f t="shared" si="14"/>
        <v>6416098012</v>
      </c>
      <c r="E34" s="86">
        <f t="shared" si="9"/>
        <v>140918849</v>
      </c>
      <c r="F34" s="87">
        <f t="shared" si="10"/>
        <v>0.02149130496</v>
      </c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>
      <c r="A35" s="67"/>
      <c r="B35" s="67"/>
      <c r="C35" s="94"/>
      <c r="D35" s="94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>
      <c r="A36" s="67"/>
      <c r="B36" s="67"/>
      <c r="C36" s="94"/>
      <c r="D36" s="94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>
      <c r="A37" s="67"/>
      <c r="B37" s="67"/>
      <c r="C37" s="94"/>
      <c r="D37" s="94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>
      <c r="A38" s="67"/>
      <c r="B38" s="67"/>
      <c r="C38" s="94"/>
      <c r="D38" s="94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>
      <c r="A39" s="67"/>
      <c r="B39" s="67"/>
      <c r="C39" s="94"/>
      <c r="D39" s="94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>
      <c r="A40" s="67"/>
      <c r="B40" s="67"/>
      <c r="C40" s="94"/>
      <c r="D40" s="94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>
      <c r="A41" s="67"/>
      <c r="B41" s="67"/>
      <c r="C41" s="94"/>
      <c r="D41" s="94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>
      <c r="A42" s="67"/>
      <c r="B42" s="67"/>
      <c r="C42" s="94"/>
      <c r="D42" s="94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>
      <c r="A43" s="67"/>
      <c r="B43" s="67"/>
      <c r="C43" s="94"/>
      <c r="D43" s="94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>
      <c r="A44" s="67"/>
      <c r="B44" s="67"/>
      <c r="C44" s="94"/>
      <c r="D44" s="94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>
      <c r="A45" s="67"/>
      <c r="B45" s="67"/>
      <c r="C45" s="94"/>
      <c r="D45" s="94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>
      <c r="A46" s="67"/>
      <c r="B46" s="67"/>
      <c r="C46" s="94"/>
      <c r="D46" s="94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</row>
    <row r="47">
      <c r="A47" s="67"/>
      <c r="B47" s="67"/>
      <c r="C47" s="94"/>
      <c r="D47" s="94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</row>
    <row r="48">
      <c r="A48" s="67"/>
      <c r="B48" s="67"/>
      <c r="C48" s="94"/>
      <c r="D48" s="94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</row>
    <row r="49">
      <c r="A49" s="67"/>
      <c r="B49" s="67"/>
      <c r="C49" s="94"/>
      <c r="D49" s="94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>
      <c r="A50" s="67"/>
      <c r="B50" s="67"/>
      <c r="C50" s="94"/>
      <c r="D50" s="94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>
      <c r="A51" s="67"/>
      <c r="B51" s="67"/>
      <c r="C51" s="94"/>
      <c r="D51" s="94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>
      <c r="A52" s="67"/>
      <c r="B52" s="67"/>
      <c r="C52" s="94"/>
      <c r="D52" s="94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</row>
    <row r="53">
      <c r="A53" s="67"/>
      <c r="B53" s="67"/>
      <c r="C53" s="94"/>
      <c r="D53" s="94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</row>
    <row r="54">
      <c r="A54" s="67"/>
      <c r="B54" s="67"/>
      <c r="C54" s="94"/>
      <c r="D54" s="94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>
      <c r="A55" s="67"/>
      <c r="B55" s="67"/>
      <c r="C55" s="94"/>
      <c r="D55" s="94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>
      <c r="A56" s="67"/>
      <c r="B56" s="67"/>
      <c r="C56" s="94"/>
      <c r="D56" s="94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>
      <c r="A57" s="67"/>
      <c r="B57" s="67"/>
      <c r="C57" s="94"/>
      <c r="D57" s="94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>
      <c r="A58" s="67"/>
      <c r="B58" s="67"/>
      <c r="C58" s="94"/>
      <c r="D58" s="94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>
      <c r="A59" s="67"/>
      <c r="B59" s="67"/>
      <c r="C59" s="94"/>
      <c r="D59" s="94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</row>
    <row r="60">
      <c r="A60" s="67"/>
      <c r="B60" s="67"/>
      <c r="C60" s="94"/>
      <c r="D60" s="94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</row>
    <row r="61">
      <c r="A61" s="67"/>
      <c r="B61" s="67"/>
      <c r="C61" s="94"/>
      <c r="D61" s="94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>
      <c r="A62" s="67"/>
      <c r="B62" s="67"/>
      <c r="C62" s="94"/>
      <c r="D62" s="94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>
      <c r="A63" s="67"/>
      <c r="B63" s="67"/>
      <c r="C63" s="94"/>
      <c r="D63" s="94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>
      <c r="A64" s="67"/>
      <c r="B64" s="67"/>
      <c r="C64" s="94"/>
      <c r="D64" s="94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>
      <c r="A65" s="67"/>
      <c r="B65" s="67"/>
      <c r="C65" s="94"/>
      <c r="D65" s="94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>
      <c r="A66" s="67"/>
      <c r="B66" s="67"/>
      <c r="C66" s="94"/>
      <c r="D66" s="94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>
      <c r="A67" s="67"/>
      <c r="B67" s="67"/>
      <c r="C67" s="94"/>
      <c r="D67" s="94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>
      <c r="A68" s="67"/>
      <c r="B68" s="67"/>
      <c r="C68" s="94"/>
      <c r="D68" s="94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>
      <c r="A69" s="67"/>
      <c r="B69" s="67"/>
      <c r="C69" s="94"/>
      <c r="D69" s="94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>
      <c r="A70" s="67"/>
      <c r="B70" s="67"/>
      <c r="C70" s="94"/>
      <c r="D70" s="94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>
      <c r="A71" s="67"/>
      <c r="B71" s="67"/>
      <c r="C71" s="94"/>
      <c r="D71" s="94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</row>
    <row r="72">
      <c r="A72" s="67"/>
      <c r="B72" s="67"/>
      <c r="C72" s="94"/>
      <c r="D72" s="94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</row>
    <row r="73">
      <c r="A73" s="67"/>
      <c r="B73" s="67"/>
      <c r="C73" s="94"/>
      <c r="D73" s="94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</row>
    <row r="74">
      <c r="A74" s="67"/>
      <c r="B74" s="67"/>
      <c r="C74" s="94"/>
      <c r="D74" s="94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</row>
    <row r="75">
      <c r="A75" s="67"/>
      <c r="B75" s="67"/>
      <c r="C75" s="94"/>
      <c r="D75" s="94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</row>
    <row r="76">
      <c r="A76" s="67"/>
      <c r="B76" s="67"/>
      <c r="C76" s="94"/>
      <c r="D76" s="94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</row>
    <row r="77">
      <c r="A77" s="67"/>
      <c r="B77" s="67"/>
      <c r="C77" s="94"/>
      <c r="D77" s="94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>
      <c r="A78" s="67"/>
      <c r="B78" s="67"/>
      <c r="C78" s="94"/>
      <c r="D78" s="94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>
      <c r="A79" s="67"/>
      <c r="B79" s="67"/>
      <c r="C79" s="94"/>
      <c r="D79" s="94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>
      <c r="A80" s="67"/>
      <c r="B80" s="67"/>
      <c r="C80" s="94"/>
      <c r="D80" s="94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>
      <c r="A81" s="67"/>
      <c r="B81" s="67"/>
      <c r="C81" s="94"/>
      <c r="D81" s="94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>
      <c r="A82" s="67"/>
      <c r="B82" s="67"/>
      <c r="C82" s="94"/>
      <c r="D82" s="94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>
      <c r="A83" s="67"/>
      <c r="B83" s="67"/>
      <c r="C83" s="94"/>
      <c r="D83" s="94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>
      <c r="A84" s="67"/>
      <c r="B84" s="67"/>
      <c r="C84" s="94"/>
      <c r="D84" s="94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>
      <c r="A85" s="67"/>
      <c r="B85" s="67"/>
      <c r="C85" s="94"/>
      <c r="D85" s="94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>
      <c r="A86" s="67"/>
      <c r="B86" s="67"/>
      <c r="C86" s="94"/>
      <c r="D86" s="94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>
      <c r="A87" s="67"/>
      <c r="B87" s="67"/>
      <c r="C87" s="94"/>
      <c r="D87" s="94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>
      <c r="A88" s="67"/>
      <c r="B88" s="67"/>
      <c r="C88" s="94"/>
      <c r="D88" s="94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</row>
    <row r="89">
      <c r="A89" s="67"/>
      <c r="B89" s="67"/>
      <c r="C89" s="94"/>
      <c r="D89" s="94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</row>
    <row r="90">
      <c r="A90" s="67"/>
      <c r="B90" s="67"/>
      <c r="C90" s="94"/>
      <c r="D90" s="94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</row>
    <row r="91">
      <c r="A91" s="67"/>
      <c r="B91" s="67"/>
      <c r="C91" s="94"/>
      <c r="D91" s="94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</row>
    <row r="92">
      <c r="A92" s="67"/>
      <c r="B92" s="67"/>
      <c r="C92" s="94"/>
      <c r="D92" s="94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</row>
    <row r="93">
      <c r="A93" s="67"/>
      <c r="B93" s="67"/>
      <c r="C93" s="94"/>
      <c r="D93" s="94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</row>
    <row r="94">
      <c r="A94" s="67"/>
      <c r="B94" s="67"/>
      <c r="C94" s="94"/>
      <c r="D94" s="94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</row>
    <row r="95">
      <c r="A95" s="67"/>
      <c r="B95" s="67"/>
      <c r="C95" s="94"/>
      <c r="D95" s="94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</row>
    <row r="96">
      <c r="A96" s="67"/>
      <c r="B96" s="67"/>
      <c r="C96" s="94"/>
      <c r="D96" s="94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>
      <c r="A97" s="67"/>
      <c r="B97" s="67"/>
      <c r="C97" s="94"/>
      <c r="D97" s="94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>
      <c r="A98" s="67"/>
      <c r="B98" s="67"/>
      <c r="C98" s="94"/>
      <c r="D98" s="94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>
      <c r="A99" s="67"/>
      <c r="B99" s="67"/>
      <c r="C99" s="94"/>
      <c r="D99" s="94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>
      <c r="A100" s="67"/>
      <c r="B100" s="67"/>
      <c r="C100" s="94"/>
      <c r="D100" s="94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>
      <c r="A101" s="67"/>
      <c r="B101" s="67"/>
      <c r="C101" s="94"/>
      <c r="D101" s="94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>
      <c r="A102" s="67"/>
      <c r="B102" s="67"/>
      <c r="C102" s="94"/>
      <c r="D102" s="94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>
      <c r="A103" s="67"/>
      <c r="B103" s="67"/>
      <c r="C103" s="94"/>
      <c r="D103" s="94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>
      <c r="A104" s="67"/>
      <c r="B104" s="67"/>
      <c r="C104" s="94"/>
      <c r="D104" s="94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>
      <c r="A105" s="67"/>
      <c r="B105" s="67"/>
      <c r="C105" s="94"/>
      <c r="D105" s="94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>
      <c r="A106" s="67"/>
      <c r="B106" s="67"/>
      <c r="C106" s="94"/>
      <c r="D106" s="94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>
      <c r="A107" s="67"/>
      <c r="B107" s="67"/>
      <c r="C107" s="94"/>
      <c r="D107" s="94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>
      <c r="A108" s="67"/>
      <c r="B108" s="67"/>
      <c r="C108" s="94"/>
      <c r="D108" s="94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>
      <c r="A109" s="67"/>
      <c r="B109" s="67"/>
      <c r="C109" s="94"/>
      <c r="D109" s="94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>
      <c r="A110" s="67"/>
      <c r="B110" s="67"/>
      <c r="C110" s="94"/>
      <c r="D110" s="94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>
      <c r="A111" s="67"/>
      <c r="B111" s="67"/>
      <c r="C111" s="94"/>
      <c r="D111" s="94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>
      <c r="A112" s="67"/>
      <c r="B112" s="67"/>
      <c r="C112" s="94"/>
      <c r="D112" s="94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>
      <c r="A113" s="67"/>
      <c r="B113" s="67"/>
      <c r="C113" s="94"/>
      <c r="D113" s="94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>
      <c r="A114" s="67"/>
      <c r="B114" s="67"/>
      <c r="C114" s="94"/>
      <c r="D114" s="94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>
      <c r="A115" s="67"/>
      <c r="B115" s="67"/>
      <c r="C115" s="94"/>
      <c r="D115" s="94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>
      <c r="A116" s="67"/>
      <c r="B116" s="67"/>
      <c r="C116" s="94"/>
      <c r="D116" s="94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>
      <c r="A117" s="67"/>
      <c r="B117" s="67"/>
      <c r="C117" s="94"/>
      <c r="D117" s="94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>
      <c r="A118" s="67"/>
      <c r="B118" s="67"/>
      <c r="C118" s="94"/>
      <c r="D118" s="94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>
      <c r="A119" s="67"/>
      <c r="B119" s="67"/>
      <c r="C119" s="94"/>
      <c r="D119" s="94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>
      <c r="A120" s="67"/>
      <c r="B120" s="67"/>
      <c r="C120" s="94"/>
      <c r="D120" s="94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  <row r="121">
      <c r="A121" s="67"/>
      <c r="B121" s="67"/>
      <c r="C121" s="94"/>
      <c r="D121" s="94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</row>
    <row r="122">
      <c r="A122" s="67"/>
      <c r="B122" s="67"/>
      <c r="C122" s="94"/>
      <c r="D122" s="94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</row>
    <row r="123">
      <c r="A123" s="67"/>
      <c r="B123" s="67"/>
      <c r="C123" s="94"/>
      <c r="D123" s="94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</row>
    <row r="124">
      <c r="A124" s="67"/>
      <c r="B124" s="67"/>
      <c r="C124" s="94"/>
      <c r="D124" s="94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</row>
    <row r="125">
      <c r="A125" s="67"/>
      <c r="B125" s="67"/>
      <c r="C125" s="94"/>
      <c r="D125" s="94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</row>
    <row r="126">
      <c r="A126" s="67"/>
      <c r="B126" s="67"/>
      <c r="C126" s="94"/>
      <c r="D126" s="94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</row>
    <row r="127">
      <c r="A127" s="67"/>
      <c r="B127" s="67"/>
      <c r="C127" s="94"/>
      <c r="D127" s="94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</row>
    <row r="128">
      <c r="A128" s="67"/>
      <c r="B128" s="67"/>
      <c r="C128" s="94"/>
      <c r="D128" s="94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</row>
    <row r="129">
      <c r="A129" s="67"/>
      <c r="B129" s="67"/>
      <c r="C129" s="94"/>
      <c r="D129" s="94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</row>
    <row r="130">
      <c r="A130" s="67"/>
      <c r="B130" s="67"/>
      <c r="C130" s="94"/>
      <c r="D130" s="94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</row>
    <row r="131">
      <c r="A131" s="67"/>
      <c r="B131" s="67"/>
      <c r="C131" s="94"/>
      <c r="D131" s="94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</row>
    <row r="132">
      <c r="A132" s="67"/>
      <c r="B132" s="67"/>
      <c r="C132" s="94"/>
      <c r="D132" s="94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</row>
    <row r="133">
      <c r="A133" s="67"/>
      <c r="B133" s="67"/>
      <c r="C133" s="94"/>
      <c r="D133" s="94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>
      <c r="A134" s="67"/>
      <c r="B134" s="67"/>
      <c r="C134" s="94"/>
      <c r="D134" s="94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</row>
    <row r="135">
      <c r="A135" s="67"/>
      <c r="B135" s="67"/>
      <c r="C135" s="94"/>
      <c r="D135" s="94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</row>
    <row r="136">
      <c r="A136" s="67"/>
      <c r="B136" s="67"/>
      <c r="C136" s="94"/>
      <c r="D136" s="94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>
      <c r="A137" s="67"/>
      <c r="B137" s="67"/>
      <c r="C137" s="94"/>
      <c r="D137" s="94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</row>
    <row r="138">
      <c r="A138" s="67"/>
      <c r="B138" s="67"/>
      <c r="C138" s="94"/>
      <c r="D138" s="94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</row>
    <row r="139">
      <c r="A139" s="67"/>
      <c r="B139" s="67"/>
      <c r="C139" s="94"/>
      <c r="D139" s="94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</row>
    <row r="140">
      <c r="A140" s="67"/>
      <c r="B140" s="67"/>
      <c r="C140" s="94"/>
      <c r="D140" s="94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</row>
    <row r="141">
      <c r="A141" s="67"/>
      <c r="B141" s="67"/>
      <c r="C141" s="94"/>
      <c r="D141" s="94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</row>
    <row r="142">
      <c r="A142" s="67"/>
      <c r="B142" s="67"/>
      <c r="C142" s="94"/>
      <c r="D142" s="94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</row>
    <row r="143">
      <c r="A143" s="67"/>
      <c r="B143" s="67"/>
      <c r="C143" s="94"/>
      <c r="D143" s="94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</row>
    <row r="144">
      <c r="A144" s="67"/>
      <c r="B144" s="67"/>
      <c r="C144" s="94"/>
      <c r="D144" s="94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</row>
    <row r="145">
      <c r="A145" s="67"/>
      <c r="B145" s="67"/>
      <c r="C145" s="94"/>
      <c r="D145" s="94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</row>
    <row r="146">
      <c r="A146" s="67"/>
      <c r="B146" s="67"/>
      <c r="C146" s="94"/>
      <c r="D146" s="94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</row>
    <row r="147">
      <c r="A147" s="67"/>
      <c r="B147" s="67"/>
      <c r="C147" s="94"/>
      <c r="D147" s="94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</row>
    <row r="148">
      <c r="A148" s="67"/>
      <c r="B148" s="67"/>
      <c r="C148" s="94"/>
      <c r="D148" s="94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</row>
    <row r="149">
      <c r="A149" s="67"/>
      <c r="B149" s="67"/>
      <c r="C149" s="94"/>
      <c r="D149" s="94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</row>
    <row r="150">
      <c r="A150" s="67"/>
      <c r="B150" s="67"/>
      <c r="C150" s="94"/>
      <c r="D150" s="94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</row>
    <row r="151">
      <c r="A151" s="67"/>
      <c r="B151" s="67"/>
      <c r="C151" s="94"/>
      <c r="D151" s="94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</row>
    <row r="152">
      <c r="A152" s="67"/>
      <c r="B152" s="67"/>
      <c r="C152" s="94"/>
      <c r="D152" s="94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</row>
    <row r="153">
      <c r="A153" s="67"/>
      <c r="B153" s="67"/>
      <c r="C153" s="94"/>
      <c r="D153" s="94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</row>
    <row r="154">
      <c r="A154" s="67"/>
      <c r="B154" s="67"/>
      <c r="C154" s="94"/>
      <c r="D154" s="94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</row>
    <row r="155">
      <c r="A155" s="67"/>
      <c r="B155" s="67"/>
      <c r="C155" s="94"/>
      <c r="D155" s="94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</row>
    <row r="156">
      <c r="A156" s="67"/>
      <c r="B156" s="67"/>
      <c r="C156" s="94"/>
      <c r="D156" s="94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</row>
    <row r="157">
      <c r="A157" s="67"/>
      <c r="B157" s="67"/>
      <c r="C157" s="94"/>
      <c r="D157" s="94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</row>
    <row r="158">
      <c r="A158" s="67"/>
      <c r="B158" s="67"/>
      <c r="C158" s="94"/>
      <c r="D158" s="94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</row>
    <row r="159">
      <c r="A159" s="67"/>
      <c r="B159" s="67"/>
      <c r="C159" s="94"/>
      <c r="D159" s="94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</row>
    <row r="160">
      <c r="A160" s="67"/>
      <c r="B160" s="67"/>
      <c r="C160" s="94"/>
      <c r="D160" s="94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</row>
    <row r="161">
      <c r="A161" s="67"/>
      <c r="B161" s="67"/>
      <c r="C161" s="94"/>
      <c r="D161" s="94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>
      <c r="A162" s="67"/>
      <c r="B162" s="67"/>
      <c r="C162" s="94"/>
      <c r="D162" s="94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>
      <c r="A163" s="67"/>
      <c r="B163" s="67"/>
      <c r="C163" s="94"/>
      <c r="D163" s="94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>
      <c r="A164" s="67"/>
      <c r="B164" s="67"/>
      <c r="C164" s="94"/>
      <c r="D164" s="94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>
      <c r="A165" s="67"/>
      <c r="B165" s="67"/>
      <c r="C165" s="94"/>
      <c r="D165" s="94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>
      <c r="A166" s="67"/>
      <c r="B166" s="67"/>
      <c r="C166" s="94"/>
      <c r="D166" s="94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>
      <c r="A167" s="67"/>
      <c r="B167" s="67"/>
      <c r="C167" s="94"/>
      <c r="D167" s="94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>
      <c r="A168" s="67"/>
      <c r="B168" s="67"/>
      <c r="C168" s="94"/>
      <c r="D168" s="94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>
      <c r="A169" s="67"/>
      <c r="B169" s="67"/>
      <c r="C169" s="94"/>
      <c r="D169" s="94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>
      <c r="A170" s="67"/>
      <c r="B170" s="67"/>
      <c r="C170" s="94"/>
      <c r="D170" s="94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>
      <c r="A171" s="67"/>
      <c r="B171" s="67"/>
      <c r="C171" s="94"/>
      <c r="D171" s="94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>
      <c r="A172" s="67"/>
      <c r="B172" s="67"/>
      <c r="C172" s="94"/>
      <c r="D172" s="94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>
      <c r="A173" s="67"/>
      <c r="B173" s="67"/>
      <c r="C173" s="94"/>
      <c r="D173" s="94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>
      <c r="A174" s="67"/>
      <c r="B174" s="67"/>
      <c r="C174" s="94"/>
      <c r="D174" s="94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>
      <c r="A175" s="67"/>
      <c r="B175" s="67"/>
      <c r="C175" s="94"/>
      <c r="D175" s="94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>
      <c r="A176" s="67"/>
      <c r="B176" s="67"/>
      <c r="C176" s="94"/>
      <c r="D176" s="94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>
      <c r="A177" s="67"/>
      <c r="B177" s="67"/>
      <c r="C177" s="94"/>
      <c r="D177" s="94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>
      <c r="A178" s="67"/>
      <c r="B178" s="67"/>
      <c r="C178" s="94"/>
      <c r="D178" s="94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>
      <c r="A179" s="67"/>
      <c r="B179" s="67"/>
      <c r="C179" s="94"/>
      <c r="D179" s="94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>
      <c r="A180" s="67"/>
      <c r="B180" s="67"/>
      <c r="C180" s="94"/>
      <c r="D180" s="94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>
      <c r="A181" s="67"/>
      <c r="B181" s="67"/>
      <c r="C181" s="94"/>
      <c r="D181" s="94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>
      <c r="A182" s="67"/>
      <c r="B182" s="67"/>
      <c r="C182" s="94"/>
      <c r="D182" s="94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>
      <c r="A183" s="67"/>
      <c r="B183" s="67"/>
      <c r="C183" s="94"/>
      <c r="D183" s="94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>
      <c r="A184" s="67"/>
      <c r="B184" s="67"/>
      <c r="C184" s="94"/>
      <c r="D184" s="94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>
      <c r="A185" s="67"/>
      <c r="B185" s="67"/>
      <c r="C185" s="94"/>
      <c r="D185" s="94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>
      <c r="A186" s="67"/>
      <c r="B186" s="67"/>
      <c r="C186" s="94"/>
      <c r="D186" s="94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>
      <c r="A187" s="67"/>
      <c r="B187" s="67"/>
      <c r="C187" s="94"/>
      <c r="D187" s="94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>
      <c r="A188" s="67"/>
      <c r="B188" s="67"/>
      <c r="C188" s="94"/>
      <c r="D188" s="94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>
      <c r="A189" s="67"/>
      <c r="B189" s="67"/>
      <c r="C189" s="94"/>
      <c r="D189" s="94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>
      <c r="A190" s="67"/>
      <c r="B190" s="67"/>
      <c r="C190" s="94"/>
      <c r="D190" s="94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>
      <c r="A191" s="67"/>
      <c r="B191" s="67"/>
      <c r="C191" s="94"/>
      <c r="D191" s="94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>
      <c r="A192" s="67"/>
      <c r="B192" s="67"/>
      <c r="C192" s="94"/>
      <c r="D192" s="94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>
      <c r="A193" s="67"/>
      <c r="B193" s="67"/>
      <c r="C193" s="94"/>
      <c r="D193" s="94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>
      <c r="A194" s="67"/>
      <c r="B194" s="67"/>
      <c r="C194" s="94"/>
      <c r="D194" s="94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>
      <c r="A195" s="67"/>
      <c r="B195" s="67"/>
      <c r="C195" s="94"/>
      <c r="D195" s="94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>
      <c r="A196" s="67"/>
      <c r="B196" s="67"/>
      <c r="C196" s="94"/>
      <c r="D196" s="94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>
      <c r="A197" s="67"/>
      <c r="B197" s="67"/>
      <c r="C197" s="94"/>
      <c r="D197" s="94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>
      <c r="A198" s="67"/>
      <c r="B198" s="67"/>
      <c r="C198" s="94"/>
      <c r="D198" s="94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>
      <c r="A199" s="67"/>
      <c r="B199" s="67"/>
      <c r="C199" s="94"/>
      <c r="D199" s="94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>
      <c r="A200" s="67"/>
      <c r="B200" s="67"/>
      <c r="C200" s="94"/>
      <c r="D200" s="94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>
      <c r="A201" s="67"/>
      <c r="B201" s="67"/>
      <c r="C201" s="94"/>
      <c r="D201" s="94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>
      <c r="A202" s="67"/>
      <c r="B202" s="67"/>
      <c r="C202" s="94"/>
      <c r="D202" s="94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>
      <c r="A203" s="67"/>
      <c r="B203" s="67"/>
      <c r="C203" s="94"/>
      <c r="D203" s="94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>
      <c r="A204" s="67"/>
      <c r="B204" s="67"/>
      <c r="C204" s="94"/>
      <c r="D204" s="94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>
      <c r="A205" s="67"/>
      <c r="B205" s="67"/>
      <c r="C205" s="94"/>
      <c r="D205" s="94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>
      <c r="A206" s="67"/>
      <c r="B206" s="67"/>
      <c r="C206" s="94"/>
      <c r="D206" s="94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>
      <c r="A207" s="67"/>
      <c r="B207" s="67"/>
      <c r="C207" s="94"/>
      <c r="D207" s="94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>
      <c r="A208" s="67"/>
      <c r="B208" s="67"/>
      <c r="C208" s="94"/>
      <c r="D208" s="94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>
      <c r="A209" s="67"/>
      <c r="B209" s="67"/>
      <c r="C209" s="94"/>
      <c r="D209" s="94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>
      <c r="A210" s="67"/>
      <c r="B210" s="67"/>
      <c r="C210" s="94"/>
      <c r="D210" s="94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>
      <c r="A211" s="67"/>
      <c r="B211" s="67"/>
      <c r="C211" s="94"/>
      <c r="D211" s="94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>
      <c r="A212" s="67"/>
      <c r="B212" s="67"/>
      <c r="C212" s="94"/>
      <c r="D212" s="94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>
      <c r="A213" s="67"/>
      <c r="B213" s="67"/>
      <c r="C213" s="94"/>
      <c r="D213" s="94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>
      <c r="A214" s="67"/>
      <c r="B214" s="67"/>
      <c r="C214" s="94"/>
      <c r="D214" s="94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>
      <c r="A215" s="67"/>
      <c r="B215" s="67"/>
      <c r="C215" s="94"/>
      <c r="D215" s="94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>
      <c r="A216" s="67"/>
      <c r="B216" s="67"/>
      <c r="C216" s="94"/>
      <c r="D216" s="94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>
      <c r="A217" s="67"/>
      <c r="B217" s="67"/>
      <c r="C217" s="94"/>
      <c r="D217" s="94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>
      <c r="A218" s="67"/>
      <c r="B218" s="67"/>
      <c r="C218" s="94"/>
      <c r="D218" s="94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>
      <c r="A219" s="67"/>
      <c r="B219" s="67"/>
      <c r="C219" s="94"/>
      <c r="D219" s="94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>
      <c r="A220" s="67"/>
      <c r="B220" s="67"/>
      <c r="C220" s="94"/>
      <c r="D220" s="94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>
      <c r="A221" s="67"/>
      <c r="B221" s="67"/>
      <c r="C221" s="94"/>
      <c r="D221" s="94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>
      <c r="A222" s="67"/>
      <c r="B222" s="67"/>
      <c r="C222" s="94"/>
      <c r="D222" s="94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>
      <c r="A223" s="67"/>
      <c r="B223" s="67"/>
      <c r="C223" s="94"/>
      <c r="D223" s="94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>
      <c r="A224" s="67"/>
      <c r="B224" s="67"/>
      <c r="C224" s="94"/>
      <c r="D224" s="94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>
      <c r="A225" s="67"/>
      <c r="B225" s="67"/>
      <c r="C225" s="94"/>
      <c r="D225" s="94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>
      <c r="A226" s="67"/>
      <c r="B226" s="67"/>
      <c r="C226" s="94"/>
      <c r="D226" s="94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>
      <c r="A227" s="67"/>
      <c r="B227" s="67"/>
      <c r="C227" s="94"/>
      <c r="D227" s="94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>
      <c r="A228" s="67"/>
      <c r="B228" s="67"/>
      <c r="C228" s="94"/>
      <c r="D228" s="94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>
      <c r="A229" s="67"/>
      <c r="B229" s="67"/>
      <c r="C229" s="94"/>
      <c r="D229" s="94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>
      <c r="A230" s="67"/>
      <c r="B230" s="67"/>
      <c r="C230" s="94"/>
      <c r="D230" s="94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>
      <c r="A231" s="67"/>
      <c r="B231" s="67"/>
      <c r="C231" s="94"/>
      <c r="D231" s="94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>
      <c r="A232" s="67"/>
      <c r="B232" s="67"/>
      <c r="C232" s="94"/>
      <c r="D232" s="94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>
      <c r="A233" s="67"/>
      <c r="B233" s="67"/>
      <c r="C233" s="94"/>
      <c r="D233" s="94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>
      <c r="A234" s="67"/>
      <c r="B234" s="67"/>
      <c r="C234" s="94"/>
      <c r="D234" s="94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>
      <c r="A235" s="67"/>
      <c r="B235" s="67"/>
      <c r="C235" s="94"/>
      <c r="D235" s="94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>
      <c r="A236" s="67"/>
      <c r="B236" s="67"/>
      <c r="C236" s="94"/>
      <c r="D236" s="94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>
      <c r="A237" s="67"/>
      <c r="B237" s="67"/>
      <c r="C237" s="94"/>
      <c r="D237" s="94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>
      <c r="A238" s="67"/>
      <c r="B238" s="67"/>
      <c r="C238" s="94"/>
      <c r="D238" s="94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>
      <c r="A239" s="67"/>
      <c r="B239" s="67"/>
      <c r="C239" s="94"/>
      <c r="D239" s="94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>
      <c r="A240" s="67"/>
      <c r="B240" s="67"/>
      <c r="C240" s="94"/>
      <c r="D240" s="94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>
      <c r="A241" s="67"/>
      <c r="B241" s="67"/>
      <c r="C241" s="94"/>
      <c r="D241" s="94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>
      <c r="A242" s="67"/>
      <c r="B242" s="67"/>
      <c r="C242" s="94"/>
      <c r="D242" s="94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>
      <c r="A243" s="67"/>
      <c r="B243" s="67"/>
      <c r="C243" s="94"/>
      <c r="D243" s="94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>
      <c r="A244" s="67"/>
      <c r="B244" s="67"/>
      <c r="C244" s="94"/>
      <c r="D244" s="94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>
      <c r="A245" s="67"/>
      <c r="B245" s="67"/>
      <c r="C245" s="94"/>
      <c r="D245" s="94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>
      <c r="A246" s="67"/>
      <c r="B246" s="67"/>
      <c r="C246" s="94"/>
      <c r="D246" s="94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>
      <c r="A247" s="67"/>
      <c r="B247" s="67"/>
      <c r="C247" s="94"/>
      <c r="D247" s="94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>
      <c r="A248" s="67"/>
      <c r="B248" s="67"/>
      <c r="C248" s="94"/>
      <c r="D248" s="94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>
      <c r="A249" s="67"/>
      <c r="B249" s="67"/>
      <c r="C249" s="94"/>
      <c r="D249" s="94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>
      <c r="A250" s="67"/>
      <c r="B250" s="67"/>
      <c r="C250" s="94"/>
      <c r="D250" s="94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>
      <c r="A251" s="67"/>
      <c r="B251" s="67"/>
      <c r="C251" s="94"/>
      <c r="D251" s="94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>
      <c r="A252" s="67"/>
      <c r="B252" s="67"/>
      <c r="C252" s="94"/>
      <c r="D252" s="94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>
      <c r="A253" s="67"/>
      <c r="B253" s="67"/>
      <c r="C253" s="94"/>
      <c r="D253" s="94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>
      <c r="A254" s="67"/>
      <c r="B254" s="67"/>
      <c r="C254" s="94"/>
      <c r="D254" s="94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>
      <c r="A255" s="67"/>
      <c r="B255" s="67"/>
      <c r="C255" s="94"/>
      <c r="D255" s="94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>
      <c r="A256" s="67"/>
      <c r="B256" s="67"/>
      <c r="C256" s="94"/>
      <c r="D256" s="94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>
      <c r="A257" s="67"/>
      <c r="B257" s="67"/>
      <c r="C257" s="94"/>
      <c r="D257" s="94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>
      <c r="A258" s="67"/>
      <c r="B258" s="67"/>
      <c r="C258" s="94"/>
      <c r="D258" s="94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>
      <c r="A259" s="67"/>
      <c r="B259" s="67"/>
      <c r="C259" s="94"/>
      <c r="D259" s="94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>
      <c r="A260" s="67"/>
      <c r="B260" s="67"/>
      <c r="C260" s="94"/>
      <c r="D260" s="94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>
      <c r="A261" s="67"/>
      <c r="B261" s="67"/>
      <c r="C261" s="94"/>
      <c r="D261" s="94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>
      <c r="A262" s="67"/>
      <c r="B262" s="67"/>
      <c r="C262" s="94"/>
      <c r="D262" s="94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>
      <c r="A263" s="67"/>
      <c r="B263" s="67"/>
      <c r="C263" s="94"/>
      <c r="D263" s="94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>
      <c r="A264" s="67"/>
      <c r="B264" s="67"/>
      <c r="C264" s="94"/>
      <c r="D264" s="94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>
      <c r="A265" s="67"/>
      <c r="B265" s="67"/>
      <c r="C265" s="94"/>
      <c r="D265" s="94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>
      <c r="A266" s="67"/>
      <c r="B266" s="67"/>
      <c r="C266" s="94"/>
      <c r="D266" s="94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>
      <c r="A267" s="67"/>
      <c r="B267" s="67"/>
      <c r="C267" s="94"/>
      <c r="D267" s="94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>
      <c r="A268" s="67"/>
      <c r="B268" s="67"/>
      <c r="C268" s="94"/>
      <c r="D268" s="94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>
      <c r="A269" s="67"/>
      <c r="B269" s="67"/>
      <c r="C269" s="94"/>
      <c r="D269" s="94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>
      <c r="A270" s="67"/>
      <c r="B270" s="67"/>
      <c r="C270" s="94"/>
      <c r="D270" s="94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>
      <c r="A271" s="67"/>
      <c r="B271" s="67"/>
      <c r="C271" s="94"/>
      <c r="D271" s="94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>
      <c r="A272" s="67"/>
      <c r="B272" s="67"/>
      <c r="C272" s="94"/>
      <c r="D272" s="94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>
      <c r="A273" s="67"/>
      <c r="B273" s="67"/>
      <c r="C273" s="94"/>
      <c r="D273" s="94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>
      <c r="A274" s="67"/>
      <c r="B274" s="67"/>
      <c r="C274" s="94"/>
      <c r="D274" s="94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>
      <c r="A275" s="67"/>
      <c r="B275" s="67"/>
      <c r="C275" s="94"/>
      <c r="D275" s="94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>
      <c r="A276" s="67"/>
      <c r="B276" s="67"/>
      <c r="C276" s="94"/>
      <c r="D276" s="94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>
      <c r="A277" s="67"/>
      <c r="B277" s="67"/>
      <c r="C277" s="94"/>
      <c r="D277" s="94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>
      <c r="A278" s="67"/>
      <c r="B278" s="67"/>
      <c r="C278" s="94"/>
      <c r="D278" s="94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>
      <c r="A279" s="67"/>
      <c r="B279" s="67"/>
      <c r="C279" s="94"/>
      <c r="D279" s="94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>
      <c r="A280" s="67"/>
      <c r="B280" s="67"/>
      <c r="C280" s="94"/>
      <c r="D280" s="94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>
      <c r="A281" s="67"/>
      <c r="B281" s="67"/>
      <c r="C281" s="94"/>
      <c r="D281" s="94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>
      <c r="A282" s="67"/>
      <c r="B282" s="67"/>
      <c r="C282" s="94"/>
      <c r="D282" s="94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>
      <c r="A283" s="67"/>
      <c r="B283" s="67"/>
      <c r="C283" s="94"/>
      <c r="D283" s="94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>
      <c r="A284" s="67"/>
      <c r="B284" s="67"/>
      <c r="C284" s="94"/>
      <c r="D284" s="94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>
      <c r="A285" s="67"/>
      <c r="B285" s="67"/>
      <c r="C285" s="94"/>
      <c r="D285" s="94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>
      <c r="A286" s="67"/>
      <c r="B286" s="67"/>
      <c r="C286" s="94"/>
      <c r="D286" s="94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>
      <c r="A287" s="67"/>
      <c r="B287" s="67"/>
      <c r="C287" s="94"/>
      <c r="D287" s="94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>
      <c r="A288" s="67"/>
      <c r="B288" s="67"/>
      <c r="C288" s="94"/>
      <c r="D288" s="94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>
      <c r="A289" s="67"/>
      <c r="B289" s="67"/>
      <c r="C289" s="94"/>
      <c r="D289" s="94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>
      <c r="A290" s="67"/>
      <c r="B290" s="67"/>
      <c r="C290" s="94"/>
      <c r="D290" s="94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>
      <c r="A291" s="67"/>
      <c r="B291" s="67"/>
      <c r="C291" s="94"/>
      <c r="D291" s="94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>
      <c r="A292" s="67"/>
      <c r="B292" s="67"/>
      <c r="C292" s="94"/>
      <c r="D292" s="94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>
      <c r="A293" s="67"/>
      <c r="B293" s="67"/>
      <c r="C293" s="94"/>
      <c r="D293" s="94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>
      <c r="A294" s="67"/>
      <c r="B294" s="67"/>
      <c r="C294" s="94"/>
      <c r="D294" s="94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>
      <c r="A295" s="67"/>
      <c r="B295" s="67"/>
      <c r="C295" s="94"/>
      <c r="D295" s="94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>
      <c r="A296" s="67"/>
      <c r="B296" s="67"/>
      <c r="C296" s="94"/>
      <c r="D296" s="94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>
      <c r="A297" s="67"/>
      <c r="B297" s="67"/>
      <c r="C297" s="94"/>
      <c r="D297" s="94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>
      <c r="A298" s="67"/>
      <c r="B298" s="67"/>
      <c r="C298" s="94"/>
      <c r="D298" s="94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>
      <c r="A299" s="67"/>
      <c r="B299" s="67"/>
      <c r="C299" s="94"/>
      <c r="D299" s="94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>
      <c r="A300" s="67"/>
      <c r="B300" s="67"/>
      <c r="C300" s="94"/>
      <c r="D300" s="94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>
      <c r="A301" s="67"/>
      <c r="B301" s="67"/>
      <c r="C301" s="94"/>
      <c r="D301" s="94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>
      <c r="A302" s="67"/>
      <c r="B302" s="67"/>
      <c r="C302" s="94"/>
      <c r="D302" s="94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>
      <c r="A303" s="67"/>
      <c r="B303" s="67"/>
      <c r="C303" s="94"/>
      <c r="D303" s="94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>
      <c r="A304" s="67"/>
      <c r="B304" s="67"/>
      <c r="C304" s="94"/>
      <c r="D304" s="94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>
      <c r="A305" s="67"/>
      <c r="B305" s="67"/>
      <c r="C305" s="94"/>
      <c r="D305" s="94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>
      <c r="A306" s="67"/>
      <c r="B306" s="67"/>
      <c r="C306" s="94"/>
      <c r="D306" s="94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>
      <c r="A307" s="67"/>
      <c r="B307" s="67"/>
      <c r="C307" s="94"/>
      <c r="D307" s="94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>
      <c r="A308" s="67"/>
      <c r="B308" s="67"/>
      <c r="C308" s="94"/>
      <c r="D308" s="94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>
      <c r="A309" s="67"/>
      <c r="B309" s="67"/>
      <c r="C309" s="94"/>
      <c r="D309" s="94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>
      <c r="A310" s="67"/>
      <c r="B310" s="67"/>
      <c r="C310" s="94"/>
      <c r="D310" s="94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>
      <c r="A311" s="67"/>
      <c r="B311" s="67"/>
      <c r="C311" s="94"/>
      <c r="D311" s="94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>
      <c r="A312" s="67"/>
      <c r="B312" s="67"/>
      <c r="C312" s="94"/>
      <c r="D312" s="94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>
      <c r="A313" s="67"/>
      <c r="B313" s="67"/>
      <c r="C313" s="94"/>
      <c r="D313" s="94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>
      <c r="A314" s="67"/>
      <c r="B314" s="67"/>
      <c r="C314" s="94"/>
      <c r="D314" s="94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>
      <c r="A315" s="67"/>
      <c r="B315" s="67"/>
      <c r="C315" s="94"/>
      <c r="D315" s="94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>
      <c r="A316" s="67"/>
      <c r="B316" s="67"/>
      <c r="C316" s="94"/>
      <c r="D316" s="94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>
      <c r="A317" s="67"/>
      <c r="B317" s="67"/>
      <c r="C317" s="94"/>
      <c r="D317" s="94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>
      <c r="A318" s="67"/>
      <c r="B318" s="67"/>
      <c r="C318" s="94"/>
      <c r="D318" s="94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>
      <c r="A319" s="67"/>
      <c r="B319" s="67"/>
      <c r="C319" s="94"/>
      <c r="D319" s="94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>
      <c r="A320" s="67"/>
      <c r="B320" s="67"/>
      <c r="C320" s="94"/>
      <c r="D320" s="94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>
      <c r="A321" s="67"/>
      <c r="B321" s="67"/>
      <c r="C321" s="94"/>
      <c r="D321" s="94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>
      <c r="A322" s="67"/>
      <c r="B322" s="67"/>
      <c r="C322" s="94"/>
      <c r="D322" s="94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>
      <c r="A323" s="67"/>
      <c r="B323" s="67"/>
      <c r="C323" s="94"/>
      <c r="D323" s="94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>
      <c r="A324" s="67"/>
      <c r="B324" s="67"/>
      <c r="C324" s="94"/>
      <c r="D324" s="94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>
      <c r="A325" s="67"/>
      <c r="B325" s="67"/>
      <c r="C325" s="94"/>
      <c r="D325" s="94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>
      <c r="A326" s="67"/>
      <c r="B326" s="67"/>
      <c r="C326" s="94"/>
      <c r="D326" s="94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>
      <c r="A327" s="67"/>
      <c r="B327" s="67"/>
      <c r="C327" s="94"/>
      <c r="D327" s="94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>
      <c r="A328" s="67"/>
      <c r="B328" s="67"/>
      <c r="C328" s="94"/>
      <c r="D328" s="94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>
      <c r="A329" s="67"/>
      <c r="B329" s="67"/>
      <c r="C329" s="94"/>
      <c r="D329" s="94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>
      <c r="A330" s="67"/>
      <c r="B330" s="67"/>
      <c r="C330" s="94"/>
      <c r="D330" s="94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>
      <c r="A331" s="67"/>
      <c r="B331" s="67"/>
      <c r="C331" s="94"/>
      <c r="D331" s="94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>
      <c r="A332" s="67"/>
      <c r="B332" s="67"/>
      <c r="C332" s="94"/>
      <c r="D332" s="94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>
      <c r="A333" s="67"/>
      <c r="B333" s="67"/>
      <c r="C333" s="94"/>
      <c r="D333" s="94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>
      <c r="A334" s="67"/>
      <c r="B334" s="67"/>
      <c r="C334" s="94"/>
      <c r="D334" s="94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>
      <c r="A335" s="67"/>
      <c r="B335" s="67"/>
      <c r="C335" s="94"/>
      <c r="D335" s="94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>
      <c r="A336" s="67"/>
      <c r="B336" s="67"/>
      <c r="C336" s="94"/>
      <c r="D336" s="94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>
      <c r="A337" s="67"/>
      <c r="B337" s="67"/>
      <c r="C337" s="94"/>
      <c r="D337" s="94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>
      <c r="A338" s="67"/>
      <c r="B338" s="67"/>
      <c r="C338" s="94"/>
      <c r="D338" s="94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>
      <c r="A339" s="67"/>
      <c r="B339" s="67"/>
      <c r="C339" s="94"/>
      <c r="D339" s="94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>
      <c r="A340" s="67"/>
      <c r="B340" s="67"/>
      <c r="C340" s="94"/>
      <c r="D340" s="94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>
      <c r="A341" s="67"/>
      <c r="B341" s="67"/>
      <c r="C341" s="94"/>
      <c r="D341" s="94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>
      <c r="A342" s="67"/>
      <c r="B342" s="67"/>
      <c r="C342" s="94"/>
      <c r="D342" s="94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>
      <c r="A343" s="67"/>
      <c r="B343" s="67"/>
      <c r="C343" s="94"/>
      <c r="D343" s="94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>
      <c r="A344" s="67"/>
      <c r="B344" s="67"/>
      <c r="C344" s="94"/>
      <c r="D344" s="94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>
      <c r="A345" s="67"/>
      <c r="B345" s="67"/>
      <c r="C345" s="94"/>
      <c r="D345" s="94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>
      <c r="A346" s="67"/>
      <c r="B346" s="67"/>
      <c r="C346" s="94"/>
      <c r="D346" s="94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>
      <c r="A347" s="67"/>
      <c r="B347" s="67"/>
      <c r="C347" s="94"/>
      <c r="D347" s="94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>
      <c r="A348" s="67"/>
      <c r="B348" s="67"/>
      <c r="C348" s="94"/>
      <c r="D348" s="94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>
      <c r="A349" s="67"/>
      <c r="B349" s="67"/>
      <c r="C349" s="94"/>
      <c r="D349" s="94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>
      <c r="A350" s="67"/>
      <c r="B350" s="67"/>
      <c r="C350" s="94"/>
      <c r="D350" s="94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>
      <c r="A351" s="67"/>
      <c r="B351" s="67"/>
      <c r="C351" s="94"/>
      <c r="D351" s="94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>
      <c r="A352" s="67"/>
      <c r="B352" s="67"/>
      <c r="C352" s="94"/>
      <c r="D352" s="94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>
      <c r="A353" s="67"/>
      <c r="B353" s="67"/>
      <c r="C353" s="94"/>
      <c r="D353" s="94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>
      <c r="A354" s="67"/>
      <c r="B354" s="67"/>
      <c r="C354" s="94"/>
      <c r="D354" s="94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>
      <c r="A355" s="67"/>
      <c r="B355" s="67"/>
      <c r="C355" s="94"/>
      <c r="D355" s="94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>
      <c r="A356" s="67"/>
      <c r="B356" s="67"/>
      <c r="C356" s="94"/>
      <c r="D356" s="94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>
      <c r="A357" s="67"/>
      <c r="B357" s="67"/>
      <c r="C357" s="94"/>
      <c r="D357" s="94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>
      <c r="A358" s="67"/>
      <c r="B358" s="67"/>
      <c r="C358" s="94"/>
      <c r="D358" s="94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>
      <c r="A359" s="67"/>
      <c r="B359" s="67"/>
      <c r="C359" s="94"/>
      <c r="D359" s="94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>
      <c r="A360" s="67"/>
      <c r="B360" s="67"/>
      <c r="C360" s="94"/>
      <c r="D360" s="94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>
      <c r="A361" s="67"/>
      <c r="B361" s="67"/>
      <c r="C361" s="94"/>
      <c r="D361" s="94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</row>
    <row r="362">
      <c r="A362" s="67"/>
      <c r="B362" s="67"/>
      <c r="C362" s="94"/>
      <c r="D362" s="94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</row>
    <row r="363">
      <c r="A363" s="67"/>
      <c r="B363" s="67"/>
      <c r="C363" s="94"/>
      <c r="D363" s="94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</row>
    <row r="364">
      <c r="A364" s="67"/>
      <c r="B364" s="67"/>
      <c r="C364" s="94"/>
      <c r="D364" s="94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</row>
    <row r="365">
      <c r="A365" s="67"/>
      <c r="B365" s="67"/>
      <c r="C365" s="94"/>
      <c r="D365" s="94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</row>
    <row r="366">
      <c r="A366" s="67"/>
      <c r="B366" s="67"/>
      <c r="C366" s="94"/>
      <c r="D366" s="94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</row>
    <row r="367">
      <c r="A367" s="67"/>
      <c r="B367" s="67"/>
      <c r="C367" s="94"/>
      <c r="D367" s="94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</row>
    <row r="368">
      <c r="A368" s="67"/>
      <c r="B368" s="67"/>
      <c r="C368" s="94"/>
      <c r="D368" s="94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</row>
    <row r="369">
      <c r="A369" s="67"/>
      <c r="B369" s="67"/>
      <c r="C369" s="94"/>
      <c r="D369" s="94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</row>
    <row r="370">
      <c r="A370" s="67"/>
      <c r="B370" s="67"/>
      <c r="C370" s="94"/>
      <c r="D370" s="94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</row>
    <row r="371">
      <c r="A371" s="67"/>
      <c r="B371" s="67"/>
      <c r="C371" s="94"/>
      <c r="D371" s="94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</row>
    <row r="372">
      <c r="A372" s="67"/>
      <c r="B372" s="67"/>
      <c r="C372" s="94"/>
      <c r="D372" s="94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</row>
    <row r="373">
      <c r="A373" s="67"/>
      <c r="B373" s="67"/>
      <c r="C373" s="94"/>
      <c r="D373" s="94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</row>
    <row r="374">
      <c r="A374" s="67"/>
      <c r="B374" s="67"/>
      <c r="C374" s="94"/>
      <c r="D374" s="94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</row>
    <row r="375">
      <c r="A375" s="67"/>
      <c r="B375" s="67"/>
      <c r="C375" s="94"/>
      <c r="D375" s="94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</row>
    <row r="376">
      <c r="A376" s="67"/>
      <c r="B376" s="67"/>
      <c r="C376" s="94"/>
      <c r="D376" s="94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</row>
    <row r="377">
      <c r="A377" s="67"/>
      <c r="B377" s="67"/>
      <c r="C377" s="94"/>
      <c r="D377" s="94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</row>
    <row r="378">
      <c r="A378" s="67"/>
      <c r="B378" s="67"/>
      <c r="C378" s="94"/>
      <c r="D378" s="94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</row>
    <row r="379">
      <c r="A379" s="67"/>
      <c r="B379" s="67"/>
      <c r="C379" s="94"/>
      <c r="D379" s="94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</row>
    <row r="380">
      <c r="A380" s="67"/>
      <c r="B380" s="67"/>
      <c r="C380" s="94"/>
      <c r="D380" s="94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</row>
    <row r="381">
      <c r="A381" s="67"/>
      <c r="B381" s="67"/>
      <c r="C381" s="94"/>
      <c r="D381" s="94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</row>
    <row r="382">
      <c r="A382" s="67"/>
      <c r="B382" s="67"/>
      <c r="C382" s="94"/>
      <c r="D382" s="94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</row>
    <row r="383">
      <c r="A383" s="67"/>
      <c r="B383" s="67"/>
      <c r="C383" s="94"/>
      <c r="D383" s="94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</row>
    <row r="384">
      <c r="A384" s="67"/>
      <c r="B384" s="67"/>
      <c r="C384" s="94"/>
      <c r="D384" s="94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</row>
    <row r="385">
      <c r="A385" s="67"/>
      <c r="B385" s="67"/>
      <c r="C385" s="94"/>
      <c r="D385" s="94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</row>
    <row r="386">
      <c r="A386" s="67"/>
      <c r="B386" s="67"/>
      <c r="C386" s="94"/>
      <c r="D386" s="94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</row>
    <row r="387">
      <c r="A387" s="67"/>
      <c r="B387" s="67"/>
      <c r="C387" s="94"/>
      <c r="D387" s="94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</row>
    <row r="388">
      <c r="A388" s="67"/>
      <c r="B388" s="67"/>
      <c r="C388" s="94"/>
      <c r="D388" s="94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</row>
    <row r="389">
      <c r="A389" s="67"/>
      <c r="B389" s="67"/>
      <c r="C389" s="94"/>
      <c r="D389" s="94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</row>
    <row r="390">
      <c r="A390" s="67"/>
      <c r="B390" s="67"/>
      <c r="C390" s="94"/>
      <c r="D390" s="94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</row>
    <row r="391">
      <c r="A391" s="67"/>
      <c r="B391" s="67"/>
      <c r="C391" s="94"/>
      <c r="D391" s="94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</row>
    <row r="392">
      <c r="A392" s="67"/>
      <c r="B392" s="67"/>
      <c r="C392" s="94"/>
      <c r="D392" s="94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</row>
    <row r="393">
      <c r="A393" s="67"/>
      <c r="B393" s="67"/>
      <c r="C393" s="94"/>
      <c r="D393" s="94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</row>
    <row r="394">
      <c r="A394" s="67"/>
      <c r="B394" s="67"/>
      <c r="C394" s="94"/>
      <c r="D394" s="94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</row>
    <row r="395">
      <c r="A395" s="67"/>
      <c r="B395" s="67"/>
      <c r="C395" s="94"/>
      <c r="D395" s="94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</row>
    <row r="396">
      <c r="A396" s="67"/>
      <c r="B396" s="67"/>
      <c r="C396" s="94"/>
      <c r="D396" s="94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</row>
    <row r="397">
      <c r="A397" s="67"/>
      <c r="B397" s="67"/>
      <c r="C397" s="94"/>
      <c r="D397" s="94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</row>
    <row r="398">
      <c r="A398" s="67"/>
      <c r="B398" s="67"/>
      <c r="C398" s="94"/>
      <c r="D398" s="94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</row>
    <row r="399">
      <c r="A399" s="67"/>
      <c r="B399" s="67"/>
      <c r="C399" s="94"/>
      <c r="D399" s="94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</row>
    <row r="400">
      <c r="A400" s="67"/>
      <c r="B400" s="67"/>
      <c r="C400" s="94"/>
      <c r="D400" s="94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</row>
    <row r="401">
      <c r="A401" s="67"/>
      <c r="B401" s="67"/>
      <c r="C401" s="94"/>
      <c r="D401" s="94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</row>
    <row r="402">
      <c r="A402" s="67"/>
      <c r="B402" s="67"/>
      <c r="C402" s="94"/>
      <c r="D402" s="94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</row>
    <row r="403">
      <c r="A403" s="67"/>
      <c r="B403" s="67"/>
      <c r="C403" s="94"/>
      <c r="D403" s="94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</row>
    <row r="404">
      <c r="A404" s="67"/>
      <c r="B404" s="67"/>
      <c r="C404" s="94"/>
      <c r="D404" s="94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</row>
    <row r="405">
      <c r="A405" s="67"/>
      <c r="B405" s="67"/>
      <c r="C405" s="94"/>
      <c r="D405" s="94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</row>
    <row r="406">
      <c r="A406" s="67"/>
      <c r="B406" s="67"/>
      <c r="C406" s="94"/>
      <c r="D406" s="94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</row>
    <row r="407">
      <c r="A407" s="67"/>
      <c r="B407" s="67"/>
      <c r="C407" s="94"/>
      <c r="D407" s="94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</row>
    <row r="408">
      <c r="A408" s="67"/>
      <c r="B408" s="67"/>
      <c r="C408" s="94"/>
      <c r="D408" s="94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</row>
    <row r="409">
      <c r="A409" s="67"/>
      <c r="B409" s="67"/>
      <c r="C409" s="94"/>
      <c r="D409" s="94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</row>
    <row r="410">
      <c r="A410" s="67"/>
      <c r="B410" s="67"/>
      <c r="C410" s="94"/>
      <c r="D410" s="94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</row>
    <row r="411">
      <c r="A411" s="67"/>
      <c r="B411" s="67"/>
      <c r="C411" s="94"/>
      <c r="D411" s="94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</row>
    <row r="412">
      <c r="A412" s="67"/>
      <c r="B412" s="67"/>
      <c r="C412" s="94"/>
      <c r="D412" s="94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</row>
    <row r="413">
      <c r="A413" s="67"/>
      <c r="B413" s="67"/>
      <c r="C413" s="94"/>
      <c r="D413" s="94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</row>
    <row r="414">
      <c r="A414" s="67"/>
      <c r="B414" s="67"/>
      <c r="C414" s="94"/>
      <c r="D414" s="94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</row>
    <row r="415">
      <c r="A415" s="67"/>
      <c r="B415" s="67"/>
      <c r="C415" s="94"/>
      <c r="D415" s="94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</row>
    <row r="416">
      <c r="A416" s="67"/>
      <c r="B416" s="67"/>
      <c r="C416" s="94"/>
      <c r="D416" s="94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</row>
    <row r="417">
      <c r="A417" s="67"/>
      <c r="B417" s="67"/>
      <c r="C417" s="94"/>
      <c r="D417" s="94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</row>
    <row r="418">
      <c r="A418" s="67"/>
      <c r="B418" s="67"/>
      <c r="C418" s="94"/>
      <c r="D418" s="94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</row>
    <row r="419">
      <c r="A419" s="67"/>
      <c r="B419" s="67"/>
      <c r="C419" s="94"/>
      <c r="D419" s="94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</row>
    <row r="420">
      <c r="A420" s="67"/>
      <c r="B420" s="67"/>
      <c r="C420" s="94"/>
      <c r="D420" s="94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</row>
    <row r="421">
      <c r="A421" s="67"/>
      <c r="B421" s="67"/>
      <c r="C421" s="94"/>
      <c r="D421" s="94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</row>
    <row r="422">
      <c r="A422" s="67"/>
      <c r="B422" s="67"/>
      <c r="C422" s="94"/>
      <c r="D422" s="94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</row>
    <row r="423">
      <c r="A423" s="67"/>
      <c r="B423" s="67"/>
      <c r="C423" s="94"/>
      <c r="D423" s="94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</row>
    <row r="424">
      <c r="A424" s="67"/>
      <c r="B424" s="67"/>
      <c r="C424" s="94"/>
      <c r="D424" s="94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</row>
    <row r="425">
      <c r="A425" s="67"/>
      <c r="B425" s="67"/>
      <c r="C425" s="94"/>
      <c r="D425" s="94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</row>
    <row r="426">
      <c r="A426" s="67"/>
      <c r="B426" s="67"/>
      <c r="C426" s="94"/>
      <c r="D426" s="94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</row>
    <row r="427">
      <c r="A427" s="67"/>
      <c r="B427" s="67"/>
      <c r="C427" s="94"/>
      <c r="D427" s="94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</row>
    <row r="428">
      <c r="A428" s="67"/>
      <c r="B428" s="67"/>
      <c r="C428" s="94"/>
      <c r="D428" s="94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</row>
    <row r="429">
      <c r="A429" s="67"/>
      <c r="B429" s="67"/>
      <c r="C429" s="94"/>
      <c r="D429" s="94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</row>
    <row r="430">
      <c r="A430" s="67"/>
      <c r="B430" s="67"/>
      <c r="C430" s="94"/>
      <c r="D430" s="94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</row>
    <row r="431">
      <c r="A431" s="67"/>
      <c r="B431" s="67"/>
      <c r="C431" s="94"/>
      <c r="D431" s="94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</row>
    <row r="432">
      <c r="A432" s="67"/>
      <c r="B432" s="67"/>
      <c r="C432" s="94"/>
      <c r="D432" s="94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</row>
    <row r="433">
      <c r="A433" s="67"/>
      <c r="B433" s="67"/>
      <c r="C433" s="94"/>
      <c r="D433" s="94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</row>
    <row r="434">
      <c r="A434" s="67"/>
      <c r="B434" s="67"/>
      <c r="C434" s="94"/>
      <c r="D434" s="94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</row>
    <row r="435">
      <c r="A435" s="67"/>
      <c r="B435" s="67"/>
      <c r="C435" s="94"/>
      <c r="D435" s="94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</row>
    <row r="436">
      <c r="A436" s="67"/>
      <c r="B436" s="67"/>
      <c r="C436" s="94"/>
      <c r="D436" s="94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</row>
    <row r="437">
      <c r="A437" s="67"/>
      <c r="B437" s="67"/>
      <c r="C437" s="94"/>
      <c r="D437" s="94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</row>
    <row r="438">
      <c r="A438" s="67"/>
      <c r="B438" s="67"/>
      <c r="C438" s="94"/>
      <c r="D438" s="94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</row>
    <row r="439">
      <c r="A439" s="67"/>
      <c r="B439" s="67"/>
      <c r="C439" s="94"/>
      <c r="D439" s="94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</row>
    <row r="440">
      <c r="A440" s="67"/>
      <c r="B440" s="67"/>
      <c r="C440" s="94"/>
      <c r="D440" s="94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</row>
    <row r="441">
      <c r="A441" s="67"/>
      <c r="B441" s="67"/>
      <c r="C441" s="94"/>
      <c r="D441" s="94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</row>
    <row r="442">
      <c r="A442" s="67"/>
      <c r="B442" s="67"/>
      <c r="C442" s="94"/>
      <c r="D442" s="94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</row>
    <row r="443">
      <c r="A443" s="67"/>
      <c r="B443" s="67"/>
      <c r="C443" s="94"/>
      <c r="D443" s="94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</row>
    <row r="444">
      <c r="A444" s="67"/>
      <c r="B444" s="67"/>
      <c r="C444" s="94"/>
      <c r="D444" s="94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</row>
    <row r="445">
      <c r="A445" s="67"/>
      <c r="B445" s="67"/>
      <c r="C445" s="94"/>
      <c r="D445" s="94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</row>
    <row r="446">
      <c r="A446" s="67"/>
      <c r="B446" s="67"/>
      <c r="C446" s="94"/>
      <c r="D446" s="94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</row>
    <row r="447">
      <c r="A447" s="67"/>
      <c r="B447" s="67"/>
      <c r="C447" s="94"/>
      <c r="D447" s="94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</row>
    <row r="448">
      <c r="A448" s="67"/>
      <c r="B448" s="67"/>
      <c r="C448" s="94"/>
      <c r="D448" s="94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</row>
    <row r="449">
      <c r="A449" s="67"/>
      <c r="B449" s="67"/>
      <c r="C449" s="94"/>
      <c r="D449" s="94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</row>
    <row r="450">
      <c r="A450" s="67"/>
      <c r="B450" s="67"/>
      <c r="C450" s="94"/>
      <c r="D450" s="94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</row>
    <row r="451">
      <c r="A451" s="67"/>
      <c r="B451" s="67"/>
      <c r="C451" s="94"/>
      <c r="D451" s="94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</row>
    <row r="452">
      <c r="A452" s="67"/>
      <c r="B452" s="67"/>
      <c r="C452" s="94"/>
      <c r="D452" s="94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</row>
    <row r="453">
      <c r="A453" s="67"/>
      <c r="B453" s="67"/>
      <c r="C453" s="94"/>
      <c r="D453" s="94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</row>
    <row r="454">
      <c r="A454" s="67"/>
      <c r="B454" s="67"/>
      <c r="C454" s="94"/>
      <c r="D454" s="94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</row>
    <row r="455">
      <c r="A455" s="67"/>
      <c r="B455" s="67"/>
      <c r="C455" s="94"/>
      <c r="D455" s="94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</row>
    <row r="456">
      <c r="A456" s="67"/>
      <c r="B456" s="67"/>
      <c r="C456" s="94"/>
      <c r="D456" s="94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</row>
    <row r="457">
      <c r="A457" s="67"/>
      <c r="B457" s="67"/>
      <c r="C457" s="94"/>
      <c r="D457" s="94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</row>
    <row r="458">
      <c r="A458" s="67"/>
      <c r="B458" s="67"/>
      <c r="C458" s="94"/>
      <c r="D458" s="94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</row>
    <row r="459">
      <c r="A459" s="67"/>
      <c r="B459" s="67"/>
      <c r="C459" s="94"/>
      <c r="D459" s="94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</row>
    <row r="460">
      <c r="A460" s="67"/>
      <c r="B460" s="67"/>
      <c r="C460" s="94"/>
      <c r="D460" s="94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</row>
    <row r="461">
      <c r="A461" s="67"/>
      <c r="B461" s="67"/>
      <c r="C461" s="94"/>
      <c r="D461" s="94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</row>
    <row r="462">
      <c r="A462" s="67"/>
      <c r="B462" s="67"/>
      <c r="C462" s="94"/>
      <c r="D462" s="94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</row>
    <row r="463">
      <c r="A463" s="67"/>
      <c r="B463" s="67"/>
      <c r="C463" s="94"/>
      <c r="D463" s="94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</row>
    <row r="464">
      <c r="A464" s="67"/>
      <c r="B464" s="67"/>
      <c r="C464" s="94"/>
      <c r="D464" s="94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</row>
    <row r="465">
      <c r="A465" s="67"/>
      <c r="B465" s="67"/>
      <c r="C465" s="94"/>
      <c r="D465" s="94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</row>
    <row r="466">
      <c r="A466" s="67"/>
      <c r="B466" s="67"/>
      <c r="C466" s="94"/>
      <c r="D466" s="94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</row>
    <row r="467">
      <c r="A467" s="67"/>
      <c r="B467" s="67"/>
      <c r="C467" s="94"/>
      <c r="D467" s="94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</row>
    <row r="468">
      <c r="A468" s="67"/>
      <c r="B468" s="67"/>
      <c r="C468" s="94"/>
      <c r="D468" s="94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</row>
    <row r="469">
      <c r="A469" s="67"/>
      <c r="B469" s="67"/>
      <c r="C469" s="94"/>
      <c r="D469" s="94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</row>
    <row r="470">
      <c r="A470" s="67"/>
      <c r="B470" s="67"/>
      <c r="C470" s="94"/>
      <c r="D470" s="94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</row>
    <row r="471">
      <c r="A471" s="67"/>
      <c r="B471" s="67"/>
      <c r="C471" s="94"/>
      <c r="D471" s="94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</row>
    <row r="472">
      <c r="A472" s="67"/>
      <c r="B472" s="67"/>
      <c r="C472" s="94"/>
      <c r="D472" s="94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</row>
    <row r="473">
      <c r="A473" s="67"/>
      <c r="B473" s="67"/>
      <c r="C473" s="94"/>
      <c r="D473" s="94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</row>
    <row r="474">
      <c r="A474" s="67"/>
      <c r="B474" s="67"/>
      <c r="C474" s="94"/>
      <c r="D474" s="94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</row>
    <row r="475">
      <c r="A475" s="67"/>
      <c r="B475" s="67"/>
      <c r="C475" s="94"/>
      <c r="D475" s="94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</row>
    <row r="476">
      <c r="A476" s="67"/>
      <c r="B476" s="67"/>
      <c r="C476" s="94"/>
      <c r="D476" s="94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</row>
    <row r="477">
      <c r="A477" s="67"/>
      <c r="B477" s="67"/>
      <c r="C477" s="94"/>
      <c r="D477" s="94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</row>
    <row r="478">
      <c r="A478" s="67"/>
      <c r="B478" s="67"/>
      <c r="C478" s="94"/>
      <c r="D478" s="94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</row>
    <row r="479">
      <c r="A479" s="67"/>
      <c r="B479" s="67"/>
      <c r="C479" s="94"/>
      <c r="D479" s="94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</row>
    <row r="480">
      <c r="A480" s="67"/>
      <c r="B480" s="67"/>
      <c r="C480" s="94"/>
      <c r="D480" s="94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</row>
    <row r="481">
      <c r="A481" s="67"/>
      <c r="B481" s="67"/>
      <c r="C481" s="94"/>
      <c r="D481" s="94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</row>
    <row r="482">
      <c r="A482" s="67"/>
      <c r="B482" s="67"/>
      <c r="C482" s="94"/>
      <c r="D482" s="94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</row>
    <row r="483">
      <c r="A483" s="67"/>
      <c r="B483" s="67"/>
      <c r="C483" s="94"/>
      <c r="D483" s="94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</row>
    <row r="484">
      <c r="A484" s="67"/>
      <c r="B484" s="67"/>
      <c r="C484" s="94"/>
      <c r="D484" s="94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</row>
    <row r="485">
      <c r="A485" s="67"/>
      <c r="B485" s="67"/>
      <c r="C485" s="94"/>
      <c r="D485" s="94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</row>
    <row r="486">
      <c r="A486" s="67"/>
      <c r="B486" s="67"/>
      <c r="C486" s="94"/>
      <c r="D486" s="94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</row>
    <row r="487">
      <c r="A487" s="67"/>
      <c r="B487" s="67"/>
      <c r="C487" s="94"/>
      <c r="D487" s="94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</row>
    <row r="488">
      <c r="A488" s="67"/>
      <c r="B488" s="67"/>
      <c r="C488" s="94"/>
      <c r="D488" s="94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</row>
    <row r="489">
      <c r="A489" s="67"/>
      <c r="B489" s="67"/>
      <c r="C489" s="94"/>
      <c r="D489" s="94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</row>
    <row r="490">
      <c r="A490" s="67"/>
      <c r="B490" s="67"/>
      <c r="C490" s="94"/>
      <c r="D490" s="94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</row>
    <row r="491">
      <c r="A491" s="67"/>
      <c r="B491" s="67"/>
      <c r="C491" s="94"/>
      <c r="D491" s="94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</row>
    <row r="492">
      <c r="A492" s="67"/>
      <c r="B492" s="67"/>
      <c r="C492" s="94"/>
      <c r="D492" s="94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</row>
    <row r="493">
      <c r="A493" s="67"/>
      <c r="B493" s="67"/>
      <c r="C493" s="94"/>
      <c r="D493" s="94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</row>
    <row r="494">
      <c r="A494" s="67"/>
      <c r="B494" s="67"/>
      <c r="C494" s="94"/>
      <c r="D494" s="94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</row>
    <row r="495">
      <c r="A495" s="67"/>
      <c r="B495" s="67"/>
      <c r="C495" s="94"/>
      <c r="D495" s="94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</row>
    <row r="496">
      <c r="A496" s="67"/>
      <c r="B496" s="67"/>
      <c r="C496" s="94"/>
      <c r="D496" s="94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</row>
    <row r="497">
      <c r="A497" s="67"/>
      <c r="B497" s="67"/>
      <c r="C497" s="94"/>
      <c r="D497" s="94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</row>
    <row r="498">
      <c r="A498" s="67"/>
      <c r="B498" s="67"/>
      <c r="C498" s="94"/>
      <c r="D498" s="94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</row>
    <row r="499">
      <c r="A499" s="67"/>
      <c r="B499" s="67"/>
      <c r="C499" s="94"/>
      <c r="D499" s="94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</row>
    <row r="500">
      <c r="A500" s="67"/>
      <c r="B500" s="67"/>
      <c r="C500" s="94"/>
      <c r="D500" s="94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</row>
    <row r="501">
      <c r="A501" s="67"/>
      <c r="B501" s="67"/>
      <c r="C501" s="94"/>
      <c r="D501" s="94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</row>
    <row r="502">
      <c r="A502" s="67"/>
      <c r="B502" s="67"/>
      <c r="C502" s="94"/>
      <c r="D502" s="94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</row>
    <row r="503">
      <c r="A503" s="67"/>
      <c r="B503" s="67"/>
      <c r="C503" s="94"/>
      <c r="D503" s="94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</row>
    <row r="504">
      <c r="A504" s="67"/>
      <c r="B504" s="67"/>
      <c r="C504" s="94"/>
      <c r="D504" s="94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</row>
    <row r="505">
      <c r="A505" s="67"/>
      <c r="B505" s="67"/>
      <c r="C505" s="94"/>
      <c r="D505" s="94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</row>
    <row r="506">
      <c r="A506" s="67"/>
      <c r="B506" s="67"/>
      <c r="C506" s="94"/>
      <c r="D506" s="94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</row>
    <row r="507">
      <c r="A507" s="67"/>
      <c r="B507" s="67"/>
      <c r="C507" s="94"/>
      <c r="D507" s="94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</row>
    <row r="508">
      <c r="A508" s="67"/>
      <c r="B508" s="67"/>
      <c r="C508" s="94"/>
      <c r="D508" s="94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</row>
    <row r="509">
      <c r="A509" s="67"/>
      <c r="B509" s="67"/>
      <c r="C509" s="94"/>
      <c r="D509" s="94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</row>
    <row r="510">
      <c r="A510" s="67"/>
      <c r="B510" s="67"/>
      <c r="C510" s="94"/>
      <c r="D510" s="94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</row>
    <row r="511">
      <c r="A511" s="67"/>
      <c r="B511" s="67"/>
      <c r="C511" s="94"/>
      <c r="D511" s="94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</row>
    <row r="512">
      <c r="A512" s="67"/>
      <c r="B512" s="67"/>
      <c r="C512" s="94"/>
      <c r="D512" s="94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</row>
    <row r="513">
      <c r="A513" s="67"/>
      <c r="B513" s="67"/>
      <c r="C513" s="94"/>
      <c r="D513" s="94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</row>
    <row r="514">
      <c r="A514" s="67"/>
      <c r="B514" s="67"/>
      <c r="C514" s="94"/>
      <c r="D514" s="94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</row>
    <row r="515">
      <c r="A515" s="67"/>
      <c r="B515" s="67"/>
      <c r="C515" s="94"/>
      <c r="D515" s="94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</row>
    <row r="516">
      <c r="A516" s="67"/>
      <c r="B516" s="67"/>
      <c r="C516" s="94"/>
      <c r="D516" s="94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</row>
    <row r="517">
      <c r="A517" s="67"/>
      <c r="B517" s="67"/>
      <c r="C517" s="94"/>
      <c r="D517" s="94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</row>
    <row r="518">
      <c r="A518" s="67"/>
      <c r="B518" s="67"/>
      <c r="C518" s="94"/>
      <c r="D518" s="94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</row>
    <row r="519">
      <c r="A519" s="67"/>
      <c r="B519" s="67"/>
      <c r="C519" s="94"/>
      <c r="D519" s="94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</row>
    <row r="520">
      <c r="A520" s="67"/>
      <c r="B520" s="67"/>
      <c r="C520" s="94"/>
      <c r="D520" s="94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</row>
    <row r="521">
      <c r="A521" s="67"/>
      <c r="B521" s="67"/>
      <c r="C521" s="94"/>
      <c r="D521" s="94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</row>
    <row r="522">
      <c r="A522" s="67"/>
      <c r="B522" s="67"/>
      <c r="C522" s="94"/>
      <c r="D522" s="94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</row>
    <row r="523">
      <c r="A523" s="67"/>
      <c r="B523" s="67"/>
      <c r="C523" s="94"/>
      <c r="D523" s="94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</row>
    <row r="524">
      <c r="A524" s="67"/>
      <c r="B524" s="67"/>
      <c r="C524" s="94"/>
      <c r="D524" s="94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</row>
    <row r="525">
      <c r="A525" s="67"/>
      <c r="B525" s="67"/>
      <c r="C525" s="94"/>
      <c r="D525" s="94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</row>
    <row r="526">
      <c r="A526" s="67"/>
      <c r="B526" s="67"/>
      <c r="C526" s="94"/>
      <c r="D526" s="94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</row>
    <row r="527">
      <c r="A527" s="67"/>
      <c r="B527" s="67"/>
      <c r="C527" s="94"/>
      <c r="D527" s="94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</row>
    <row r="528">
      <c r="A528" s="67"/>
      <c r="B528" s="67"/>
      <c r="C528" s="94"/>
      <c r="D528" s="94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</row>
    <row r="529">
      <c r="A529" s="67"/>
      <c r="B529" s="67"/>
      <c r="C529" s="94"/>
      <c r="D529" s="94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</row>
    <row r="530">
      <c r="A530" s="67"/>
      <c r="B530" s="67"/>
      <c r="C530" s="94"/>
      <c r="D530" s="94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</row>
    <row r="531">
      <c r="A531" s="67"/>
      <c r="B531" s="67"/>
      <c r="C531" s="94"/>
      <c r="D531" s="94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</row>
    <row r="532">
      <c r="A532" s="67"/>
      <c r="B532" s="67"/>
      <c r="C532" s="94"/>
      <c r="D532" s="94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</row>
    <row r="533">
      <c r="A533" s="67"/>
      <c r="B533" s="67"/>
      <c r="C533" s="94"/>
      <c r="D533" s="94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</row>
    <row r="534">
      <c r="A534" s="67"/>
      <c r="B534" s="67"/>
      <c r="C534" s="94"/>
      <c r="D534" s="94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</row>
    <row r="535">
      <c r="A535" s="67"/>
      <c r="B535" s="67"/>
      <c r="C535" s="94"/>
      <c r="D535" s="94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</row>
    <row r="536">
      <c r="A536" s="67"/>
      <c r="B536" s="67"/>
      <c r="C536" s="94"/>
      <c r="D536" s="94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</row>
    <row r="537">
      <c r="A537" s="67"/>
      <c r="B537" s="67"/>
      <c r="C537" s="94"/>
      <c r="D537" s="94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</row>
    <row r="538">
      <c r="A538" s="67"/>
      <c r="B538" s="67"/>
      <c r="C538" s="94"/>
      <c r="D538" s="94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</row>
    <row r="539">
      <c r="A539" s="67"/>
      <c r="B539" s="67"/>
      <c r="C539" s="94"/>
      <c r="D539" s="94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</row>
    <row r="540">
      <c r="A540" s="67"/>
      <c r="B540" s="67"/>
      <c r="C540" s="94"/>
      <c r="D540" s="94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</row>
    <row r="541">
      <c r="A541" s="67"/>
      <c r="B541" s="67"/>
      <c r="C541" s="94"/>
      <c r="D541" s="94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</row>
    <row r="542">
      <c r="A542" s="67"/>
      <c r="B542" s="67"/>
      <c r="C542" s="94"/>
      <c r="D542" s="94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</row>
    <row r="543">
      <c r="A543" s="67"/>
      <c r="B543" s="67"/>
      <c r="C543" s="94"/>
      <c r="D543" s="94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</row>
    <row r="544">
      <c r="A544" s="67"/>
      <c r="B544" s="67"/>
      <c r="C544" s="94"/>
      <c r="D544" s="94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</row>
    <row r="545">
      <c r="A545" s="67"/>
      <c r="B545" s="67"/>
      <c r="C545" s="94"/>
      <c r="D545" s="94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</row>
    <row r="546">
      <c r="A546" s="67"/>
      <c r="B546" s="67"/>
      <c r="C546" s="94"/>
      <c r="D546" s="94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</row>
    <row r="547">
      <c r="A547" s="67"/>
      <c r="B547" s="67"/>
      <c r="C547" s="94"/>
      <c r="D547" s="94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</row>
    <row r="548">
      <c r="A548" s="67"/>
      <c r="B548" s="67"/>
      <c r="C548" s="94"/>
      <c r="D548" s="94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</row>
    <row r="549">
      <c r="A549" s="67"/>
      <c r="B549" s="67"/>
      <c r="C549" s="94"/>
      <c r="D549" s="94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</row>
    <row r="550">
      <c r="A550" s="67"/>
      <c r="B550" s="67"/>
      <c r="C550" s="94"/>
      <c r="D550" s="94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</row>
    <row r="551">
      <c r="A551" s="67"/>
      <c r="B551" s="67"/>
      <c r="C551" s="94"/>
      <c r="D551" s="94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</row>
    <row r="552">
      <c r="A552" s="67"/>
      <c r="B552" s="67"/>
      <c r="C552" s="94"/>
      <c r="D552" s="94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</row>
    <row r="553">
      <c r="A553" s="67"/>
      <c r="B553" s="67"/>
      <c r="C553" s="94"/>
      <c r="D553" s="94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</row>
    <row r="554">
      <c r="A554" s="67"/>
      <c r="B554" s="67"/>
      <c r="C554" s="94"/>
      <c r="D554" s="94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</row>
    <row r="555">
      <c r="A555" s="67"/>
      <c r="B555" s="67"/>
      <c r="C555" s="94"/>
      <c r="D555" s="94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</row>
    <row r="556">
      <c r="A556" s="67"/>
      <c r="B556" s="67"/>
      <c r="C556" s="94"/>
      <c r="D556" s="94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</row>
    <row r="557">
      <c r="A557" s="67"/>
      <c r="B557" s="67"/>
      <c r="C557" s="94"/>
      <c r="D557" s="94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</row>
    <row r="558">
      <c r="A558" s="67"/>
      <c r="B558" s="67"/>
      <c r="C558" s="94"/>
      <c r="D558" s="94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</row>
    <row r="559">
      <c r="A559" s="67"/>
      <c r="B559" s="67"/>
      <c r="C559" s="94"/>
      <c r="D559" s="94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</row>
    <row r="560">
      <c r="A560" s="67"/>
      <c r="B560" s="67"/>
      <c r="C560" s="94"/>
      <c r="D560" s="94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</row>
    <row r="561">
      <c r="A561" s="67"/>
      <c r="B561" s="67"/>
      <c r="C561" s="94"/>
      <c r="D561" s="94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</row>
    <row r="562">
      <c r="A562" s="67"/>
      <c r="B562" s="67"/>
      <c r="C562" s="94"/>
      <c r="D562" s="94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</row>
    <row r="563">
      <c r="A563" s="67"/>
      <c r="B563" s="67"/>
      <c r="C563" s="94"/>
      <c r="D563" s="94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</row>
    <row r="564">
      <c r="A564" s="67"/>
      <c r="B564" s="67"/>
      <c r="C564" s="94"/>
      <c r="D564" s="94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</row>
    <row r="565">
      <c r="A565" s="67"/>
      <c r="B565" s="67"/>
      <c r="C565" s="94"/>
      <c r="D565" s="94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</row>
    <row r="566">
      <c r="A566" s="67"/>
      <c r="B566" s="67"/>
      <c r="C566" s="94"/>
      <c r="D566" s="94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</row>
    <row r="567">
      <c r="A567" s="67"/>
      <c r="B567" s="67"/>
      <c r="C567" s="94"/>
      <c r="D567" s="94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</row>
    <row r="568">
      <c r="A568" s="67"/>
      <c r="B568" s="67"/>
      <c r="C568" s="94"/>
      <c r="D568" s="94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</row>
    <row r="569">
      <c r="A569" s="67"/>
      <c r="B569" s="67"/>
      <c r="C569" s="94"/>
      <c r="D569" s="94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</row>
    <row r="570">
      <c r="A570" s="67"/>
      <c r="B570" s="67"/>
      <c r="C570" s="94"/>
      <c r="D570" s="94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</row>
    <row r="571">
      <c r="A571" s="67"/>
      <c r="B571" s="67"/>
      <c r="C571" s="94"/>
      <c r="D571" s="94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</row>
    <row r="572">
      <c r="A572" s="67"/>
      <c r="B572" s="67"/>
      <c r="C572" s="94"/>
      <c r="D572" s="94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</row>
    <row r="573">
      <c r="A573" s="67"/>
      <c r="B573" s="67"/>
      <c r="C573" s="94"/>
      <c r="D573" s="94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</row>
    <row r="574">
      <c r="A574" s="67"/>
      <c r="B574" s="67"/>
      <c r="C574" s="94"/>
      <c r="D574" s="94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</row>
    <row r="575">
      <c r="A575" s="67"/>
      <c r="B575" s="67"/>
      <c r="C575" s="94"/>
      <c r="D575" s="94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</row>
    <row r="576">
      <c r="A576" s="67"/>
      <c r="B576" s="67"/>
      <c r="C576" s="94"/>
      <c r="D576" s="94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</row>
    <row r="577">
      <c r="A577" s="67"/>
      <c r="B577" s="67"/>
      <c r="C577" s="94"/>
      <c r="D577" s="94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</row>
    <row r="578">
      <c r="A578" s="67"/>
      <c r="B578" s="67"/>
      <c r="C578" s="94"/>
      <c r="D578" s="94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</row>
    <row r="579">
      <c r="A579" s="67"/>
      <c r="B579" s="67"/>
      <c r="C579" s="94"/>
      <c r="D579" s="94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</row>
    <row r="580">
      <c r="A580" s="67"/>
      <c r="B580" s="67"/>
      <c r="C580" s="94"/>
      <c r="D580" s="94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</row>
    <row r="581">
      <c r="A581" s="67"/>
      <c r="B581" s="67"/>
      <c r="C581" s="94"/>
      <c r="D581" s="94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</row>
    <row r="582">
      <c r="A582" s="67"/>
      <c r="B582" s="67"/>
      <c r="C582" s="94"/>
      <c r="D582" s="94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</row>
    <row r="583">
      <c r="A583" s="67"/>
      <c r="B583" s="67"/>
      <c r="C583" s="94"/>
      <c r="D583" s="94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</row>
    <row r="584">
      <c r="A584" s="67"/>
      <c r="B584" s="67"/>
      <c r="C584" s="94"/>
      <c r="D584" s="94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</row>
    <row r="585">
      <c r="A585" s="67"/>
      <c r="B585" s="67"/>
      <c r="C585" s="94"/>
      <c r="D585" s="94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</row>
    <row r="586">
      <c r="A586" s="67"/>
      <c r="B586" s="67"/>
      <c r="C586" s="94"/>
      <c r="D586" s="94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</row>
    <row r="587">
      <c r="A587" s="67"/>
      <c r="B587" s="67"/>
      <c r="C587" s="94"/>
      <c r="D587" s="94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</row>
    <row r="588">
      <c r="A588" s="67"/>
      <c r="B588" s="67"/>
      <c r="C588" s="94"/>
      <c r="D588" s="94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</row>
    <row r="589">
      <c r="A589" s="67"/>
      <c r="B589" s="67"/>
      <c r="C589" s="94"/>
      <c r="D589" s="94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</row>
    <row r="590">
      <c r="A590" s="67"/>
      <c r="B590" s="67"/>
      <c r="C590" s="94"/>
      <c r="D590" s="94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</row>
    <row r="591">
      <c r="A591" s="67"/>
      <c r="B591" s="67"/>
      <c r="C591" s="94"/>
      <c r="D591" s="94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</row>
    <row r="592">
      <c r="A592" s="67"/>
      <c r="B592" s="67"/>
      <c r="C592" s="94"/>
      <c r="D592" s="94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</row>
    <row r="593">
      <c r="A593" s="67"/>
      <c r="B593" s="67"/>
      <c r="C593" s="94"/>
      <c r="D593" s="94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</row>
    <row r="594">
      <c r="A594" s="67"/>
      <c r="B594" s="67"/>
      <c r="C594" s="94"/>
      <c r="D594" s="94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</row>
    <row r="595">
      <c r="A595" s="67"/>
      <c r="B595" s="67"/>
      <c r="C595" s="94"/>
      <c r="D595" s="94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</row>
    <row r="596">
      <c r="A596" s="67"/>
      <c r="B596" s="67"/>
      <c r="C596" s="94"/>
      <c r="D596" s="94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</row>
    <row r="597">
      <c r="A597" s="67"/>
      <c r="B597" s="67"/>
      <c r="C597" s="94"/>
      <c r="D597" s="94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</row>
    <row r="598">
      <c r="A598" s="67"/>
      <c r="B598" s="67"/>
      <c r="C598" s="94"/>
      <c r="D598" s="94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</row>
    <row r="599">
      <c r="A599" s="67"/>
      <c r="B599" s="67"/>
      <c r="C599" s="94"/>
      <c r="D599" s="94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</row>
    <row r="600">
      <c r="A600" s="67"/>
      <c r="B600" s="67"/>
      <c r="C600" s="94"/>
      <c r="D600" s="94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</row>
    <row r="601">
      <c r="A601" s="67"/>
      <c r="B601" s="67"/>
      <c r="C601" s="94"/>
      <c r="D601" s="94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</row>
    <row r="602">
      <c r="A602" s="67"/>
      <c r="B602" s="67"/>
      <c r="C602" s="94"/>
      <c r="D602" s="94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</row>
    <row r="603">
      <c r="A603" s="67"/>
      <c r="B603" s="67"/>
      <c r="C603" s="94"/>
      <c r="D603" s="94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</row>
    <row r="604">
      <c r="A604" s="67"/>
      <c r="B604" s="67"/>
      <c r="C604" s="94"/>
      <c r="D604" s="94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</row>
    <row r="605">
      <c r="A605" s="67"/>
      <c r="B605" s="67"/>
      <c r="C605" s="94"/>
      <c r="D605" s="94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</row>
    <row r="606">
      <c r="A606" s="67"/>
      <c r="B606" s="67"/>
      <c r="C606" s="94"/>
      <c r="D606" s="94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</row>
    <row r="607">
      <c r="A607" s="67"/>
      <c r="B607" s="67"/>
      <c r="C607" s="94"/>
      <c r="D607" s="94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</row>
    <row r="608">
      <c r="A608" s="67"/>
      <c r="B608" s="67"/>
      <c r="C608" s="94"/>
      <c r="D608" s="94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</row>
    <row r="609">
      <c r="A609" s="67"/>
      <c r="B609" s="67"/>
      <c r="C609" s="94"/>
      <c r="D609" s="94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</row>
    <row r="610">
      <c r="A610" s="67"/>
      <c r="B610" s="67"/>
      <c r="C610" s="94"/>
      <c r="D610" s="94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</row>
    <row r="611">
      <c r="A611" s="67"/>
      <c r="B611" s="67"/>
      <c r="C611" s="94"/>
      <c r="D611" s="94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</row>
    <row r="612">
      <c r="A612" s="67"/>
      <c r="B612" s="67"/>
      <c r="C612" s="94"/>
      <c r="D612" s="94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</row>
    <row r="613">
      <c r="A613" s="67"/>
      <c r="B613" s="67"/>
      <c r="C613" s="94"/>
      <c r="D613" s="94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</row>
    <row r="614">
      <c r="A614" s="67"/>
      <c r="B614" s="67"/>
      <c r="C614" s="94"/>
      <c r="D614" s="94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</row>
    <row r="615">
      <c r="A615" s="67"/>
      <c r="B615" s="67"/>
      <c r="C615" s="94"/>
      <c r="D615" s="94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</row>
    <row r="616">
      <c r="A616" s="67"/>
      <c r="B616" s="67"/>
      <c r="C616" s="94"/>
      <c r="D616" s="94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</row>
    <row r="617">
      <c r="A617" s="67"/>
      <c r="B617" s="67"/>
      <c r="C617" s="94"/>
      <c r="D617" s="94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</row>
    <row r="618">
      <c r="A618" s="67"/>
      <c r="B618" s="67"/>
      <c r="C618" s="94"/>
      <c r="D618" s="94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</row>
    <row r="619">
      <c r="A619" s="67"/>
      <c r="B619" s="67"/>
      <c r="C619" s="94"/>
      <c r="D619" s="94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</row>
    <row r="620">
      <c r="A620" s="67"/>
      <c r="B620" s="67"/>
      <c r="C620" s="94"/>
      <c r="D620" s="94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</row>
    <row r="621">
      <c r="A621" s="67"/>
      <c r="B621" s="67"/>
      <c r="C621" s="94"/>
      <c r="D621" s="94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</row>
    <row r="622">
      <c r="A622" s="67"/>
      <c r="B622" s="67"/>
      <c r="C622" s="94"/>
      <c r="D622" s="94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</row>
    <row r="623">
      <c r="A623" s="67"/>
      <c r="B623" s="67"/>
      <c r="C623" s="94"/>
      <c r="D623" s="94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</row>
    <row r="624">
      <c r="A624" s="67"/>
      <c r="B624" s="67"/>
      <c r="C624" s="94"/>
      <c r="D624" s="94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</row>
    <row r="625">
      <c r="A625" s="67"/>
      <c r="B625" s="67"/>
      <c r="C625" s="94"/>
      <c r="D625" s="94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</row>
    <row r="626">
      <c r="A626" s="67"/>
      <c r="B626" s="67"/>
      <c r="C626" s="94"/>
      <c r="D626" s="94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</row>
    <row r="627">
      <c r="A627" s="67"/>
      <c r="B627" s="67"/>
      <c r="C627" s="94"/>
      <c r="D627" s="94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</row>
    <row r="628">
      <c r="A628" s="67"/>
      <c r="B628" s="67"/>
      <c r="C628" s="94"/>
      <c r="D628" s="94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</row>
    <row r="629">
      <c r="A629" s="67"/>
      <c r="B629" s="67"/>
      <c r="C629" s="94"/>
      <c r="D629" s="94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</row>
    <row r="630">
      <c r="A630" s="67"/>
      <c r="B630" s="67"/>
      <c r="C630" s="94"/>
      <c r="D630" s="94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</row>
    <row r="631">
      <c r="A631" s="67"/>
      <c r="B631" s="67"/>
      <c r="C631" s="94"/>
      <c r="D631" s="94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</row>
    <row r="632">
      <c r="A632" s="67"/>
      <c r="B632" s="67"/>
      <c r="C632" s="94"/>
      <c r="D632" s="94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</row>
    <row r="633">
      <c r="A633" s="67"/>
      <c r="B633" s="67"/>
      <c r="C633" s="94"/>
      <c r="D633" s="94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</row>
    <row r="634">
      <c r="A634" s="67"/>
      <c r="B634" s="67"/>
      <c r="C634" s="94"/>
      <c r="D634" s="94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</row>
    <row r="635">
      <c r="A635" s="67"/>
      <c r="B635" s="67"/>
      <c r="C635" s="94"/>
      <c r="D635" s="94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</row>
    <row r="636">
      <c r="A636" s="67"/>
      <c r="B636" s="67"/>
      <c r="C636" s="94"/>
      <c r="D636" s="94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</row>
    <row r="637">
      <c r="A637" s="67"/>
      <c r="B637" s="67"/>
      <c r="C637" s="94"/>
      <c r="D637" s="94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</row>
    <row r="638">
      <c r="A638" s="67"/>
      <c r="B638" s="67"/>
      <c r="C638" s="94"/>
      <c r="D638" s="94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</row>
    <row r="639">
      <c r="A639" s="67"/>
      <c r="B639" s="67"/>
      <c r="C639" s="94"/>
      <c r="D639" s="94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</row>
    <row r="640">
      <c r="A640" s="67"/>
      <c r="B640" s="67"/>
      <c r="C640" s="94"/>
      <c r="D640" s="94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</row>
    <row r="641">
      <c r="A641" s="67"/>
      <c r="B641" s="67"/>
      <c r="C641" s="94"/>
      <c r="D641" s="94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</row>
    <row r="642">
      <c r="A642" s="67"/>
      <c r="B642" s="67"/>
      <c r="C642" s="94"/>
      <c r="D642" s="94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</row>
    <row r="643">
      <c r="A643" s="67"/>
      <c r="B643" s="67"/>
      <c r="C643" s="94"/>
      <c r="D643" s="94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</row>
    <row r="644">
      <c r="A644" s="67"/>
      <c r="B644" s="67"/>
      <c r="C644" s="94"/>
      <c r="D644" s="94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</row>
    <row r="645">
      <c r="A645" s="67"/>
      <c r="B645" s="67"/>
      <c r="C645" s="94"/>
      <c r="D645" s="94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</row>
    <row r="646">
      <c r="A646" s="67"/>
      <c r="B646" s="67"/>
      <c r="C646" s="94"/>
      <c r="D646" s="94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</row>
    <row r="647">
      <c r="A647" s="67"/>
      <c r="B647" s="67"/>
      <c r="C647" s="94"/>
      <c r="D647" s="94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</row>
    <row r="648">
      <c r="A648" s="67"/>
      <c r="B648" s="67"/>
      <c r="C648" s="94"/>
      <c r="D648" s="94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</row>
    <row r="649">
      <c r="A649" s="67"/>
      <c r="B649" s="67"/>
      <c r="C649" s="94"/>
      <c r="D649" s="94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</row>
    <row r="650">
      <c r="A650" s="67"/>
      <c r="B650" s="67"/>
      <c r="C650" s="94"/>
      <c r="D650" s="94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</row>
    <row r="651">
      <c r="A651" s="67"/>
      <c r="B651" s="67"/>
      <c r="C651" s="94"/>
      <c r="D651" s="94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</row>
    <row r="652">
      <c r="A652" s="67"/>
      <c r="B652" s="67"/>
      <c r="C652" s="94"/>
      <c r="D652" s="94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</row>
    <row r="653">
      <c r="A653" s="67"/>
      <c r="B653" s="67"/>
      <c r="C653" s="94"/>
      <c r="D653" s="94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</row>
    <row r="654">
      <c r="A654" s="67"/>
      <c r="B654" s="67"/>
      <c r="C654" s="94"/>
      <c r="D654" s="94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</row>
    <row r="655">
      <c r="A655" s="67"/>
      <c r="B655" s="67"/>
      <c r="C655" s="94"/>
      <c r="D655" s="94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</row>
    <row r="656">
      <c r="A656" s="67"/>
      <c r="B656" s="67"/>
      <c r="C656" s="94"/>
      <c r="D656" s="94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</row>
    <row r="657">
      <c r="A657" s="67"/>
      <c r="B657" s="67"/>
      <c r="C657" s="94"/>
      <c r="D657" s="94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</row>
    <row r="658">
      <c r="A658" s="67"/>
      <c r="B658" s="67"/>
      <c r="C658" s="94"/>
      <c r="D658" s="94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</row>
    <row r="659">
      <c r="A659" s="67"/>
      <c r="B659" s="67"/>
      <c r="C659" s="94"/>
      <c r="D659" s="94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</row>
    <row r="660">
      <c r="A660" s="67"/>
      <c r="B660" s="67"/>
      <c r="C660" s="94"/>
      <c r="D660" s="94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</row>
    <row r="661">
      <c r="A661" s="67"/>
      <c r="B661" s="67"/>
      <c r="C661" s="94"/>
      <c r="D661" s="94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</row>
    <row r="662">
      <c r="A662" s="67"/>
      <c r="B662" s="67"/>
      <c r="C662" s="94"/>
      <c r="D662" s="94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</row>
    <row r="663">
      <c r="A663" s="67"/>
      <c r="B663" s="67"/>
      <c r="C663" s="94"/>
      <c r="D663" s="94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</row>
    <row r="664">
      <c r="A664" s="67"/>
      <c r="B664" s="67"/>
      <c r="C664" s="94"/>
      <c r="D664" s="94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</row>
    <row r="665">
      <c r="A665" s="67"/>
      <c r="B665" s="67"/>
      <c r="C665" s="94"/>
      <c r="D665" s="94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</row>
    <row r="666">
      <c r="A666" s="67"/>
      <c r="B666" s="67"/>
      <c r="C666" s="94"/>
      <c r="D666" s="94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</row>
    <row r="667">
      <c r="A667" s="67"/>
      <c r="B667" s="67"/>
      <c r="C667" s="94"/>
      <c r="D667" s="94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</row>
    <row r="668">
      <c r="A668" s="67"/>
      <c r="B668" s="67"/>
      <c r="C668" s="94"/>
      <c r="D668" s="94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</row>
    <row r="669">
      <c r="A669" s="67"/>
      <c r="B669" s="67"/>
      <c r="C669" s="94"/>
      <c r="D669" s="94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</row>
    <row r="670">
      <c r="A670" s="67"/>
      <c r="B670" s="67"/>
      <c r="C670" s="94"/>
      <c r="D670" s="94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</row>
    <row r="671">
      <c r="A671" s="67"/>
      <c r="B671" s="67"/>
      <c r="C671" s="94"/>
      <c r="D671" s="94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</row>
    <row r="672">
      <c r="A672" s="67"/>
      <c r="B672" s="67"/>
      <c r="C672" s="94"/>
      <c r="D672" s="94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</row>
    <row r="673">
      <c r="A673" s="67"/>
      <c r="B673" s="67"/>
      <c r="C673" s="94"/>
      <c r="D673" s="94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</row>
    <row r="674">
      <c r="A674" s="67"/>
      <c r="B674" s="67"/>
      <c r="C674" s="94"/>
      <c r="D674" s="94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</row>
    <row r="675">
      <c r="A675" s="67"/>
      <c r="B675" s="67"/>
      <c r="C675" s="94"/>
      <c r="D675" s="94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</row>
    <row r="676">
      <c r="A676" s="67"/>
      <c r="B676" s="67"/>
      <c r="C676" s="94"/>
      <c r="D676" s="94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</row>
    <row r="677">
      <c r="A677" s="67"/>
      <c r="B677" s="67"/>
      <c r="C677" s="94"/>
      <c r="D677" s="94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</row>
    <row r="678">
      <c r="A678" s="67"/>
      <c r="B678" s="67"/>
      <c r="C678" s="94"/>
      <c r="D678" s="94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</row>
    <row r="679">
      <c r="A679" s="67"/>
      <c r="B679" s="67"/>
      <c r="C679" s="94"/>
      <c r="D679" s="94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</row>
    <row r="680">
      <c r="A680" s="67"/>
      <c r="B680" s="67"/>
      <c r="C680" s="94"/>
      <c r="D680" s="94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</row>
    <row r="681">
      <c r="A681" s="67"/>
      <c r="B681" s="67"/>
      <c r="C681" s="94"/>
      <c r="D681" s="94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</row>
    <row r="682">
      <c r="A682" s="67"/>
      <c r="B682" s="67"/>
      <c r="C682" s="94"/>
      <c r="D682" s="94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</row>
    <row r="683">
      <c r="A683" s="67"/>
      <c r="B683" s="67"/>
      <c r="C683" s="94"/>
      <c r="D683" s="94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</row>
    <row r="684">
      <c r="A684" s="67"/>
      <c r="B684" s="67"/>
      <c r="C684" s="94"/>
      <c r="D684" s="94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</row>
    <row r="685">
      <c r="A685" s="67"/>
      <c r="B685" s="67"/>
      <c r="C685" s="94"/>
      <c r="D685" s="94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</row>
    <row r="686">
      <c r="A686" s="67"/>
      <c r="B686" s="67"/>
      <c r="C686" s="94"/>
      <c r="D686" s="94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</row>
    <row r="687">
      <c r="A687" s="67"/>
      <c r="B687" s="67"/>
      <c r="C687" s="94"/>
      <c r="D687" s="94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</row>
    <row r="688">
      <c r="A688" s="67"/>
      <c r="B688" s="67"/>
      <c r="C688" s="94"/>
      <c r="D688" s="94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</row>
    <row r="689">
      <c r="A689" s="67"/>
      <c r="B689" s="67"/>
      <c r="C689" s="94"/>
      <c r="D689" s="94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</row>
    <row r="690">
      <c r="A690" s="67"/>
      <c r="B690" s="67"/>
      <c r="C690" s="94"/>
      <c r="D690" s="94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</row>
    <row r="691">
      <c r="A691" s="67"/>
      <c r="B691" s="67"/>
      <c r="C691" s="94"/>
      <c r="D691" s="94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</row>
    <row r="692">
      <c r="A692" s="67"/>
      <c r="B692" s="67"/>
      <c r="C692" s="94"/>
      <c r="D692" s="94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</row>
    <row r="693">
      <c r="A693" s="67"/>
      <c r="B693" s="67"/>
      <c r="C693" s="94"/>
      <c r="D693" s="94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</row>
    <row r="694">
      <c r="A694" s="67"/>
      <c r="B694" s="67"/>
      <c r="C694" s="94"/>
      <c r="D694" s="94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</row>
    <row r="695">
      <c r="A695" s="67"/>
      <c r="B695" s="67"/>
      <c r="C695" s="94"/>
      <c r="D695" s="94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</row>
    <row r="696">
      <c r="A696" s="67"/>
      <c r="B696" s="67"/>
      <c r="C696" s="94"/>
      <c r="D696" s="94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</row>
    <row r="697">
      <c r="A697" s="67"/>
      <c r="B697" s="67"/>
      <c r="C697" s="94"/>
      <c r="D697" s="94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</row>
    <row r="698">
      <c r="A698" s="67"/>
      <c r="B698" s="67"/>
      <c r="C698" s="94"/>
      <c r="D698" s="94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</row>
    <row r="699">
      <c r="A699" s="67"/>
      <c r="B699" s="67"/>
      <c r="C699" s="94"/>
      <c r="D699" s="94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</row>
    <row r="700">
      <c r="A700" s="67"/>
      <c r="B700" s="67"/>
      <c r="C700" s="94"/>
      <c r="D700" s="94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</row>
    <row r="701">
      <c r="A701" s="67"/>
      <c r="B701" s="67"/>
      <c r="C701" s="94"/>
      <c r="D701" s="94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</row>
    <row r="702">
      <c r="A702" s="67"/>
      <c r="B702" s="67"/>
      <c r="C702" s="94"/>
      <c r="D702" s="94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</row>
    <row r="703">
      <c r="A703" s="67"/>
      <c r="B703" s="67"/>
      <c r="C703" s="94"/>
      <c r="D703" s="94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</row>
    <row r="704">
      <c r="A704" s="67"/>
      <c r="B704" s="67"/>
      <c r="C704" s="94"/>
      <c r="D704" s="94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</row>
    <row r="705">
      <c r="A705" s="67"/>
      <c r="B705" s="67"/>
      <c r="C705" s="94"/>
      <c r="D705" s="94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</row>
    <row r="706">
      <c r="A706" s="67"/>
      <c r="B706" s="67"/>
      <c r="C706" s="94"/>
      <c r="D706" s="94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</row>
    <row r="707">
      <c r="A707" s="67"/>
      <c r="B707" s="67"/>
      <c r="C707" s="94"/>
      <c r="D707" s="94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</row>
    <row r="708">
      <c r="A708" s="67"/>
      <c r="B708" s="67"/>
      <c r="C708" s="94"/>
      <c r="D708" s="94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</row>
    <row r="709">
      <c r="A709" s="67"/>
      <c r="B709" s="67"/>
      <c r="C709" s="94"/>
      <c r="D709" s="94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</row>
    <row r="710">
      <c r="A710" s="67"/>
      <c r="B710" s="67"/>
      <c r="C710" s="94"/>
      <c r="D710" s="94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</row>
    <row r="711">
      <c r="A711" s="67"/>
      <c r="B711" s="67"/>
      <c r="C711" s="94"/>
      <c r="D711" s="94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</row>
    <row r="712">
      <c r="A712" s="67"/>
      <c r="B712" s="67"/>
      <c r="C712" s="94"/>
      <c r="D712" s="94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</row>
    <row r="713">
      <c r="A713" s="67"/>
      <c r="B713" s="67"/>
      <c r="C713" s="94"/>
      <c r="D713" s="94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</row>
    <row r="714">
      <c r="A714" s="67"/>
      <c r="B714" s="67"/>
      <c r="C714" s="94"/>
      <c r="D714" s="94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</row>
    <row r="715">
      <c r="A715" s="67"/>
      <c r="B715" s="67"/>
      <c r="C715" s="94"/>
      <c r="D715" s="94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</row>
    <row r="716">
      <c r="A716" s="67"/>
      <c r="B716" s="67"/>
      <c r="C716" s="94"/>
      <c r="D716" s="94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</row>
    <row r="717">
      <c r="A717" s="67"/>
      <c r="B717" s="67"/>
      <c r="C717" s="94"/>
      <c r="D717" s="94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</row>
    <row r="718">
      <c r="A718" s="67"/>
      <c r="B718" s="67"/>
      <c r="C718" s="94"/>
      <c r="D718" s="94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</row>
    <row r="719">
      <c r="A719" s="67"/>
      <c r="B719" s="67"/>
      <c r="C719" s="94"/>
      <c r="D719" s="94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</row>
    <row r="720">
      <c r="A720" s="67"/>
      <c r="B720" s="67"/>
      <c r="C720" s="94"/>
      <c r="D720" s="94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</row>
    <row r="721">
      <c r="A721" s="67"/>
      <c r="B721" s="67"/>
      <c r="C721" s="94"/>
      <c r="D721" s="94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</row>
    <row r="722">
      <c r="A722" s="67"/>
      <c r="B722" s="67"/>
      <c r="C722" s="94"/>
      <c r="D722" s="94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</row>
    <row r="723">
      <c r="A723" s="67"/>
      <c r="B723" s="67"/>
      <c r="C723" s="94"/>
      <c r="D723" s="94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</row>
    <row r="724">
      <c r="A724" s="67"/>
      <c r="B724" s="67"/>
      <c r="C724" s="94"/>
      <c r="D724" s="94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</row>
    <row r="725">
      <c r="A725" s="67"/>
      <c r="B725" s="67"/>
      <c r="C725" s="94"/>
      <c r="D725" s="94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</row>
    <row r="726">
      <c r="A726" s="67"/>
      <c r="B726" s="67"/>
      <c r="C726" s="94"/>
      <c r="D726" s="94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</row>
    <row r="727">
      <c r="A727" s="67"/>
      <c r="B727" s="67"/>
      <c r="C727" s="94"/>
      <c r="D727" s="94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</row>
    <row r="728">
      <c r="A728" s="67"/>
      <c r="B728" s="67"/>
      <c r="C728" s="94"/>
      <c r="D728" s="94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</row>
    <row r="729">
      <c r="A729" s="67"/>
      <c r="B729" s="67"/>
      <c r="C729" s="94"/>
      <c r="D729" s="94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</row>
    <row r="730">
      <c r="A730" s="67"/>
      <c r="B730" s="67"/>
      <c r="C730" s="94"/>
      <c r="D730" s="94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</row>
    <row r="731">
      <c r="A731" s="67"/>
      <c r="B731" s="67"/>
      <c r="C731" s="94"/>
      <c r="D731" s="94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</row>
    <row r="732">
      <c r="A732" s="67"/>
      <c r="B732" s="67"/>
      <c r="C732" s="94"/>
      <c r="D732" s="94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</row>
    <row r="733">
      <c r="A733" s="67"/>
      <c r="B733" s="67"/>
      <c r="C733" s="94"/>
      <c r="D733" s="94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</row>
    <row r="734">
      <c r="A734" s="67"/>
      <c r="B734" s="67"/>
      <c r="C734" s="94"/>
      <c r="D734" s="94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</row>
    <row r="735">
      <c r="A735" s="67"/>
      <c r="B735" s="67"/>
      <c r="C735" s="94"/>
      <c r="D735" s="94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</row>
    <row r="736">
      <c r="A736" s="67"/>
      <c r="B736" s="67"/>
      <c r="C736" s="94"/>
      <c r="D736" s="94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</row>
    <row r="737">
      <c r="A737" s="67"/>
      <c r="B737" s="67"/>
      <c r="C737" s="94"/>
      <c r="D737" s="94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</row>
    <row r="738">
      <c r="A738" s="67"/>
      <c r="B738" s="67"/>
      <c r="C738" s="94"/>
      <c r="D738" s="94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</row>
    <row r="739">
      <c r="A739" s="67"/>
      <c r="B739" s="67"/>
      <c r="C739" s="94"/>
      <c r="D739" s="94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</row>
    <row r="740">
      <c r="A740" s="67"/>
      <c r="B740" s="67"/>
      <c r="C740" s="94"/>
      <c r="D740" s="94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</row>
    <row r="741">
      <c r="A741" s="67"/>
      <c r="B741" s="67"/>
      <c r="C741" s="94"/>
      <c r="D741" s="94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</row>
    <row r="742">
      <c r="A742" s="67"/>
      <c r="B742" s="67"/>
      <c r="C742" s="94"/>
      <c r="D742" s="94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</row>
    <row r="743">
      <c r="A743" s="67"/>
      <c r="B743" s="67"/>
      <c r="C743" s="94"/>
      <c r="D743" s="94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</row>
    <row r="744">
      <c r="A744" s="67"/>
      <c r="B744" s="67"/>
      <c r="C744" s="94"/>
      <c r="D744" s="94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</row>
    <row r="745">
      <c r="A745" s="67"/>
      <c r="B745" s="67"/>
      <c r="C745" s="94"/>
      <c r="D745" s="94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</row>
    <row r="746">
      <c r="A746" s="67"/>
      <c r="B746" s="67"/>
      <c r="C746" s="94"/>
      <c r="D746" s="94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</row>
    <row r="747">
      <c r="A747" s="67"/>
      <c r="B747" s="67"/>
      <c r="C747" s="94"/>
      <c r="D747" s="94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</row>
    <row r="748">
      <c r="A748" s="67"/>
      <c r="B748" s="67"/>
      <c r="C748" s="94"/>
      <c r="D748" s="94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</row>
    <row r="749">
      <c r="A749" s="67"/>
      <c r="B749" s="67"/>
      <c r="C749" s="94"/>
      <c r="D749" s="94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</row>
    <row r="750">
      <c r="A750" s="67"/>
      <c r="B750" s="67"/>
      <c r="C750" s="94"/>
      <c r="D750" s="94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</row>
    <row r="751">
      <c r="A751" s="67"/>
      <c r="B751" s="67"/>
      <c r="C751" s="94"/>
      <c r="D751" s="94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</row>
    <row r="752">
      <c r="A752" s="67"/>
      <c r="B752" s="67"/>
      <c r="C752" s="94"/>
      <c r="D752" s="94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</row>
    <row r="753">
      <c r="A753" s="67"/>
      <c r="B753" s="67"/>
      <c r="C753" s="94"/>
      <c r="D753" s="94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</row>
    <row r="754">
      <c r="A754" s="67"/>
      <c r="B754" s="67"/>
      <c r="C754" s="94"/>
      <c r="D754" s="94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</row>
    <row r="755">
      <c r="A755" s="67"/>
      <c r="B755" s="67"/>
      <c r="C755" s="94"/>
      <c r="D755" s="94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</row>
    <row r="756">
      <c r="A756" s="67"/>
      <c r="B756" s="67"/>
      <c r="C756" s="94"/>
      <c r="D756" s="94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</row>
    <row r="757">
      <c r="A757" s="67"/>
      <c r="B757" s="67"/>
      <c r="C757" s="94"/>
      <c r="D757" s="94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</row>
    <row r="758">
      <c r="A758" s="67"/>
      <c r="B758" s="67"/>
      <c r="C758" s="94"/>
      <c r="D758" s="94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</row>
    <row r="759">
      <c r="A759" s="67"/>
      <c r="B759" s="67"/>
      <c r="C759" s="94"/>
      <c r="D759" s="94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</row>
    <row r="760">
      <c r="A760" s="67"/>
      <c r="B760" s="67"/>
      <c r="C760" s="94"/>
      <c r="D760" s="94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</row>
    <row r="761">
      <c r="A761" s="67"/>
      <c r="B761" s="67"/>
      <c r="C761" s="94"/>
      <c r="D761" s="94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</row>
    <row r="762">
      <c r="A762" s="67"/>
      <c r="B762" s="67"/>
      <c r="C762" s="94"/>
      <c r="D762" s="94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</row>
    <row r="763">
      <c r="A763" s="67"/>
      <c r="B763" s="67"/>
      <c r="C763" s="94"/>
      <c r="D763" s="94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</row>
    <row r="764">
      <c r="A764" s="67"/>
      <c r="B764" s="67"/>
      <c r="C764" s="94"/>
      <c r="D764" s="94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</row>
    <row r="765">
      <c r="A765" s="67"/>
      <c r="B765" s="67"/>
      <c r="C765" s="94"/>
      <c r="D765" s="94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</row>
    <row r="766">
      <c r="A766" s="67"/>
      <c r="B766" s="67"/>
      <c r="C766" s="94"/>
      <c r="D766" s="94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</row>
    <row r="767">
      <c r="A767" s="67"/>
      <c r="B767" s="67"/>
      <c r="C767" s="94"/>
      <c r="D767" s="94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</row>
    <row r="768">
      <c r="A768" s="67"/>
      <c r="B768" s="67"/>
      <c r="C768" s="94"/>
      <c r="D768" s="94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</row>
    <row r="769">
      <c r="A769" s="67"/>
      <c r="B769" s="67"/>
      <c r="C769" s="94"/>
      <c r="D769" s="94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</row>
    <row r="770">
      <c r="A770" s="67"/>
      <c r="B770" s="67"/>
      <c r="C770" s="94"/>
      <c r="D770" s="94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</row>
    <row r="771">
      <c r="A771" s="67"/>
      <c r="B771" s="67"/>
      <c r="C771" s="94"/>
      <c r="D771" s="94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</row>
    <row r="772">
      <c r="A772" s="67"/>
      <c r="B772" s="67"/>
      <c r="C772" s="94"/>
      <c r="D772" s="94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</row>
    <row r="773">
      <c r="A773" s="67"/>
      <c r="B773" s="67"/>
      <c r="C773" s="94"/>
      <c r="D773" s="94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</row>
    <row r="774">
      <c r="A774" s="67"/>
      <c r="B774" s="67"/>
      <c r="C774" s="94"/>
      <c r="D774" s="94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</row>
    <row r="775">
      <c r="A775" s="67"/>
      <c r="B775" s="67"/>
      <c r="C775" s="94"/>
      <c r="D775" s="94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</row>
    <row r="776">
      <c r="A776" s="67"/>
      <c r="B776" s="67"/>
      <c r="C776" s="94"/>
      <c r="D776" s="94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</row>
    <row r="777">
      <c r="A777" s="67"/>
      <c r="B777" s="67"/>
      <c r="C777" s="94"/>
      <c r="D777" s="94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</row>
    <row r="778">
      <c r="A778" s="67"/>
      <c r="B778" s="67"/>
      <c r="C778" s="94"/>
      <c r="D778" s="94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</row>
    <row r="779">
      <c r="A779" s="67"/>
      <c r="B779" s="67"/>
      <c r="C779" s="94"/>
      <c r="D779" s="94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</row>
    <row r="780">
      <c r="A780" s="67"/>
      <c r="B780" s="67"/>
      <c r="C780" s="94"/>
      <c r="D780" s="94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</row>
    <row r="781">
      <c r="A781" s="67"/>
      <c r="B781" s="67"/>
      <c r="C781" s="94"/>
      <c r="D781" s="94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</row>
    <row r="782">
      <c r="A782" s="67"/>
      <c r="B782" s="67"/>
      <c r="C782" s="94"/>
      <c r="D782" s="94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</row>
    <row r="783">
      <c r="A783" s="67"/>
      <c r="B783" s="67"/>
      <c r="C783" s="94"/>
      <c r="D783" s="94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</row>
    <row r="784">
      <c r="A784" s="67"/>
      <c r="B784" s="67"/>
      <c r="C784" s="94"/>
      <c r="D784" s="94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</row>
    <row r="785">
      <c r="A785" s="67"/>
      <c r="B785" s="67"/>
      <c r="C785" s="94"/>
      <c r="D785" s="94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</row>
    <row r="786">
      <c r="A786" s="67"/>
      <c r="B786" s="67"/>
      <c r="C786" s="94"/>
      <c r="D786" s="94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</row>
    <row r="787">
      <c r="A787" s="67"/>
      <c r="B787" s="67"/>
      <c r="C787" s="94"/>
      <c r="D787" s="94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</row>
    <row r="788">
      <c r="A788" s="67"/>
      <c r="B788" s="67"/>
      <c r="C788" s="94"/>
      <c r="D788" s="94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</row>
    <row r="789">
      <c r="A789" s="67"/>
      <c r="B789" s="67"/>
      <c r="C789" s="94"/>
      <c r="D789" s="94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</row>
    <row r="790">
      <c r="A790" s="67"/>
      <c r="B790" s="67"/>
      <c r="C790" s="94"/>
      <c r="D790" s="94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</row>
    <row r="791">
      <c r="A791" s="67"/>
      <c r="B791" s="67"/>
      <c r="C791" s="94"/>
      <c r="D791" s="94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</row>
    <row r="792">
      <c r="A792" s="67"/>
      <c r="B792" s="67"/>
      <c r="C792" s="94"/>
      <c r="D792" s="94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</row>
    <row r="793">
      <c r="A793" s="67"/>
      <c r="B793" s="67"/>
      <c r="C793" s="94"/>
      <c r="D793" s="94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</row>
    <row r="794">
      <c r="A794" s="67"/>
      <c r="B794" s="67"/>
      <c r="C794" s="94"/>
      <c r="D794" s="94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</row>
    <row r="795">
      <c r="A795" s="67"/>
      <c r="B795" s="67"/>
      <c r="C795" s="94"/>
      <c r="D795" s="94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</row>
    <row r="796">
      <c r="A796" s="67"/>
      <c r="B796" s="67"/>
      <c r="C796" s="94"/>
      <c r="D796" s="94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</row>
    <row r="797">
      <c r="A797" s="67"/>
      <c r="B797" s="67"/>
      <c r="C797" s="94"/>
      <c r="D797" s="94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</row>
    <row r="798">
      <c r="A798" s="67"/>
      <c r="B798" s="67"/>
      <c r="C798" s="94"/>
      <c r="D798" s="94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</row>
    <row r="799">
      <c r="A799" s="67"/>
      <c r="B799" s="67"/>
      <c r="C799" s="94"/>
      <c r="D799" s="94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</row>
    <row r="800">
      <c r="A800" s="67"/>
      <c r="B800" s="67"/>
      <c r="C800" s="94"/>
      <c r="D800" s="94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</row>
    <row r="801">
      <c r="A801" s="67"/>
      <c r="B801" s="67"/>
      <c r="C801" s="94"/>
      <c r="D801" s="94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</row>
    <row r="802">
      <c r="A802" s="67"/>
      <c r="B802" s="67"/>
      <c r="C802" s="94"/>
      <c r="D802" s="94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</row>
    <row r="803">
      <c r="A803" s="67"/>
      <c r="B803" s="67"/>
      <c r="C803" s="94"/>
      <c r="D803" s="94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</row>
    <row r="804">
      <c r="A804" s="67"/>
      <c r="B804" s="67"/>
      <c r="C804" s="94"/>
      <c r="D804" s="94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</row>
    <row r="805">
      <c r="A805" s="67"/>
      <c r="B805" s="67"/>
      <c r="C805" s="94"/>
      <c r="D805" s="94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</row>
    <row r="806">
      <c r="A806" s="67"/>
      <c r="B806" s="67"/>
      <c r="C806" s="94"/>
      <c r="D806" s="94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</row>
    <row r="807">
      <c r="A807" s="67"/>
      <c r="B807" s="67"/>
      <c r="C807" s="94"/>
      <c r="D807" s="94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</row>
    <row r="808">
      <c r="A808" s="67"/>
      <c r="B808" s="67"/>
      <c r="C808" s="94"/>
      <c r="D808" s="94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</row>
    <row r="809">
      <c r="A809" s="67"/>
      <c r="B809" s="67"/>
      <c r="C809" s="94"/>
      <c r="D809" s="94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</row>
    <row r="810">
      <c r="A810" s="67"/>
      <c r="B810" s="67"/>
      <c r="C810" s="94"/>
      <c r="D810" s="94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</row>
    <row r="811">
      <c r="A811" s="67"/>
      <c r="B811" s="67"/>
      <c r="C811" s="94"/>
      <c r="D811" s="94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</row>
    <row r="812">
      <c r="A812" s="67"/>
      <c r="B812" s="67"/>
      <c r="C812" s="94"/>
      <c r="D812" s="94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</row>
    <row r="813">
      <c r="A813" s="67"/>
      <c r="B813" s="67"/>
      <c r="C813" s="94"/>
      <c r="D813" s="94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</row>
    <row r="814">
      <c r="A814" s="67"/>
      <c r="B814" s="67"/>
      <c r="C814" s="94"/>
      <c r="D814" s="94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</row>
    <row r="815">
      <c r="A815" s="67"/>
      <c r="B815" s="67"/>
      <c r="C815" s="94"/>
      <c r="D815" s="94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</row>
    <row r="816">
      <c r="A816" s="67"/>
      <c r="B816" s="67"/>
      <c r="C816" s="94"/>
      <c r="D816" s="94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</row>
    <row r="817">
      <c r="A817" s="67"/>
      <c r="B817" s="67"/>
      <c r="C817" s="94"/>
      <c r="D817" s="94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</row>
    <row r="818">
      <c r="A818" s="67"/>
      <c r="B818" s="67"/>
      <c r="C818" s="94"/>
      <c r="D818" s="94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</row>
    <row r="819">
      <c r="A819" s="67"/>
      <c r="B819" s="67"/>
      <c r="C819" s="94"/>
      <c r="D819" s="94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</row>
    <row r="820">
      <c r="A820" s="67"/>
      <c r="B820" s="67"/>
      <c r="C820" s="94"/>
      <c r="D820" s="94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</row>
    <row r="821">
      <c r="A821" s="67"/>
      <c r="B821" s="67"/>
      <c r="C821" s="94"/>
      <c r="D821" s="94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</row>
    <row r="822">
      <c r="A822" s="67"/>
      <c r="B822" s="67"/>
      <c r="C822" s="94"/>
      <c r="D822" s="94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</row>
    <row r="823">
      <c r="A823" s="67"/>
      <c r="B823" s="67"/>
      <c r="C823" s="94"/>
      <c r="D823" s="94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</row>
    <row r="824">
      <c r="A824" s="67"/>
      <c r="B824" s="67"/>
      <c r="C824" s="94"/>
      <c r="D824" s="94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</row>
    <row r="825">
      <c r="A825" s="67"/>
      <c r="B825" s="67"/>
      <c r="C825" s="94"/>
      <c r="D825" s="94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</row>
    <row r="826">
      <c r="A826" s="67"/>
      <c r="B826" s="67"/>
      <c r="C826" s="94"/>
      <c r="D826" s="94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</row>
    <row r="827">
      <c r="A827" s="67"/>
      <c r="B827" s="67"/>
      <c r="C827" s="94"/>
      <c r="D827" s="94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</row>
    <row r="828">
      <c r="A828" s="67"/>
      <c r="B828" s="67"/>
      <c r="C828" s="94"/>
      <c r="D828" s="94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</row>
    <row r="829">
      <c r="A829" s="67"/>
      <c r="B829" s="67"/>
      <c r="C829" s="94"/>
      <c r="D829" s="94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</row>
    <row r="830">
      <c r="A830" s="67"/>
      <c r="B830" s="67"/>
      <c r="C830" s="94"/>
      <c r="D830" s="94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</row>
    <row r="831">
      <c r="A831" s="67"/>
      <c r="B831" s="67"/>
      <c r="C831" s="94"/>
      <c r="D831" s="94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</row>
    <row r="832">
      <c r="A832" s="67"/>
      <c r="B832" s="67"/>
      <c r="C832" s="94"/>
      <c r="D832" s="94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</row>
    <row r="833">
      <c r="A833" s="67"/>
      <c r="B833" s="67"/>
      <c r="C833" s="94"/>
      <c r="D833" s="94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</row>
    <row r="834">
      <c r="A834" s="67"/>
      <c r="B834" s="67"/>
      <c r="C834" s="94"/>
      <c r="D834" s="94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</row>
    <row r="835">
      <c r="A835" s="67"/>
      <c r="B835" s="67"/>
      <c r="C835" s="94"/>
      <c r="D835" s="94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</row>
    <row r="836">
      <c r="A836" s="67"/>
      <c r="B836" s="67"/>
      <c r="C836" s="94"/>
      <c r="D836" s="94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</row>
    <row r="837">
      <c r="A837" s="67"/>
      <c r="B837" s="67"/>
      <c r="C837" s="94"/>
      <c r="D837" s="94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</row>
    <row r="838">
      <c r="A838" s="67"/>
      <c r="B838" s="67"/>
      <c r="C838" s="94"/>
      <c r="D838" s="94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</row>
    <row r="839">
      <c r="A839" s="67"/>
      <c r="B839" s="67"/>
      <c r="C839" s="94"/>
      <c r="D839" s="94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</row>
    <row r="840">
      <c r="A840" s="67"/>
      <c r="B840" s="67"/>
      <c r="C840" s="94"/>
      <c r="D840" s="94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</row>
    <row r="841">
      <c r="A841" s="67"/>
      <c r="B841" s="67"/>
      <c r="C841" s="94"/>
      <c r="D841" s="94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</row>
    <row r="842">
      <c r="A842" s="67"/>
      <c r="B842" s="67"/>
      <c r="C842" s="94"/>
      <c r="D842" s="94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</row>
    <row r="843">
      <c r="A843" s="67"/>
      <c r="B843" s="67"/>
      <c r="C843" s="94"/>
      <c r="D843" s="94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</row>
    <row r="844">
      <c r="A844" s="67"/>
      <c r="B844" s="67"/>
      <c r="C844" s="94"/>
      <c r="D844" s="94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</row>
    <row r="845">
      <c r="A845" s="67"/>
      <c r="B845" s="67"/>
      <c r="C845" s="94"/>
      <c r="D845" s="94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</row>
    <row r="846">
      <c r="A846" s="67"/>
      <c r="B846" s="67"/>
      <c r="C846" s="94"/>
      <c r="D846" s="94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</row>
    <row r="847">
      <c r="A847" s="67"/>
      <c r="B847" s="67"/>
      <c r="C847" s="94"/>
      <c r="D847" s="94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</row>
    <row r="848">
      <c r="A848" s="67"/>
      <c r="B848" s="67"/>
      <c r="C848" s="94"/>
      <c r="D848" s="94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</row>
    <row r="849">
      <c r="A849" s="67"/>
      <c r="B849" s="67"/>
      <c r="C849" s="94"/>
      <c r="D849" s="94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</row>
    <row r="850">
      <c r="A850" s="67"/>
      <c r="B850" s="67"/>
      <c r="C850" s="94"/>
      <c r="D850" s="94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</row>
    <row r="851">
      <c r="A851" s="67"/>
      <c r="B851" s="67"/>
      <c r="C851" s="94"/>
      <c r="D851" s="94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</row>
    <row r="852">
      <c r="A852" s="67"/>
      <c r="B852" s="67"/>
      <c r="C852" s="94"/>
      <c r="D852" s="94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</row>
    <row r="853">
      <c r="A853" s="67"/>
      <c r="B853" s="67"/>
      <c r="C853" s="94"/>
      <c r="D853" s="94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</row>
    <row r="854">
      <c r="A854" s="67"/>
      <c r="B854" s="67"/>
      <c r="C854" s="94"/>
      <c r="D854" s="94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</row>
    <row r="855">
      <c r="A855" s="67"/>
      <c r="B855" s="67"/>
      <c r="C855" s="94"/>
      <c r="D855" s="94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</row>
    <row r="856">
      <c r="A856" s="67"/>
      <c r="B856" s="67"/>
      <c r="C856" s="94"/>
      <c r="D856" s="94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</row>
    <row r="857">
      <c r="A857" s="67"/>
      <c r="B857" s="67"/>
      <c r="C857" s="94"/>
      <c r="D857" s="94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</row>
    <row r="858">
      <c r="A858" s="67"/>
      <c r="B858" s="67"/>
      <c r="C858" s="94"/>
      <c r="D858" s="94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</row>
    <row r="859">
      <c r="A859" s="67"/>
      <c r="B859" s="67"/>
      <c r="C859" s="94"/>
      <c r="D859" s="94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</row>
    <row r="860">
      <c r="A860" s="67"/>
      <c r="B860" s="67"/>
      <c r="C860" s="94"/>
      <c r="D860" s="94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</row>
    <row r="861">
      <c r="A861" s="67"/>
      <c r="B861" s="67"/>
      <c r="C861" s="94"/>
      <c r="D861" s="94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</row>
    <row r="862">
      <c r="A862" s="67"/>
      <c r="B862" s="67"/>
      <c r="C862" s="94"/>
      <c r="D862" s="94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</row>
    <row r="863">
      <c r="A863" s="67"/>
      <c r="B863" s="67"/>
      <c r="C863" s="94"/>
      <c r="D863" s="94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</row>
    <row r="864">
      <c r="A864" s="67"/>
      <c r="B864" s="67"/>
      <c r="C864" s="94"/>
      <c r="D864" s="94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</row>
    <row r="865">
      <c r="A865" s="67"/>
      <c r="B865" s="67"/>
      <c r="C865" s="94"/>
      <c r="D865" s="94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</row>
    <row r="866">
      <c r="A866" s="67"/>
      <c r="B866" s="67"/>
      <c r="C866" s="94"/>
      <c r="D866" s="94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</row>
    <row r="867">
      <c r="A867" s="67"/>
      <c r="B867" s="67"/>
      <c r="C867" s="94"/>
      <c r="D867" s="94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</row>
    <row r="868">
      <c r="A868" s="67"/>
      <c r="B868" s="67"/>
      <c r="C868" s="94"/>
      <c r="D868" s="94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</row>
    <row r="869">
      <c r="A869" s="67"/>
      <c r="B869" s="67"/>
      <c r="C869" s="94"/>
      <c r="D869" s="94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</row>
    <row r="870">
      <c r="A870" s="67"/>
      <c r="B870" s="67"/>
      <c r="C870" s="94"/>
      <c r="D870" s="94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</row>
    <row r="871">
      <c r="A871" s="67"/>
      <c r="B871" s="67"/>
      <c r="C871" s="94"/>
      <c r="D871" s="94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</row>
    <row r="872">
      <c r="A872" s="67"/>
      <c r="B872" s="67"/>
      <c r="C872" s="94"/>
      <c r="D872" s="94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</row>
    <row r="873">
      <c r="A873" s="67"/>
      <c r="B873" s="67"/>
      <c r="C873" s="94"/>
      <c r="D873" s="94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</row>
    <row r="874">
      <c r="A874" s="67"/>
      <c r="B874" s="67"/>
      <c r="C874" s="94"/>
      <c r="D874" s="94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</row>
    <row r="875">
      <c r="A875" s="67"/>
      <c r="B875" s="67"/>
      <c r="C875" s="94"/>
      <c r="D875" s="94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</row>
    <row r="876">
      <c r="A876" s="67"/>
      <c r="B876" s="67"/>
      <c r="C876" s="94"/>
      <c r="D876" s="94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</row>
    <row r="877">
      <c r="A877" s="67"/>
      <c r="B877" s="67"/>
      <c r="C877" s="94"/>
      <c r="D877" s="94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</row>
    <row r="878">
      <c r="A878" s="67"/>
      <c r="B878" s="67"/>
      <c r="C878" s="94"/>
      <c r="D878" s="94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</row>
    <row r="879">
      <c r="A879" s="67"/>
      <c r="B879" s="67"/>
      <c r="C879" s="94"/>
      <c r="D879" s="94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</row>
    <row r="880">
      <c r="A880" s="67"/>
      <c r="B880" s="67"/>
      <c r="C880" s="94"/>
      <c r="D880" s="94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</row>
    <row r="881">
      <c r="A881" s="67"/>
      <c r="B881" s="67"/>
      <c r="C881" s="94"/>
      <c r="D881" s="94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</row>
    <row r="882">
      <c r="A882" s="67"/>
      <c r="B882" s="67"/>
      <c r="C882" s="94"/>
      <c r="D882" s="94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</row>
    <row r="883">
      <c r="A883" s="67"/>
      <c r="B883" s="67"/>
      <c r="C883" s="94"/>
      <c r="D883" s="94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</row>
    <row r="884">
      <c r="A884" s="67"/>
      <c r="B884" s="67"/>
      <c r="C884" s="94"/>
      <c r="D884" s="94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</row>
    <row r="885">
      <c r="A885" s="67"/>
      <c r="B885" s="67"/>
      <c r="C885" s="94"/>
      <c r="D885" s="94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</row>
    <row r="886">
      <c r="A886" s="67"/>
      <c r="B886" s="67"/>
      <c r="C886" s="94"/>
      <c r="D886" s="94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</row>
    <row r="887">
      <c r="A887" s="67"/>
      <c r="B887" s="67"/>
      <c r="C887" s="94"/>
      <c r="D887" s="94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</row>
    <row r="888">
      <c r="A888" s="67"/>
      <c r="B888" s="67"/>
      <c r="C888" s="94"/>
      <c r="D888" s="94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</row>
    <row r="889">
      <c r="A889" s="67"/>
      <c r="B889" s="67"/>
      <c r="C889" s="94"/>
      <c r="D889" s="94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</row>
    <row r="890">
      <c r="A890" s="67"/>
      <c r="B890" s="67"/>
      <c r="C890" s="94"/>
      <c r="D890" s="94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</row>
    <row r="891">
      <c r="A891" s="67"/>
      <c r="B891" s="67"/>
      <c r="C891" s="94"/>
      <c r="D891" s="94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</row>
    <row r="892">
      <c r="A892" s="67"/>
      <c r="B892" s="67"/>
      <c r="C892" s="94"/>
      <c r="D892" s="94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</row>
    <row r="893">
      <c r="A893" s="67"/>
      <c r="B893" s="67"/>
      <c r="C893" s="94"/>
      <c r="D893" s="94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</row>
    <row r="894">
      <c r="A894" s="67"/>
      <c r="B894" s="67"/>
      <c r="C894" s="94"/>
      <c r="D894" s="94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</row>
    <row r="895">
      <c r="A895" s="67"/>
      <c r="B895" s="67"/>
      <c r="C895" s="94"/>
      <c r="D895" s="94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</row>
    <row r="896">
      <c r="A896" s="67"/>
      <c r="B896" s="67"/>
      <c r="C896" s="94"/>
      <c r="D896" s="94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</row>
    <row r="897">
      <c r="A897" s="67"/>
      <c r="B897" s="67"/>
      <c r="C897" s="94"/>
      <c r="D897" s="94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</row>
    <row r="898">
      <c r="A898" s="67"/>
      <c r="B898" s="67"/>
      <c r="C898" s="94"/>
      <c r="D898" s="94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</row>
    <row r="899">
      <c r="A899" s="67"/>
      <c r="B899" s="67"/>
      <c r="C899" s="94"/>
      <c r="D899" s="94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</row>
    <row r="900">
      <c r="A900" s="67"/>
      <c r="B900" s="67"/>
      <c r="C900" s="94"/>
      <c r="D900" s="94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</row>
    <row r="901">
      <c r="A901" s="67"/>
      <c r="B901" s="67"/>
      <c r="C901" s="94"/>
      <c r="D901" s="94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</row>
    <row r="902">
      <c r="A902" s="67"/>
      <c r="B902" s="67"/>
      <c r="C902" s="94"/>
      <c r="D902" s="94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</row>
    <row r="903">
      <c r="A903" s="67"/>
      <c r="B903" s="67"/>
      <c r="C903" s="94"/>
      <c r="D903" s="94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</row>
    <row r="904">
      <c r="A904" s="67"/>
      <c r="B904" s="67"/>
      <c r="C904" s="94"/>
      <c r="D904" s="94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</row>
    <row r="905">
      <c r="A905" s="67"/>
      <c r="B905" s="67"/>
      <c r="C905" s="94"/>
      <c r="D905" s="94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</row>
    <row r="906">
      <c r="A906" s="67"/>
      <c r="B906" s="67"/>
      <c r="C906" s="94"/>
      <c r="D906" s="94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</row>
    <row r="907">
      <c r="A907" s="67"/>
      <c r="B907" s="67"/>
      <c r="C907" s="94"/>
      <c r="D907" s="94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</row>
    <row r="908">
      <c r="A908" s="67"/>
      <c r="B908" s="67"/>
      <c r="C908" s="94"/>
      <c r="D908" s="94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</row>
    <row r="909">
      <c r="A909" s="67"/>
      <c r="B909" s="67"/>
      <c r="C909" s="94"/>
      <c r="D909" s="94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</row>
    <row r="910">
      <c r="A910" s="67"/>
      <c r="B910" s="67"/>
      <c r="C910" s="94"/>
      <c r="D910" s="94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</row>
    <row r="911">
      <c r="A911" s="67"/>
      <c r="B911" s="67"/>
      <c r="C911" s="94"/>
      <c r="D911" s="94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</row>
    <row r="912">
      <c r="A912" s="67"/>
      <c r="B912" s="67"/>
      <c r="C912" s="94"/>
      <c r="D912" s="94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</row>
    <row r="913">
      <c r="A913" s="67"/>
      <c r="B913" s="67"/>
      <c r="C913" s="94"/>
      <c r="D913" s="94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</row>
    <row r="914">
      <c r="A914" s="67"/>
      <c r="B914" s="67"/>
      <c r="C914" s="94"/>
      <c r="D914" s="94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</row>
    <row r="915">
      <c r="A915" s="67"/>
      <c r="B915" s="67"/>
      <c r="C915" s="94"/>
      <c r="D915" s="94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</row>
    <row r="916">
      <c r="A916" s="67"/>
      <c r="B916" s="67"/>
      <c r="C916" s="94"/>
      <c r="D916" s="94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</row>
    <row r="917">
      <c r="A917" s="67"/>
      <c r="B917" s="67"/>
      <c r="C917" s="94"/>
      <c r="D917" s="94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</row>
    <row r="918">
      <c r="A918" s="67"/>
      <c r="B918" s="67"/>
      <c r="C918" s="94"/>
      <c r="D918" s="94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</row>
    <row r="919">
      <c r="A919" s="67"/>
      <c r="B919" s="67"/>
      <c r="C919" s="94"/>
      <c r="D919" s="94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</row>
    <row r="920">
      <c r="A920" s="67"/>
      <c r="B920" s="67"/>
      <c r="C920" s="94"/>
      <c r="D920" s="94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</row>
    <row r="921">
      <c r="A921" s="67"/>
      <c r="B921" s="67"/>
      <c r="C921" s="94"/>
      <c r="D921" s="94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</row>
    <row r="922">
      <c r="A922" s="67"/>
      <c r="B922" s="67"/>
      <c r="C922" s="94"/>
      <c r="D922" s="94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</row>
    <row r="923">
      <c r="A923" s="67"/>
      <c r="B923" s="67"/>
      <c r="C923" s="94"/>
      <c r="D923" s="94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</row>
    <row r="924">
      <c r="A924" s="67"/>
      <c r="B924" s="67"/>
      <c r="C924" s="94"/>
      <c r="D924" s="94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</row>
    <row r="925">
      <c r="A925" s="67"/>
      <c r="B925" s="67"/>
      <c r="C925" s="94"/>
      <c r="D925" s="94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</row>
    <row r="926">
      <c r="A926" s="67"/>
      <c r="B926" s="67"/>
      <c r="C926" s="94"/>
      <c r="D926" s="94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</row>
    <row r="927">
      <c r="A927" s="67"/>
      <c r="B927" s="67"/>
      <c r="C927" s="94"/>
      <c r="D927" s="94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</row>
    <row r="928">
      <c r="A928" s="67"/>
      <c r="B928" s="67"/>
      <c r="C928" s="94"/>
      <c r="D928" s="94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</row>
    <row r="929">
      <c r="A929" s="67"/>
      <c r="B929" s="67"/>
      <c r="C929" s="94"/>
      <c r="D929" s="94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</row>
    <row r="930">
      <c r="A930" s="67"/>
      <c r="B930" s="67"/>
      <c r="C930" s="94"/>
      <c r="D930" s="94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</row>
    <row r="931">
      <c r="A931" s="67"/>
      <c r="B931" s="67"/>
      <c r="C931" s="94"/>
      <c r="D931" s="94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</row>
    <row r="932">
      <c r="A932" s="67"/>
      <c r="B932" s="67"/>
      <c r="C932" s="94"/>
      <c r="D932" s="94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</row>
    <row r="933">
      <c r="A933" s="67"/>
      <c r="B933" s="67"/>
      <c r="C933" s="94"/>
      <c r="D933" s="94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</row>
    <row r="934">
      <c r="A934" s="67"/>
      <c r="B934" s="67"/>
      <c r="C934" s="94"/>
      <c r="D934" s="94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</row>
    <row r="935">
      <c r="A935" s="67"/>
      <c r="B935" s="67"/>
      <c r="C935" s="94"/>
      <c r="D935" s="94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</row>
    <row r="936">
      <c r="A936" s="67"/>
      <c r="B936" s="67"/>
      <c r="C936" s="94"/>
      <c r="D936" s="94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</row>
    <row r="937">
      <c r="A937" s="67"/>
      <c r="B937" s="67"/>
      <c r="C937" s="94"/>
      <c r="D937" s="94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</row>
    <row r="938">
      <c r="A938" s="67"/>
      <c r="B938" s="67"/>
      <c r="C938" s="94"/>
      <c r="D938" s="94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</row>
    <row r="939">
      <c r="A939" s="67"/>
      <c r="B939" s="67"/>
      <c r="C939" s="94"/>
      <c r="D939" s="94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</row>
    <row r="940">
      <c r="A940" s="67"/>
      <c r="B940" s="67"/>
      <c r="C940" s="94"/>
      <c r="D940" s="94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</row>
    <row r="941">
      <c r="A941" s="67"/>
      <c r="B941" s="67"/>
      <c r="C941" s="94"/>
      <c r="D941" s="94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</row>
    <row r="942">
      <c r="A942" s="67"/>
      <c r="B942" s="67"/>
      <c r="C942" s="94"/>
      <c r="D942" s="94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</row>
    <row r="943">
      <c r="A943" s="67"/>
      <c r="B943" s="67"/>
      <c r="C943" s="94"/>
      <c r="D943" s="94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</row>
    <row r="944">
      <c r="A944" s="67"/>
      <c r="B944" s="67"/>
      <c r="C944" s="94"/>
      <c r="D944" s="94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</row>
    <row r="945">
      <c r="A945" s="67"/>
      <c r="B945" s="67"/>
      <c r="C945" s="94"/>
      <c r="D945" s="94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</row>
    <row r="946">
      <c r="A946" s="67"/>
      <c r="B946" s="67"/>
      <c r="C946" s="94"/>
      <c r="D946" s="94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</row>
    <row r="947">
      <c r="A947" s="67"/>
      <c r="B947" s="67"/>
      <c r="C947" s="94"/>
      <c r="D947" s="94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</row>
    <row r="948">
      <c r="A948" s="67"/>
      <c r="B948" s="67"/>
      <c r="C948" s="94"/>
      <c r="D948" s="94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</row>
    <row r="949">
      <c r="A949" s="67"/>
      <c r="B949" s="67"/>
      <c r="C949" s="94"/>
      <c r="D949" s="94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</row>
    <row r="950">
      <c r="A950" s="67"/>
      <c r="B950" s="67"/>
      <c r="C950" s="94"/>
      <c r="D950" s="94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</row>
    <row r="951">
      <c r="A951" s="67"/>
      <c r="B951" s="67"/>
      <c r="C951" s="94"/>
      <c r="D951" s="94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</row>
    <row r="952">
      <c r="A952" s="67"/>
      <c r="B952" s="67"/>
      <c r="C952" s="94"/>
      <c r="D952" s="94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</row>
    <row r="953">
      <c r="A953" s="67"/>
      <c r="B953" s="67"/>
      <c r="C953" s="94"/>
      <c r="D953" s="94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</row>
    <row r="954">
      <c r="A954" s="67"/>
      <c r="B954" s="67"/>
      <c r="C954" s="94"/>
      <c r="D954" s="94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</row>
    <row r="955">
      <c r="A955" s="67"/>
      <c r="B955" s="67"/>
      <c r="C955" s="94"/>
      <c r="D955" s="94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</row>
    <row r="956">
      <c r="A956" s="67"/>
      <c r="B956" s="67"/>
      <c r="C956" s="94"/>
      <c r="D956" s="94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</row>
    <row r="957">
      <c r="A957" s="67"/>
      <c r="B957" s="67"/>
      <c r="C957" s="94"/>
      <c r="D957" s="94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</row>
    <row r="958">
      <c r="A958" s="67"/>
      <c r="B958" s="67"/>
      <c r="C958" s="94"/>
      <c r="D958" s="94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</row>
    <row r="959">
      <c r="A959" s="67"/>
      <c r="B959" s="67"/>
      <c r="C959" s="94"/>
      <c r="D959" s="94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</row>
    <row r="960">
      <c r="A960" s="67"/>
      <c r="B960" s="67"/>
      <c r="C960" s="94"/>
      <c r="D960" s="94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</row>
    <row r="961">
      <c r="A961" s="67"/>
      <c r="B961" s="67"/>
      <c r="C961" s="94"/>
      <c r="D961" s="94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</row>
    <row r="962">
      <c r="A962" s="67"/>
      <c r="B962" s="67"/>
      <c r="C962" s="94"/>
      <c r="D962" s="94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</row>
    <row r="963">
      <c r="A963" s="67"/>
      <c r="B963" s="67"/>
      <c r="C963" s="94"/>
      <c r="D963" s="94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</row>
    <row r="964">
      <c r="A964" s="67"/>
      <c r="B964" s="67"/>
      <c r="C964" s="94"/>
      <c r="D964" s="94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</row>
    <row r="965">
      <c r="A965" s="67"/>
      <c r="B965" s="67"/>
      <c r="C965" s="94"/>
      <c r="D965" s="94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</row>
    <row r="966">
      <c r="A966" s="67"/>
      <c r="B966" s="67"/>
      <c r="C966" s="94"/>
      <c r="D966" s="94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</row>
    <row r="967">
      <c r="A967" s="67"/>
      <c r="B967" s="67"/>
      <c r="C967" s="94"/>
      <c r="D967" s="94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</row>
    <row r="968">
      <c r="A968" s="67"/>
      <c r="B968" s="67"/>
      <c r="C968" s="94"/>
      <c r="D968" s="94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</row>
    <row r="969">
      <c r="A969" s="67"/>
      <c r="B969" s="67"/>
      <c r="C969" s="94"/>
      <c r="D969" s="94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</row>
    <row r="970">
      <c r="A970" s="67"/>
      <c r="B970" s="67"/>
      <c r="C970" s="94"/>
      <c r="D970" s="94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</row>
    <row r="971">
      <c r="A971" s="67"/>
      <c r="B971" s="67"/>
      <c r="C971" s="94"/>
      <c r="D971" s="94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</row>
    <row r="972">
      <c r="A972" s="67"/>
      <c r="B972" s="67"/>
      <c r="C972" s="94"/>
      <c r="D972" s="94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</row>
    <row r="973">
      <c r="A973" s="67"/>
      <c r="B973" s="67"/>
      <c r="C973" s="94"/>
      <c r="D973" s="94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</row>
    <row r="974">
      <c r="A974" s="67"/>
      <c r="B974" s="67"/>
      <c r="C974" s="94"/>
      <c r="D974" s="94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</row>
    <row r="975">
      <c r="A975" s="67"/>
      <c r="B975" s="67"/>
      <c r="C975" s="94"/>
      <c r="D975" s="94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</row>
    <row r="976">
      <c r="A976" s="67"/>
      <c r="B976" s="67"/>
      <c r="C976" s="94"/>
      <c r="D976" s="94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</row>
    <row r="977">
      <c r="A977" s="67"/>
      <c r="B977" s="67"/>
      <c r="C977" s="94"/>
      <c r="D977" s="94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</row>
    <row r="978">
      <c r="A978" s="67"/>
      <c r="B978" s="67"/>
      <c r="C978" s="94"/>
      <c r="D978" s="94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</row>
    <row r="979">
      <c r="A979" s="67"/>
      <c r="B979" s="67"/>
      <c r="C979" s="94"/>
      <c r="D979" s="94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</row>
    <row r="980">
      <c r="A980" s="67"/>
      <c r="B980" s="67"/>
      <c r="C980" s="94"/>
      <c r="D980" s="94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</row>
    <row r="981">
      <c r="A981" s="67"/>
      <c r="B981" s="67"/>
      <c r="C981" s="94"/>
      <c r="D981" s="94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</row>
    <row r="982">
      <c r="A982" s="67"/>
      <c r="B982" s="67"/>
      <c r="C982" s="94"/>
      <c r="D982" s="94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</row>
    <row r="983">
      <c r="A983" s="67"/>
      <c r="B983" s="67"/>
      <c r="C983" s="94"/>
      <c r="D983" s="94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</row>
    <row r="984">
      <c r="A984" s="67"/>
      <c r="B984" s="67"/>
      <c r="C984" s="94"/>
      <c r="D984" s="94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</row>
    <row r="985">
      <c r="A985" s="67"/>
      <c r="B985" s="67"/>
      <c r="C985" s="94"/>
      <c r="D985" s="94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</row>
    <row r="986">
      <c r="A986" s="67"/>
      <c r="B986" s="67"/>
      <c r="C986" s="94"/>
      <c r="D986" s="94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</row>
    <row r="987">
      <c r="A987" s="67"/>
      <c r="B987" s="67"/>
      <c r="C987" s="94"/>
      <c r="D987" s="94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</row>
    <row r="988">
      <c r="A988" s="67"/>
      <c r="B988" s="67"/>
      <c r="C988" s="94"/>
      <c r="D988" s="94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</row>
    <row r="989">
      <c r="A989" s="67"/>
      <c r="B989" s="67"/>
      <c r="C989" s="94"/>
      <c r="D989" s="94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</row>
    <row r="990">
      <c r="A990" s="67"/>
      <c r="B990" s="67"/>
      <c r="C990" s="94"/>
      <c r="D990" s="94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</row>
    <row r="991">
      <c r="A991" s="67"/>
      <c r="B991" s="67"/>
      <c r="C991" s="94"/>
      <c r="D991" s="94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</row>
    <row r="992">
      <c r="A992" s="67"/>
      <c r="B992" s="67"/>
      <c r="C992" s="94"/>
      <c r="D992" s="94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</row>
    <row r="993">
      <c r="A993" s="67"/>
      <c r="B993" s="67"/>
      <c r="C993" s="94"/>
      <c r="D993" s="94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</row>
    <row r="994">
      <c r="A994" s="67"/>
      <c r="B994" s="67"/>
      <c r="C994" s="94"/>
      <c r="D994" s="94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</row>
    <row r="995">
      <c r="A995" s="67"/>
      <c r="B995" s="67"/>
      <c r="C995" s="94"/>
      <c r="D995" s="94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</row>
    <row r="996">
      <c r="A996" s="67"/>
      <c r="B996" s="67"/>
      <c r="C996" s="94"/>
      <c r="D996" s="94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</row>
    <row r="997">
      <c r="A997" s="67"/>
      <c r="B997" s="67"/>
      <c r="C997" s="94"/>
      <c r="D997" s="94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</row>
    <row r="998">
      <c r="A998" s="67"/>
      <c r="B998" s="67"/>
      <c r="C998" s="94"/>
      <c r="D998" s="94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</row>
    <row r="999">
      <c r="A999" s="67"/>
      <c r="B999" s="67"/>
      <c r="C999" s="94"/>
      <c r="D999" s="94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</row>
    <row r="1000">
      <c r="A1000" s="67"/>
      <c r="B1000" s="67"/>
      <c r="C1000" s="94"/>
      <c r="D1000" s="94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</row>
  </sheetData>
  <mergeCells count="23">
    <mergeCell ref="A15:F15"/>
    <mergeCell ref="A22:F22"/>
    <mergeCell ref="A1:F1"/>
    <mergeCell ref="A2:B4"/>
    <mergeCell ref="C2:C3"/>
    <mergeCell ref="D2:D3"/>
    <mergeCell ref="E2:F2"/>
    <mergeCell ref="A5:B5"/>
    <mergeCell ref="A8:B8"/>
    <mergeCell ref="A23:B23"/>
    <mergeCell ref="A24:A26"/>
    <mergeCell ref="A27:B27"/>
    <mergeCell ref="A28:A31"/>
    <mergeCell ref="A32:B32"/>
    <mergeCell ref="A33:B33"/>
    <mergeCell ref="A34:B34"/>
    <mergeCell ref="A6:A7"/>
    <mergeCell ref="A9:A12"/>
    <mergeCell ref="A13:B13"/>
    <mergeCell ref="A14:B14"/>
    <mergeCell ref="A16:B16"/>
    <mergeCell ref="A17:A20"/>
    <mergeCell ref="A21:B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41.13"/>
    <col customWidth="1" min="3" max="3" width="18.63"/>
    <col customWidth="1" min="4" max="4" width="18.25"/>
    <col customWidth="1" min="5" max="5" width="16.38"/>
    <col customWidth="1" min="6" max="6" width="16.5"/>
  </cols>
  <sheetData>
    <row r="1">
      <c r="A1" s="66" t="s">
        <v>38</v>
      </c>
      <c r="B1" s="2"/>
      <c r="C1" s="2"/>
      <c r="D1" s="2"/>
      <c r="E1" s="2"/>
      <c r="F1" s="3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>
      <c r="A2" s="68"/>
      <c r="B2" s="6"/>
      <c r="C2" s="95">
        <v>2021.0</v>
      </c>
      <c r="D2" s="11"/>
      <c r="E2" s="95">
        <v>2020.0</v>
      </c>
      <c r="F2" s="11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>
      <c r="A3" s="9"/>
      <c r="B3" s="10"/>
      <c r="C3" s="71" t="s">
        <v>2</v>
      </c>
      <c r="D3" s="71" t="s">
        <v>3</v>
      </c>
      <c r="E3" s="71" t="s">
        <v>2</v>
      </c>
      <c r="F3" s="71" t="s">
        <v>3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>
      <c r="A4" s="13"/>
      <c r="B4" s="11"/>
      <c r="C4" s="72" t="s">
        <v>4</v>
      </c>
      <c r="D4" s="72"/>
      <c r="E4" s="72" t="s">
        <v>4</v>
      </c>
      <c r="F4" s="73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>
      <c r="A5" s="74" t="s">
        <v>5</v>
      </c>
      <c r="B5" s="3"/>
      <c r="C5" s="75"/>
      <c r="D5" s="75"/>
      <c r="E5" s="75"/>
      <c r="F5" s="75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>
      <c r="A6" s="76"/>
      <c r="B6" s="77" t="s">
        <v>6</v>
      </c>
      <c r="C6" s="78">
        <v>5.044919096E9</v>
      </c>
      <c r="D6" s="80">
        <f t="shared" ref="D6:D14" si="1">C6/$C$14</f>
        <v>0.7693924239</v>
      </c>
      <c r="E6" s="78">
        <v>5.145934995E9</v>
      </c>
      <c r="F6" s="80">
        <f t="shared" ref="F6:F14" si="2">E6/$E$14</f>
        <v>0.8020349729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>
      <c r="A7" s="24"/>
      <c r="B7" s="77" t="s">
        <v>39</v>
      </c>
      <c r="C7" s="81">
        <v>2.44225788E8</v>
      </c>
      <c r="D7" s="83">
        <f t="shared" si="1"/>
        <v>0.03724647857</v>
      </c>
      <c r="E7" s="81">
        <v>3.4148868E7</v>
      </c>
      <c r="F7" s="83">
        <f t="shared" si="2"/>
        <v>0.005322373183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>
      <c r="A8" s="84" t="s">
        <v>11</v>
      </c>
      <c r="B8" s="3"/>
      <c r="C8" s="81">
        <f>SUM(C6:C7)</f>
        <v>5289144884</v>
      </c>
      <c r="D8" s="83">
        <f t="shared" si="1"/>
        <v>0.8066389024</v>
      </c>
      <c r="E8" s="81">
        <f>SUM(E6:E7)</f>
        <v>5180083863</v>
      </c>
      <c r="F8" s="83">
        <f t="shared" si="2"/>
        <v>0.8073573461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</row>
    <row r="9">
      <c r="A9" s="76"/>
      <c r="B9" s="77" t="s">
        <v>12</v>
      </c>
      <c r="C9" s="78">
        <v>8.76561784E8</v>
      </c>
      <c r="D9" s="80">
        <f t="shared" si="1"/>
        <v>0.1336830151</v>
      </c>
      <c r="E9" s="78">
        <v>9.02826025E8</v>
      </c>
      <c r="F9" s="80">
        <f t="shared" si="2"/>
        <v>0.1407126299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</row>
    <row r="10">
      <c r="A10" s="23"/>
      <c r="B10" s="77" t="s">
        <v>40</v>
      </c>
      <c r="C10" s="78">
        <v>1.8648443E8</v>
      </c>
      <c r="D10" s="80">
        <f t="shared" si="1"/>
        <v>0.02844043777</v>
      </c>
      <c r="E10" s="78">
        <v>1.78701696E8</v>
      </c>
      <c r="F10" s="80">
        <f t="shared" si="2"/>
        <v>0.02785208325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>
      <c r="A11" s="23"/>
      <c r="B11" s="77" t="s">
        <v>14</v>
      </c>
      <c r="C11" s="78">
        <v>1.78374814E8</v>
      </c>
      <c r="D11" s="80">
        <f t="shared" si="1"/>
        <v>0.0272036534</v>
      </c>
      <c r="E11" s="78">
        <v>1.46682551E8</v>
      </c>
      <c r="F11" s="80">
        <f t="shared" si="2"/>
        <v>0.02286164437</v>
      </c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>
      <c r="A12" s="24"/>
      <c r="B12" s="77" t="s">
        <v>16</v>
      </c>
      <c r="C12" s="81">
        <v>2.6450949E7</v>
      </c>
      <c r="D12" s="83">
        <f t="shared" si="1"/>
        <v>0.004033991304</v>
      </c>
      <c r="E12" s="81">
        <v>7803877.0</v>
      </c>
      <c r="F12" s="83">
        <f t="shared" si="2"/>
        <v>0.001216296413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>
      <c r="A13" s="84" t="s">
        <v>17</v>
      </c>
      <c r="B13" s="3"/>
      <c r="C13" s="81">
        <f>SUM(C9:C12)</f>
        <v>1267871977</v>
      </c>
      <c r="D13" s="83">
        <f t="shared" si="1"/>
        <v>0.1933610976</v>
      </c>
      <c r="E13" s="81">
        <f>SUM(E9:E12)</f>
        <v>1236014149</v>
      </c>
      <c r="F13" s="83">
        <f t="shared" si="2"/>
        <v>0.1926426539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>
      <c r="A14" s="84" t="s">
        <v>18</v>
      </c>
      <c r="B14" s="3"/>
      <c r="C14" s="85">
        <f>C13+C8</f>
        <v>6557016861</v>
      </c>
      <c r="D14" s="87">
        <f t="shared" si="1"/>
        <v>1</v>
      </c>
      <c r="E14" s="85">
        <f>E13+E8</f>
        <v>6416098012</v>
      </c>
      <c r="F14" s="87">
        <f t="shared" si="2"/>
        <v>1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</row>
    <row r="15">
      <c r="A15" s="88"/>
      <c r="B15" s="2"/>
      <c r="C15" s="2"/>
      <c r="D15" s="2"/>
      <c r="E15" s="2"/>
      <c r="F15" s="3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</row>
    <row r="16">
      <c r="A16" s="88" t="s">
        <v>19</v>
      </c>
      <c r="B16" s="3"/>
      <c r="C16" s="89"/>
      <c r="D16" s="80"/>
      <c r="E16" s="89"/>
      <c r="F16" s="90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</row>
    <row r="17">
      <c r="A17" s="76"/>
      <c r="B17" s="77" t="s">
        <v>20</v>
      </c>
      <c r="C17" s="78">
        <v>1.46966055E9</v>
      </c>
      <c r="D17" s="80">
        <f t="shared" ref="D17:D21" si="3">C17/$C$34</f>
        <v>0.2241355453</v>
      </c>
      <c r="E17" s="78">
        <v>1.46966055E9</v>
      </c>
      <c r="F17" s="80">
        <f t="shared" ref="F17:F21" si="4">E17/$E$34</f>
        <v>0.2290583073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</row>
    <row r="18">
      <c r="A18" s="23"/>
      <c r="B18" s="77" t="s">
        <v>41</v>
      </c>
      <c r="C18" s="78">
        <v>2.966690015E9</v>
      </c>
      <c r="D18" s="80">
        <f t="shared" si="3"/>
        <v>0.4524450795</v>
      </c>
      <c r="E18" s="78">
        <v>2.966690015E9</v>
      </c>
      <c r="F18" s="80">
        <f t="shared" si="4"/>
        <v>0.4623822781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>
      <c r="A19" s="23"/>
      <c r="B19" s="77" t="s">
        <v>42</v>
      </c>
      <c r="C19" s="78">
        <v>7.9255174E7</v>
      </c>
      <c r="D19" s="80">
        <f t="shared" si="3"/>
        <v>0.01208707796</v>
      </c>
      <c r="E19" s="78">
        <v>-1.30821746E8</v>
      </c>
      <c r="F19" s="80">
        <f t="shared" si="4"/>
        <v>-0.02038961153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</row>
    <row r="20">
      <c r="A20" s="24"/>
      <c r="B20" s="77" t="s">
        <v>22</v>
      </c>
      <c r="C20" s="81">
        <v>-1.3345041E7</v>
      </c>
      <c r="D20" s="83">
        <f t="shared" si="3"/>
        <v>-0.002035230545</v>
      </c>
      <c r="E20" s="81">
        <v>-3.0330522E7</v>
      </c>
      <c r="F20" s="83">
        <f t="shared" si="4"/>
        <v>-0.004727253534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>
      <c r="A21" s="84" t="s">
        <v>25</v>
      </c>
      <c r="B21" s="3"/>
      <c r="C21" s="91">
        <f>SUM(C17:C20)</f>
        <v>4502260698</v>
      </c>
      <c r="D21" s="83">
        <f t="shared" si="3"/>
        <v>0.6866324723</v>
      </c>
      <c r="E21" s="91">
        <f>SUM(E17:E20)</f>
        <v>4275198297</v>
      </c>
      <c r="F21" s="83">
        <f t="shared" si="4"/>
        <v>0.6663237203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>
      <c r="A22" s="88"/>
      <c r="B22" s="2"/>
      <c r="C22" s="2"/>
      <c r="D22" s="2"/>
      <c r="E22" s="2"/>
      <c r="F22" s="3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>
      <c r="A23" s="88" t="s">
        <v>26</v>
      </c>
      <c r="B23" s="3"/>
      <c r="C23" s="89"/>
      <c r="D23" s="80"/>
      <c r="E23" s="89"/>
      <c r="F23" s="80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>
      <c r="A24" s="76"/>
      <c r="B24" s="77" t="s">
        <v>43</v>
      </c>
      <c r="C24" s="78">
        <v>1.58722703E8</v>
      </c>
      <c r="D24" s="80">
        <f t="shared" ref="D24:D34" si="5">C24/$C$34</f>
        <v>0.02420654184</v>
      </c>
      <c r="E24" s="78">
        <v>2.91263805E8</v>
      </c>
      <c r="F24" s="80">
        <f t="shared" ref="F24:F34" si="6">E24/$E$34</f>
        <v>0.04539578486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>
      <c r="A25" s="23"/>
      <c r="B25" s="77" t="s">
        <v>44</v>
      </c>
      <c r="C25" s="78">
        <v>1.38496316E8</v>
      </c>
      <c r="D25" s="80">
        <f t="shared" si="5"/>
        <v>0.02112184839</v>
      </c>
      <c r="E25" s="78">
        <v>1.33421835E8</v>
      </c>
      <c r="F25" s="80">
        <f t="shared" si="6"/>
        <v>0.02079485612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>
      <c r="A26" s="24"/>
      <c r="B26" s="77" t="s">
        <v>27</v>
      </c>
      <c r="C26" s="81">
        <v>8.1472077E7</v>
      </c>
      <c r="D26" s="83">
        <f t="shared" si="5"/>
        <v>0.01242517424</v>
      </c>
      <c r="E26" s="81">
        <v>8.1472077E7</v>
      </c>
      <c r="F26" s="83">
        <f t="shared" si="6"/>
        <v>0.01269807239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>
      <c r="A27" s="84" t="s">
        <v>29</v>
      </c>
      <c r="B27" s="3"/>
      <c r="C27" s="91">
        <f>SUM(C24:C26)</f>
        <v>378691096</v>
      </c>
      <c r="D27" s="83">
        <f t="shared" si="5"/>
        <v>0.05775356447</v>
      </c>
      <c r="E27" s="91">
        <f>SUM(E24:E26)</f>
        <v>506157717</v>
      </c>
      <c r="F27" s="83">
        <f t="shared" si="6"/>
        <v>0.07888871337</v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>
      <c r="A28" s="92"/>
      <c r="B28" s="77" t="s">
        <v>45</v>
      </c>
      <c r="C28" s="78">
        <v>8.30406737E8</v>
      </c>
      <c r="D28" s="80">
        <f t="shared" si="5"/>
        <v>0.1266439838</v>
      </c>
      <c r="E28" s="78">
        <v>7.66336816E8</v>
      </c>
      <c r="F28" s="80">
        <f t="shared" si="6"/>
        <v>0.1194396991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>
      <c r="A29" s="23"/>
      <c r="B29" s="77" t="s">
        <v>46</v>
      </c>
      <c r="C29" s="78">
        <v>2.76288843E8</v>
      </c>
      <c r="D29" s="80">
        <f t="shared" si="5"/>
        <v>0.04213636305</v>
      </c>
      <c r="E29" s="78">
        <v>1.55094538E8</v>
      </c>
      <c r="F29" s="80">
        <f t="shared" si="6"/>
        <v>0.02417271957</v>
      </c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</row>
    <row r="30">
      <c r="A30" s="23"/>
      <c r="B30" s="77" t="s">
        <v>47</v>
      </c>
      <c r="C30" s="78">
        <v>5.60414082E8</v>
      </c>
      <c r="D30" s="80">
        <f t="shared" si="5"/>
        <v>0.08546784214</v>
      </c>
      <c r="E30" s="78">
        <v>7.10002552E8</v>
      </c>
      <c r="F30" s="80">
        <f t="shared" si="6"/>
        <v>0.1106595552</v>
      </c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</row>
    <row r="31">
      <c r="A31" s="24"/>
      <c r="B31" s="77" t="s">
        <v>48</v>
      </c>
      <c r="C31" s="81">
        <v>8955405.0</v>
      </c>
      <c r="D31" s="83">
        <f t="shared" si="5"/>
        <v>0.001365774283</v>
      </c>
      <c r="E31" s="81">
        <v>3308092.0</v>
      </c>
      <c r="F31" s="83">
        <f t="shared" si="6"/>
        <v>0.0005155924978</v>
      </c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</row>
    <row r="32">
      <c r="A32" s="84" t="s">
        <v>35</v>
      </c>
      <c r="B32" s="3"/>
      <c r="C32" s="81">
        <f>SUM(C28:C31)</f>
        <v>1676065067</v>
      </c>
      <c r="D32" s="83">
        <f t="shared" si="5"/>
        <v>0.2556139633</v>
      </c>
      <c r="E32" s="81">
        <f>SUM(E28:E31)</f>
        <v>1634741998</v>
      </c>
      <c r="F32" s="83">
        <f t="shared" si="6"/>
        <v>0.2547875664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>
      <c r="A33" s="84" t="s">
        <v>36</v>
      </c>
      <c r="B33" s="3"/>
      <c r="C33" s="91">
        <f>C32+C27</f>
        <v>2054756163</v>
      </c>
      <c r="D33" s="83">
        <f t="shared" si="5"/>
        <v>0.3133675277</v>
      </c>
      <c r="E33" s="91">
        <f>E32+E27</f>
        <v>2140899715</v>
      </c>
      <c r="F33" s="83">
        <f t="shared" si="6"/>
        <v>0.3336762797</v>
      </c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>
      <c r="A34" s="84" t="s">
        <v>37</v>
      </c>
      <c r="B34" s="3"/>
      <c r="C34" s="93">
        <f>C21+C33</f>
        <v>6557016861</v>
      </c>
      <c r="D34" s="87">
        <f t="shared" si="5"/>
        <v>1</v>
      </c>
      <c r="E34" s="93">
        <f>E21+E33</f>
        <v>6416098012</v>
      </c>
      <c r="F34" s="87">
        <f t="shared" si="6"/>
        <v>1</v>
      </c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>
      <c r="A35" s="67"/>
      <c r="B35" s="67"/>
      <c r="C35" s="94"/>
      <c r="D35" s="94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>
      <c r="A36" s="67"/>
      <c r="B36" s="67"/>
      <c r="C36" s="94"/>
      <c r="D36" s="94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>
      <c r="A37" s="67"/>
      <c r="B37" s="67"/>
      <c r="C37" s="94"/>
      <c r="D37" s="94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>
      <c r="A38" s="67"/>
      <c r="B38" s="67"/>
      <c r="C38" s="94"/>
      <c r="D38" s="94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>
      <c r="A39" s="67"/>
      <c r="B39" s="67"/>
      <c r="C39" s="94"/>
      <c r="D39" s="94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>
      <c r="A40" s="67"/>
      <c r="B40" s="67"/>
      <c r="C40" s="94"/>
      <c r="D40" s="94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>
      <c r="A41" s="67"/>
      <c r="B41" s="67"/>
      <c r="C41" s="94"/>
      <c r="D41" s="94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>
      <c r="A42" s="67"/>
      <c r="B42" s="67"/>
      <c r="C42" s="94"/>
      <c r="D42" s="94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>
      <c r="A43" s="67"/>
      <c r="B43" s="67"/>
      <c r="C43" s="94"/>
      <c r="D43" s="94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>
      <c r="A44" s="67"/>
      <c r="B44" s="67"/>
      <c r="C44" s="94"/>
      <c r="D44" s="94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>
      <c r="A45" s="67"/>
      <c r="B45" s="67"/>
      <c r="C45" s="94"/>
      <c r="D45" s="94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>
      <c r="A46" s="67"/>
      <c r="B46" s="67"/>
      <c r="C46" s="94"/>
      <c r="D46" s="94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</row>
    <row r="47">
      <c r="A47" s="67"/>
      <c r="B47" s="67"/>
      <c r="C47" s="94"/>
      <c r="D47" s="94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</row>
    <row r="48">
      <c r="A48" s="67"/>
      <c r="B48" s="67"/>
      <c r="C48" s="94"/>
      <c r="D48" s="94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</row>
    <row r="49">
      <c r="A49" s="67"/>
      <c r="B49" s="67"/>
      <c r="C49" s="94"/>
      <c r="D49" s="94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>
      <c r="A50" s="67"/>
      <c r="B50" s="67"/>
      <c r="C50" s="94"/>
      <c r="D50" s="94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>
      <c r="A51" s="67"/>
      <c r="B51" s="67"/>
      <c r="C51" s="94"/>
      <c r="D51" s="94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>
      <c r="A52" s="67"/>
      <c r="B52" s="67"/>
      <c r="C52" s="94"/>
      <c r="D52" s="94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</row>
    <row r="53">
      <c r="A53" s="67"/>
      <c r="B53" s="67"/>
      <c r="C53" s="94"/>
      <c r="D53" s="94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</row>
    <row r="54">
      <c r="A54" s="67"/>
      <c r="B54" s="67"/>
      <c r="C54" s="94"/>
      <c r="D54" s="94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>
      <c r="A55" s="67"/>
      <c r="B55" s="67"/>
      <c r="C55" s="94"/>
      <c r="D55" s="94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>
      <c r="A56" s="67"/>
      <c r="B56" s="67"/>
      <c r="C56" s="94"/>
      <c r="D56" s="94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>
      <c r="A57" s="67"/>
      <c r="B57" s="67"/>
      <c r="C57" s="94"/>
      <c r="D57" s="94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>
      <c r="A58" s="67"/>
      <c r="B58" s="67"/>
      <c r="C58" s="94"/>
      <c r="D58" s="94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>
      <c r="A59" s="67"/>
      <c r="B59" s="67"/>
      <c r="C59" s="94"/>
      <c r="D59" s="94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</row>
    <row r="60">
      <c r="A60" s="67"/>
      <c r="B60" s="67"/>
      <c r="C60" s="94"/>
      <c r="D60" s="94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</row>
    <row r="61">
      <c r="A61" s="67"/>
      <c r="B61" s="67"/>
      <c r="C61" s="94"/>
      <c r="D61" s="94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>
      <c r="A62" s="67"/>
      <c r="B62" s="67"/>
      <c r="C62" s="94"/>
      <c r="D62" s="94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>
      <c r="A63" s="67"/>
      <c r="B63" s="67"/>
      <c r="C63" s="94"/>
      <c r="D63" s="94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>
      <c r="A64" s="67"/>
      <c r="B64" s="67"/>
      <c r="C64" s="94"/>
      <c r="D64" s="94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>
      <c r="A65" s="67"/>
      <c r="B65" s="67"/>
      <c r="C65" s="94"/>
      <c r="D65" s="94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>
      <c r="A66" s="67"/>
      <c r="B66" s="67"/>
      <c r="C66" s="94"/>
      <c r="D66" s="94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>
      <c r="A67" s="67"/>
      <c r="B67" s="67"/>
      <c r="C67" s="94"/>
      <c r="D67" s="94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>
      <c r="A68" s="67"/>
      <c r="B68" s="67"/>
      <c r="C68" s="94"/>
      <c r="D68" s="94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>
      <c r="A69" s="67"/>
      <c r="B69" s="67"/>
      <c r="C69" s="94"/>
      <c r="D69" s="94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>
      <c r="A70" s="67"/>
      <c r="B70" s="67"/>
      <c r="C70" s="94"/>
      <c r="D70" s="94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>
      <c r="A71" s="67"/>
      <c r="B71" s="67"/>
      <c r="C71" s="94"/>
      <c r="D71" s="94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</row>
    <row r="72">
      <c r="A72" s="67"/>
      <c r="B72" s="67"/>
      <c r="C72" s="94"/>
      <c r="D72" s="94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</row>
    <row r="73">
      <c r="A73" s="67"/>
      <c r="B73" s="67"/>
      <c r="C73" s="94"/>
      <c r="D73" s="94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</row>
    <row r="74">
      <c r="A74" s="67"/>
      <c r="B74" s="67"/>
      <c r="C74" s="94"/>
      <c r="D74" s="94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</row>
    <row r="75">
      <c r="A75" s="67"/>
      <c r="B75" s="67"/>
      <c r="C75" s="94"/>
      <c r="D75" s="94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</row>
    <row r="76">
      <c r="A76" s="67"/>
      <c r="B76" s="67"/>
      <c r="C76" s="94"/>
      <c r="D76" s="94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</row>
    <row r="77">
      <c r="A77" s="67"/>
      <c r="B77" s="67"/>
      <c r="C77" s="94"/>
      <c r="D77" s="94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>
      <c r="A78" s="67"/>
      <c r="B78" s="67"/>
      <c r="C78" s="94"/>
      <c r="D78" s="94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>
      <c r="A79" s="67"/>
      <c r="B79" s="67"/>
      <c r="C79" s="94"/>
      <c r="D79" s="94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>
      <c r="A80" s="67"/>
      <c r="B80" s="67"/>
      <c r="C80" s="94"/>
      <c r="D80" s="94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>
      <c r="A81" s="67"/>
      <c r="B81" s="67"/>
      <c r="C81" s="94"/>
      <c r="D81" s="94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>
      <c r="A82" s="67"/>
      <c r="B82" s="67"/>
      <c r="C82" s="94"/>
      <c r="D82" s="94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>
      <c r="A83" s="67"/>
      <c r="B83" s="67"/>
      <c r="C83" s="94"/>
      <c r="D83" s="94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>
      <c r="A84" s="67"/>
      <c r="B84" s="67"/>
      <c r="C84" s="94"/>
      <c r="D84" s="94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>
      <c r="A85" s="67"/>
      <c r="B85" s="67"/>
      <c r="C85" s="94"/>
      <c r="D85" s="94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>
      <c r="A86" s="67"/>
      <c r="B86" s="67"/>
      <c r="C86" s="94"/>
      <c r="D86" s="94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>
      <c r="A87" s="67"/>
      <c r="B87" s="67"/>
      <c r="C87" s="94"/>
      <c r="D87" s="94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>
      <c r="A88" s="67"/>
      <c r="B88" s="67"/>
      <c r="C88" s="94"/>
      <c r="D88" s="94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</row>
    <row r="89">
      <c r="A89" s="67"/>
      <c r="B89" s="67"/>
      <c r="C89" s="94"/>
      <c r="D89" s="94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</row>
    <row r="90">
      <c r="A90" s="67"/>
      <c r="B90" s="67"/>
      <c r="C90" s="94"/>
      <c r="D90" s="94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</row>
    <row r="91">
      <c r="A91" s="67"/>
      <c r="B91" s="67"/>
      <c r="C91" s="94"/>
      <c r="D91" s="94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</row>
    <row r="92">
      <c r="A92" s="67"/>
      <c r="B92" s="67"/>
      <c r="C92" s="94"/>
      <c r="D92" s="94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</row>
    <row r="93">
      <c r="A93" s="67"/>
      <c r="B93" s="67"/>
      <c r="C93" s="94"/>
      <c r="D93" s="94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</row>
    <row r="94">
      <c r="A94" s="67"/>
      <c r="B94" s="67"/>
      <c r="C94" s="94"/>
      <c r="D94" s="94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</row>
    <row r="95">
      <c r="A95" s="67"/>
      <c r="B95" s="67"/>
      <c r="C95" s="94"/>
      <c r="D95" s="94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</row>
    <row r="96">
      <c r="A96" s="67"/>
      <c r="B96" s="67"/>
      <c r="C96" s="94"/>
      <c r="D96" s="94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>
      <c r="A97" s="67"/>
      <c r="B97" s="67"/>
      <c r="C97" s="94"/>
      <c r="D97" s="94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>
      <c r="A98" s="67"/>
      <c r="B98" s="67"/>
      <c r="C98" s="94"/>
      <c r="D98" s="94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>
      <c r="A99" s="67"/>
      <c r="B99" s="67"/>
      <c r="C99" s="94"/>
      <c r="D99" s="94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>
      <c r="A100" s="67"/>
      <c r="B100" s="67"/>
      <c r="C100" s="94"/>
      <c r="D100" s="94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>
      <c r="A101" s="67"/>
      <c r="B101" s="67"/>
      <c r="C101" s="94"/>
      <c r="D101" s="94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>
      <c r="A102" s="67"/>
      <c r="B102" s="67"/>
      <c r="C102" s="94"/>
      <c r="D102" s="94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>
      <c r="A103" s="67"/>
      <c r="B103" s="67"/>
      <c r="C103" s="94"/>
      <c r="D103" s="94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>
      <c r="A104" s="67"/>
      <c r="B104" s="67"/>
      <c r="C104" s="94"/>
      <c r="D104" s="94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>
      <c r="A105" s="67"/>
      <c r="B105" s="67"/>
      <c r="C105" s="94"/>
      <c r="D105" s="94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>
      <c r="A106" s="67"/>
      <c r="B106" s="67"/>
      <c r="C106" s="94"/>
      <c r="D106" s="94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>
      <c r="A107" s="67"/>
      <c r="B107" s="67"/>
      <c r="C107" s="94"/>
      <c r="D107" s="94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>
      <c r="A108" s="67"/>
      <c r="B108" s="67"/>
      <c r="C108" s="94"/>
      <c r="D108" s="94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>
      <c r="A109" s="67"/>
      <c r="B109" s="67"/>
      <c r="C109" s="94"/>
      <c r="D109" s="94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>
      <c r="A110" s="67"/>
      <c r="B110" s="67"/>
      <c r="C110" s="94"/>
      <c r="D110" s="94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>
      <c r="A111" s="67"/>
      <c r="B111" s="67"/>
      <c r="C111" s="94"/>
      <c r="D111" s="94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>
      <c r="A112" s="67"/>
      <c r="B112" s="67"/>
      <c r="C112" s="94"/>
      <c r="D112" s="94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>
      <c r="A113" s="67"/>
      <c r="B113" s="67"/>
      <c r="C113" s="94"/>
      <c r="D113" s="94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>
      <c r="A114" s="67"/>
      <c r="B114" s="67"/>
      <c r="C114" s="94"/>
      <c r="D114" s="94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>
      <c r="A115" s="67"/>
      <c r="B115" s="67"/>
      <c r="C115" s="94"/>
      <c r="D115" s="94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>
      <c r="A116" s="67"/>
      <c r="B116" s="67"/>
      <c r="C116" s="94"/>
      <c r="D116" s="94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>
      <c r="A117" s="67"/>
      <c r="B117" s="67"/>
      <c r="C117" s="94"/>
      <c r="D117" s="94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>
      <c r="A118" s="67"/>
      <c r="B118" s="67"/>
      <c r="C118" s="94"/>
      <c r="D118" s="94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>
      <c r="A119" s="67"/>
      <c r="B119" s="67"/>
      <c r="C119" s="94"/>
      <c r="D119" s="94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>
      <c r="A120" s="67"/>
      <c r="B120" s="67"/>
      <c r="C120" s="94"/>
      <c r="D120" s="94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  <row r="121">
      <c r="A121" s="67"/>
      <c r="B121" s="67"/>
      <c r="C121" s="94"/>
      <c r="D121" s="94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</row>
    <row r="122">
      <c r="A122" s="67"/>
      <c r="B122" s="67"/>
      <c r="C122" s="94"/>
      <c r="D122" s="94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</row>
    <row r="123">
      <c r="A123" s="67"/>
      <c r="B123" s="67"/>
      <c r="C123" s="94"/>
      <c r="D123" s="94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</row>
    <row r="124">
      <c r="A124" s="67"/>
      <c r="B124" s="67"/>
      <c r="C124" s="94"/>
      <c r="D124" s="94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</row>
    <row r="125">
      <c r="A125" s="67"/>
      <c r="B125" s="67"/>
      <c r="C125" s="94"/>
      <c r="D125" s="94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</row>
    <row r="126">
      <c r="A126" s="67"/>
      <c r="B126" s="67"/>
      <c r="C126" s="94"/>
      <c r="D126" s="94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</row>
    <row r="127">
      <c r="A127" s="67"/>
      <c r="B127" s="67"/>
      <c r="C127" s="94"/>
      <c r="D127" s="94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</row>
    <row r="128">
      <c r="A128" s="67"/>
      <c r="B128" s="67"/>
      <c r="C128" s="94"/>
      <c r="D128" s="94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</row>
    <row r="129">
      <c r="A129" s="67"/>
      <c r="B129" s="67"/>
      <c r="C129" s="94"/>
      <c r="D129" s="94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</row>
    <row r="130">
      <c r="A130" s="67"/>
      <c r="B130" s="67"/>
      <c r="C130" s="94"/>
      <c r="D130" s="94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</row>
    <row r="131">
      <c r="A131" s="67"/>
      <c r="B131" s="67"/>
      <c r="C131" s="94"/>
      <c r="D131" s="94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</row>
    <row r="132">
      <c r="A132" s="67"/>
      <c r="B132" s="67"/>
      <c r="C132" s="94"/>
      <c r="D132" s="94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</row>
    <row r="133">
      <c r="A133" s="67"/>
      <c r="B133" s="67"/>
      <c r="C133" s="94"/>
      <c r="D133" s="94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>
      <c r="A134" s="67"/>
      <c r="B134" s="67"/>
      <c r="C134" s="94"/>
      <c r="D134" s="94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</row>
    <row r="135">
      <c r="A135" s="67"/>
      <c r="B135" s="67"/>
      <c r="C135" s="94"/>
      <c r="D135" s="94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</row>
    <row r="136">
      <c r="A136" s="67"/>
      <c r="B136" s="67"/>
      <c r="C136" s="94"/>
      <c r="D136" s="94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>
      <c r="A137" s="67"/>
      <c r="B137" s="67"/>
      <c r="C137" s="94"/>
      <c r="D137" s="94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</row>
    <row r="138">
      <c r="A138" s="67"/>
      <c r="B138" s="67"/>
      <c r="C138" s="94"/>
      <c r="D138" s="94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</row>
    <row r="139">
      <c r="A139" s="67"/>
      <c r="B139" s="67"/>
      <c r="C139" s="94"/>
      <c r="D139" s="94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</row>
    <row r="140">
      <c r="A140" s="67"/>
      <c r="B140" s="67"/>
      <c r="C140" s="94"/>
      <c r="D140" s="94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</row>
    <row r="141">
      <c r="A141" s="67"/>
      <c r="B141" s="67"/>
      <c r="C141" s="94"/>
      <c r="D141" s="94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</row>
    <row r="142">
      <c r="A142" s="67"/>
      <c r="B142" s="67"/>
      <c r="C142" s="94"/>
      <c r="D142" s="94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</row>
    <row r="143">
      <c r="A143" s="67"/>
      <c r="B143" s="67"/>
      <c r="C143" s="94"/>
      <c r="D143" s="94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</row>
    <row r="144">
      <c r="A144" s="67"/>
      <c r="B144" s="67"/>
      <c r="C144" s="94"/>
      <c r="D144" s="94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</row>
    <row r="145">
      <c r="A145" s="67"/>
      <c r="B145" s="67"/>
      <c r="C145" s="94"/>
      <c r="D145" s="94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</row>
    <row r="146">
      <c r="A146" s="67"/>
      <c r="B146" s="67"/>
      <c r="C146" s="94"/>
      <c r="D146" s="94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</row>
    <row r="147">
      <c r="A147" s="67"/>
      <c r="B147" s="67"/>
      <c r="C147" s="94"/>
      <c r="D147" s="94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</row>
    <row r="148">
      <c r="A148" s="67"/>
      <c r="B148" s="67"/>
      <c r="C148" s="94"/>
      <c r="D148" s="94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</row>
    <row r="149">
      <c r="A149" s="67"/>
      <c r="B149" s="67"/>
      <c r="C149" s="94"/>
      <c r="D149" s="94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</row>
    <row r="150">
      <c r="A150" s="67"/>
      <c r="B150" s="67"/>
      <c r="C150" s="94"/>
      <c r="D150" s="94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</row>
    <row r="151">
      <c r="A151" s="67"/>
      <c r="B151" s="67"/>
      <c r="C151" s="94"/>
      <c r="D151" s="94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</row>
    <row r="152">
      <c r="A152" s="67"/>
      <c r="B152" s="67"/>
      <c r="C152" s="94"/>
      <c r="D152" s="94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</row>
    <row r="153">
      <c r="A153" s="67"/>
      <c r="B153" s="67"/>
      <c r="C153" s="94"/>
      <c r="D153" s="94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</row>
    <row r="154">
      <c r="A154" s="67"/>
      <c r="B154" s="67"/>
      <c r="C154" s="94"/>
      <c r="D154" s="94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</row>
    <row r="155">
      <c r="A155" s="67"/>
      <c r="B155" s="67"/>
      <c r="C155" s="94"/>
      <c r="D155" s="94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</row>
    <row r="156">
      <c r="A156" s="67"/>
      <c r="B156" s="67"/>
      <c r="C156" s="94"/>
      <c r="D156" s="94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</row>
    <row r="157">
      <c r="A157" s="67"/>
      <c r="B157" s="67"/>
      <c r="C157" s="94"/>
      <c r="D157" s="94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</row>
    <row r="158">
      <c r="A158" s="67"/>
      <c r="B158" s="67"/>
      <c r="C158" s="94"/>
      <c r="D158" s="94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</row>
    <row r="159">
      <c r="A159" s="67"/>
      <c r="B159" s="67"/>
      <c r="C159" s="94"/>
      <c r="D159" s="94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</row>
    <row r="160">
      <c r="A160" s="67"/>
      <c r="B160" s="67"/>
      <c r="C160" s="94"/>
      <c r="D160" s="94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</row>
    <row r="161">
      <c r="A161" s="67"/>
      <c r="B161" s="67"/>
      <c r="C161" s="94"/>
      <c r="D161" s="94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>
      <c r="A162" s="67"/>
      <c r="B162" s="67"/>
      <c r="C162" s="94"/>
      <c r="D162" s="94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>
      <c r="A163" s="67"/>
      <c r="B163" s="67"/>
      <c r="C163" s="94"/>
      <c r="D163" s="94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>
      <c r="A164" s="67"/>
      <c r="B164" s="67"/>
      <c r="C164" s="94"/>
      <c r="D164" s="94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>
      <c r="A165" s="67"/>
      <c r="B165" s="67"/>
      <c r="C165" s="94"/>
      <c r="D165" s="94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>
      <c r="A166" s="67"/>
      <c r="B166" s="67"/>
      <c r="C166" s="94"/>
      <c r="D166" s="94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>
      <c r="A167" s="67"/>
      <c r="B167" s="67"/>
      <c r="C167" s="94"/>
      <c r="D167" s="94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>
      <c r="A168" s="67"/>
      <c r="B168" s="67"/>
      <c r="C168" s="94"/>
      <c r="D168" s="94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>
      <c r="A169" s="67"/>
      <c r="B169" s="67"/>
      <c r="C169" s="94"/>
      <c r="D169" s="94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>
      <c r="A170" s="67"/>
      <c r="B170" s="67"/>
      <c r="C170" s="94"/>
      <c r="D170" s="94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>
      <c r="A171" s="67"/>
      <c r="B171" s="67"/>
      <c r="C171" s="94"/>
      <c r="D171" s="94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>
      <c r="A172" s="67"/>
      <c r="B172" s="67"/>
      <c r="C172" s="94"/>
      <c r="D172" s="94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>
      <c r="A173" s="67"/>
      <c r="B173" s="67"/>
      <c r="C173" s="94"/>
      <c r="D173" s="94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>
      <c r="A174" s="67"/>
      <c r="B174" s="67"/>
      <c r="C174" s="94"/>
      <c r="D174" s="94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>
      <c r="A175" s="67"/>
      <c r="B175" s="67"/>
      <c r="C175" s="94"/>
      <c r="D175" s="94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>
      <c r="A176" s="67"/>
      <c r="B176" s="67"/>
      <c r="C176" s="94"/>
      <c r="D176" s="94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>
      <c r="A177" s="67"/>
      <c r="B177" s="67"/>
      <c r="C177" s="94"/>
      <c r="D177" s="94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>
      <c r="A178" s="67"/>
      <c r="B178" s="67"/>
      <c r="C178" s="94"/>
      <c r="D178" s="94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>
      <c r="A179" s="67"/>
      <c r="B179" s="67"/>
      <c r="C179" s="94"/>
      <c r="D179" s="94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>
      <c r="A180" s="67"/>
      <c r="B180" s="67"/>
      <c r="C180" s="94"/>
      <c r="D180" s="94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>
      <c r="A181" s="67"/>
      <c r="B181" s="67"/>
      <c r="C181" s="94"/>
      <c r="D181" s="94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>
      <c r="A182" s="67"/>
      <c r="B182" s="67"/>
      <c r="C182" s="94"/>
      <c r="D182" s="94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>
      <c r="A183" s="67"/>
      <c r="B183" s="67"/>
      <c r="C183" s="94"/>
      <c r="D183" s="94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>
      <c r="A184" s="67"/>
      <c r="B184" s="67"/>
      <c r="C184" s="94"/>
      <c r="D184" s="94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>
      <c r="A185" s="67"/>
      <c r="B185" s="67"/>
      <c r="C185" s="94"/>
      <c r="D185" s="94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>
      <c r="A186" s="67"/>
      <c r="B186" s="67"/>
      <c r="C186" s="94"/>
      <c r="D186" s="94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>
      <c r="A187" s="67"/>
      <c r="B187" s="67"/>
      <c r="C187" s="94"/>
      <c r="D187" s="94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>
      <c r="A188" s="67"/>
      <c r="B188" s="67"/>
      <c r="C188" s="94"/>
      <c r="D188" s="94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>
      <c r="A189" s="67"/>
      <c r="B189" s="67"/>
      <c r="C189" s="94"/>
      <c r="D189" s="94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>
      <c r="A190" s="67"/>
      <c r="B190" s="67"/>
      <c r="C190" s="94"/>
      <c r="D190" s="94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>
      <c r="A191" s="67"/>
      <c r="B191" s="67"/>
      <c r="C191" s="94"/>
      <c r="D191" s="94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>
      <c r="A192" s="67"/>
      <c r="B192" s="67"/>
      <c r="C192" s="94"/>
      <c r="D192" s="94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>
      <c r="A193" s="67"/>
      <c r="B193" s="67"/>
      <c r="C193" s="94"/>
      <c r="D193" s="94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>
      <c r="A194" s="67"/>
      <c r="B194" s="67"/>
      <c r="C194" s="94"/>
      <c r="D194" s="94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>
      <c r="A195" s="67"/>
      <c r="B195" s="67"/>
      <c r="C195" s="94"/>
      <c r="D195" s="94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>
      <c r="A196" s="67"/>
      <c r="B196" s="67"/>
      <c r="C196" s="94"/>
      <c r="D196" s="94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>
      <c r="A197" s="67"/>
      <c r="B197" s="67"/>
      <c r="C197" s="94"/>
      <c r="D197" s="94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>
      <c r="A198" s="67"/>
      <c r="B198" s="67"/>
      <c r="C198" s="94"/>
      <c r="D198" s="94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>
      <c r="A199" s="67"/>
      <c r="B199" s="67"/>
      <c r="C199" s="94"/>
      <c r="D199" s="94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>
      <c r="A200" s="67"/>
      <c r="B200" s="67"/>
      <c r="C200" s="94"/>
      <c r="D200" s="94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>
      <c r="A201" s="67"/>
      <c r="B201" s="67"/>
      <c r="C201" s="94"/>
      <c r="D201" s="94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>
      <c r="A202" s="67"/>
      <c r="B202" s="67"/>
      <c r="C202" s="94"/>
      <c r="D202" s="94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>
      <c r="A203" s="67"/>
      <c r="B203" s="67"/>
      <c r="C203" s="94"/>
      <c r="D203" s="94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>
      <c r="A204" s="67"/>
      <c r="B204" s="67"/>
      <c r="C204" s="94"/>
      <c r="D204" s="94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>
      <c r="A205" s="67"/>
      <c r="B205" s="67"/>
      <c r="C205" s="94"/>
      <c r="D205" s="94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>
      <c r="A206" s="67"/>
      <c r="B206" s="67"/>
      <c r="C206" s="94"/>
      <c r="D206" s="94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>
      <c r="A207" s="67"/>
      <c r="B207" s="67"/>
      <c r="C207" s="94"/>
      <c r="D207" s="94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>
      <c r="A208" s="67"/>
      <c r="B208" s="67"/>
      <c r="C208" s="94"/>
      <c r="D208" s="94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>
      <c r="A209" s="67"/>
      <c r="B209" s="67"/>
      <c r="C209" s="94"/>
      <c r="D209" s="94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>
      <c r="A210" s="67"/>
      <c r="B210" s="67"/>
      <c r="C210" s="94"/>
      <c r="D210" s="94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>
      <c r="A211" s="67"/>
      <c r="B211" s="67"/>
      <c r="C211" s="94"/>
      <c r="D211" s="94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>
      <c r="A212" s="67"/>
      <c r="B212" s="67"/>
      <c r="C212" s="94"/>
      <c r="D212" s="94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>
      <c r="A213" s="67"/>
      <c r="B213" s="67"/>
      <c r="C213" s="94"/>
      <c r="D213" s="94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>
      <c r="A214" s="67"/>
      <c r="B214" s="67"/>
      <c r="C214" s="94"/>
      <c r="D214" s="94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>
      <c r="A215" s="67"/>
      <c r="B215" s="67"/>
      <c r="C215" s="94"/>
      <c r="D215" s="94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>
      <c r="A216" s="67"/>
      <c r="B216" s="67"/>
      <c r="C216" s="94"/>
      <c r="D216" s="94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>
      <c r="A217" s="67"/>
      <c r="B217" s="67"/>
      <c r="C217" s="94"/>
      <c r="D217" s="94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>
      <c r="A218" s="67"/>
      <c r="B218" s="67"/>
      <c r="C218" s="94"/>
      <c r="D218" s="94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>
      <c r="A219" s="67"/>
      <c r="B219" s="67"/>
      <c r="C219" s="94"/>
      <c r="D219" s="94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>
      <c r="A220" s="67"/>
      <c r="B220" s="67"/>
      <c r="C220" s="94"/>
      <c r="D220" s="94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>
      <c r="A221" s="67"/>
      <c r="B221" s="67"/>
      <c r="C221" s="94"/>
      <c r="D221" s="94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>
      <c r="A222" s="67"/>
      <c r="B222" s="67"/>
      <c r="C222" s="94"/>
      <c r="D222" s="94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>
      <c r="A223" s="67"/>
      <c r="B223" s="67"/>
      <c r="C223" s="94"/>
      <c r="D223" s="94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>
      <c r="A224" s="67"/>
      <c r="B224" s="67"/>
      <c r="C224" s="94"/>
      <c r="D224" s="94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>
      <c r="A225" s="67"/>
      <c r="B225" s="67"/>
      <c r="C225" s="94"/>
      <c r="D225" s="94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>
      <c r="A226" s="67"/>
      <c r="B226" s="67"/>
      <c r="C226" s="94"/>
      <c r="D226" s="94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>
      <c r="A227" s="67"/>
      <c r="B227" s="67"/>
      <c r="C227" s="94"/>
      <c r="D227" s="94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>
      <c r="A228" s="67"/>
      <c r="B228" s="67"/>
      <c r="C228" s="94"/>
      <c r="D228" s="94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>
      <c r="A229" s="67"/>
      <c r="B229" s="67"/>
      <c r="C229" s="94"/>
      <c r="D229" s="94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>
      <c r="A230" s="67"/>
      <c r="B230" s="67"/>
      <c r="C230" s="94"/>
      <c r="D230" s="94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>
      <c r="A231" s="67"/>
      <c r="B231" s="67"/>
      <c r="C231" s="94"/>
      <c r="D231" s="94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>
      <c r="A232" s="67"/>
      <c r="B232" s="67"/>
      <c r="C232" s="94"/>
      <c r="D232" s="94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>
      <c r="A233" s="67"/>
      <c r="B233" s="67"/>
      <c r="C233" s="94"/>
      <c r="D233" s="94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>
      <c r="A234" s="67"/>
      <c r="B234" s="67"/>
      <c r="C234" s="94"/>
      <c r="D234" s="94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>
      <c r="A235" s="67"/>
      <c r="B235" s="67"/>
      <c r="C235" s="94"/>
      <c r="D235" s="94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>
      <c r="A236" s="67"/>
      <c r="B236" s="67"/>
      <c r="C236" s="94"/>
      <c r="D236" s="94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>
      <c r="A237" s="67"/>
      <c r="B237" s="67"/>
      <c r="C237" s="94"/>
      <c r="D237" s="94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>
      <c r="A238" s="67"/>
      <c r="B238" s="67"/>
      <c r="C238" s="94"/>
      <c r="D238" s="94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>
      <c r="A239" s="67"/>
      <c r="B239" s="67"/>
      <c r="C239" s="94"/>
      <c r="D239" s="94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>
      <c r="A240" s="67"/>
      <c r="B240" s="67"/>
      <c r="C240" s="94"/>
      <c r="D240" s="94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>
      <c r="A241" s="67"/>
      <c r="B241" s="67"/>
      <c r="C241" s="94"/>
      <c r="D241" s="94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>
      <c r="A242" s="67"/>
      <c r="B242" s="67"/>
      <c r="C242" s="94"/>
      <c r="D242" s="94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>
      <c r="A243" s="67"/>
      <c r="B243" s="67"/>
      <c r="C243" s="94"/>
      <c r="D243" s="94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>
      <c r="A244" s="67"/>
      <c r="B244" s="67"/>
      <c r="C244" s="94"/>
      <c r="D244" s="94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>
      <c r="A245" s="67"/>
      <c r="B245" s="67"/>
      <c r="C245" s="94"/>
      <c r="D245" s="94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>
      <c r="A246" s="67"/>
      <c r="B246" s="67"/>
      <c r="C246" s="94"/>
      <c r="D246" s="94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>
      <c r="A247" s="67"/>
      <c r="B247" s="67"/>
      <c r="C247" s="94"/>
      <c r="D247" s="94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>
      <c r="A248" s="67"/>
      <c r="B248" s="67"/>
      <c r="C248" s="94"/>
      <c r="D248" s="94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>
      <c r="A249" s="67"/>
      <c r="B249" s="67"/>
      <c r="C249" s="94"/>
      <c r="D249" s="94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>
      <c r="A250" s="67"/>
      <c r="B250" s="67"/>
      <c r="C250" s="94"/>
      <c r="D250" s="94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>
      <c r="A251" s="67"/>
      <c r="B251" s="67"/>
      <c r="C251" s="94"/>
      <c r="D251" s="94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>
      <c r="A252" s="67"/>
      <c r="B252" s="67"/>
      <c r="C252" s="94"/>
      <c r="D252" s="94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>
      <c r="A253" s="67"/>
      <c r="B253" s="67"/>
      <c r="C253" s="94"/>
      <c r="D253" s="94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>
      <c r="A254" s="67"/>
      <c r="B254" s="67"/>
      <c r="C254" s="94"/>
      <c r="D254" s="94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>
      <c r="A255" s="67"/>
      <c r="B255" s="67"/>
      <c r="C255" s="94"/>
      <c r="D255" s="94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>
      <c r="A256" s="67"/>
      <c r="B256" s="67"/>
      <c r="C256" s="94"/>
      <c r="D256" s="94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>
      <c r="A257" s="67"/>
      <c r="B257" s="67"/>
      <c r="C257" s="94"/>
      <c r="D257" s="94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>
      <c r="A258" s="67"/>
      <c r="B258" s="67"/>
      <c r="C258" s="94"/>
      <c r="D258" s="94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>
      <c r="A259" s="67"/>
      <c r="B259" s="67"/>
      <c r="C259" s="94"/>
      <c r="D259" s="94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>
      <c r="A260" s="67"/>
      <c r="B260" s="67"/>
      <c r="C260" s="94"/>
      <c r="D260" s="94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>
      <c r="A261" s="67"/>
      <c r="B261" s="67"/>
      <c r="C261" s="94"/>
      <c r="D261" s="94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>
      <c r="A262" s="67"/>
      <c r="B262" s="67"/>
      <c r="C262" s="94"/>
      <c r="D262" s="94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>
      <c r="A263" s="67"/>
      <c r="B263" s="67"/>
      <c r="C263" s="94"/>
      <c r="D263" s="94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>
      <c r="A264" s="67"/>
      <c r="B264" s="67"/>
      <c r="C264" s="94"/>
      <c r="D264" s="94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>
      <c r="A265" s="67"/>
      <c r="B265" s="67"/>
      <c r="C265" s="94"/>
      <c r="D265" s="94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>
      <c r="A266" s="67"/>
      <c r="B266" s="67"/>
      <c r="C266" s="94"/>
      <c r="D266" s="94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>
      <c r="A267" s="67"/>
      <c r="B267" s="67"/>
      <c r="C267" s="94"/>
      <c r="D267" s="94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>
      <c r="A268" s="67"/>
      <c r="B268" s="67"/>
      <c r="C268" s="94"/>
      <c r="D268" s="94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>
      <c r="A269" s="67"/>
      <c r="B269" s="67"/>
      <c r="C269" s="94"/>
      <c r="D269" s="94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>
      <c r="A270" s="67"/>
      <c r="B270" s="67"/>
      <c r="C270" s="94"/>
      <c r="D270" s="94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>
      <c r="A271" s="67"/>
      <c r="B271" s="67"/>
      <c r="C271" s="94"/>
      <c r="D271" s="94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>
      <c r="A272" s="67"/>
      <c r="B272" s="67"/>
      <c r="C272" s="94"/>
      <c r="D272" s="94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>
      <c r="A273" s="67"/>
      <c r="B273" s="67"/>
      <c r="C273" s="94"/>
      <c r="D273" s="94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>
      <c r="A274" s="67"/>
      <c r="B274" s="67"/>
      <c r="C274" s="94"/>
      <c r="D274" s="94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>
      <c r="A275" s="67"/>
      <c r="B275" s="67"/>
      <c r="C275" s="94"/>
      <c r="D275" s="94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>
      <c r="A276" s="67"/>
      <c r="B276" s="67"/>
      <c r="C276" s="94"/>
      <c r="D276" s="94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>
      <c r="A277" s="67"/>
      <c r="B277" s="67"/>
      <c r="C277" s="94"/>
      <c r="D277" s="94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>
      <c r="A278" s="67"/>
      <c r="B278" s="67"/>
      <c r="C278" s="94"/>
      <c r="D278" s="94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>
      <c r="A279" s="67"/>
      <c r="B279" s="67"/>
      <c r="C279" s="94"/>
      <c r="D279" s="94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>
      <c r="A280" s="67"/>
      <c r="B280" s="67"/>
      <c r="C280" s="94"/>
      <c r="D280" s="94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>
      <c r="A281" s="67"/>
      <c r="B281" s="67"/>
      <c r="C281" s="94"/>
      <c r="D281" s="94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>
      <c r="A282" s="67"/>
      <c r="B282" s="67"/>
      <c r="C282" s="94"/>
      <c r="D282" s="94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>
      <c r="A283" s="67"/>
      <c r="B283" s="67"/>
      <c r="C283" s="94"/>
      <c r="D283" s="94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>
      <c r="A284" s="67"/>
      <c r="B284" s="67"/>
      <c r="C284" s="94"/>
      <c r="D284" s="94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>
      <c r="A285" s="67"/>
      <c r="B285" s="67"/>
      <c r="C285" s="94"/>
      <c r="D285" s="94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>
      <c r="A286" s="67"/>
      <c r="B286" s="67"/>
      <c r="C286" s="94"/>
      <c r="D286" s="94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>
      <c r="A287" s="67"/>
      <c r="B287" s="67"/>
      <c r="C287" s="94"/>
      <c r="D287" s="94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>
      <c r="A288" s="67"/>
      <c r="B288" s="67"/>
      <c r="C288" s="94"/>
      <c r="D288" s="94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>
      <c r="A289" s="67"/>
      <c r="B289" s="67"/>
      <c r="C289" s="94"/>
      <c r="D289" s="94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>
      <c r="A290" s="67"/>
      <c r="B290" s="67"/>
      <c r="C290" s="94"/>
      <c r="D290" s="94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>
      <c r="A291" s="67"/>
      <c r="B291" s="67"/>
      <c r="C291" s="94"/>
      <c r="D291" s="94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>
      <c r="A292" s="67"/>
      <c r="B292" s="67"/>
      <c r="C292" s="94"/>
      <c r="D292" s="94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>
      <c r="A293" s="67"/>
      <c r="B293" s="67"/>
      <c r="C293" s="94"/>
      <c r="D293" s="94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>
      <c r="A294" s="67"/>
      <c r="B294" s="67"/>
      <c r="C294" s="94"/>
      <c r="D294" s="94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>
      <c r="A295" s="67"/>
      <c r="B295" s="67"/>
      <c r="C295" s="94"/>
      <c r="D295" s="94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>
      <c r="A296" s="67"/>
      <c r="B296" s="67"/>
      <c r="C296" s="94"/>
      <c r="D296" s="94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>
      <c r="A297" s="67"/>
      <c r="B297" s="67"/>
      <c r="C297" s="94"/>
      <c r="D297" s="94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>
      <c r="A298" s="67"/>
      <c r="B298" s="67"/>
      <c r="C298" s="94"/>
      <c r="D298" s="94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>
      <c r="A299" s="67"/>
      <c r="B299" s="67"/>
      <c r="C299" s="94"/>
      <c r="D299" s="94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>
      <c r="A300" s="67"/>
      <c r="B300" s="67"/>
      <c r="C300" s="94"/>
      <c r="D300" s="94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>
      <c r="A301" s="67"/>
      <c r="B301" s="67"/>
      <c r="C301" s="94"/>
      <c r="D301" s="94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>
      <c r="A302" s="67"/>
      <c r="B302" s="67"/>
      <c r="C302" s="94"/>
      <c r="D302" s="94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>
      <c r="A303" s="67"/>
      <c r="B303" s="67"/>
      <c r="C303" s="94"/>
      <c r="D303" s="94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>
      <c r="A304" s="67"/>
      <c r="B304" s="67"/>
      <c r="C304" s="94"/>
      <c r="D304" s="94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>
      <c r="A305" s="67"/>
      <c r="B305" s="67"/>
      <c r="C305" s="94"/>
      <c r="D305" s="94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>
      <c r="A306" s="67"/>
      <c r="B306" s="67"/>
      <c r="C306" s="94"/>
      <c r="D306" s="94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>
      <c r="A307" s="67"/>
      <c r="B307" s="67"/>
      <c r="C307" s="94"/>
      <c r="D307" s="94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>
      <c r="A308" s="67"/>
      <c r="B308" s="67"/>
      <c r="C308" s="94"/>
      <c r="D308" s="94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>
      <c r="A309" s="67"/>
      <c r="B309" s="67"/>
      <c r="C309" s="94"/>
      <c r="D309" s="94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>
      <c r="A310" s="67"/>
      <c r="B310" s="67"/>
      <c r="C310" s="94"/>
      <c r="D310" s="94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>
      <c r="A311" s="67"/>
      <c r="B311" s="67"/>
      <c r="C311" s="94"/>
      <c r="D311" s="94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>
      <c r="A312" s="67"/>
      <c r="B312" s="67"/>
      <c r="C312" s="94"/>
      <c r="D312" s="94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>
      <c r="A313" s="67"/>
      <c r="B313" s="67"/>
      <c r="C313" s="94"/>
      <c r="D313" s="94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>
      <c r="A314" s="67"/>
      <c r="B314" s="67"/>
      <c r="C314" s="94"/>
      <c r="D314" s="94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>
      <c r="A315" s="67"/>
      <c r="B315" s="67"/>
      <c r="C315" s="94"/>
      <c r="D315" s="94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>
      <c r="A316" s="67"/>
      <c r="B316" s="67"/>
      <c r="C316" s="94"/>
      <c r="D316" s="94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>
      <c r="A317" s="67"/>
      <c r="B317" s="67"/>
      <c r="C317" s="94"/>
      <c r="D317" s="94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>
      <c r="A318" s="67"/>
      <c r="B318" s="67"/>
      <c r="C318" s="94"/>
      <c r="D318" s="94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>
      <c r="A319" s="67"/>
      <c r="B319" s="67"/>
      <c r="C319" s="94"/>
      <c r="D319" s="94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>
      <c r="A320" s="67"/>
      <c r="B320" s="67"/>
      <c r="C320" s="94"/>
      <c r="D320" s="94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>
      <c r="A321" s="67"/>
      <c r="B321" s="67"/>
      <c r="C321" s="94"/>
      <c r="D321" s="94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>
      <c r="A322" s="67"/>
      <c r="B322" s="67"/>
      <c r="C322" s="94"/>
      <c r="D322" s="94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>
      <c r="A323" s="67"/>
      <c r="B323" s="67"/>
      <c r="C323" s="94"/>
      <c r="D323" s="94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>
      <c r="A324" s="67"/>
      <c r="B324" s="67"/>
      <c r="C324" s="94"/>
      <c r="D324" s="94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>
      <c r="A325" s="67"/>
      <c r="B325" s="67"/>
      <c r="C325" s="94"/>
      <c r="D325" s="94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>
      <c r="A326" s="67"/>
      <c r="B326" s="67"/>
      <c r="C326" s="94"/>
      <c r="D326" s="94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>
      <c r="A327" s="67"/>
      <c r="B327" s="67"/>
      <c r="C327" s="94"/>
      <c r="D327" s="94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>
      <c r="A328" s="67"/>
      <c r="B328" s="67"/>
      <c r="C328" s="94"/>
      <c r="D328" s="94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>
      <c r="A329" s="67"/>
      <c r="B329" s="67"/>
      <c r="C329" s="94"/>
      <c r="D329" s="94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>
      <c r="A330" s="67"/>
      <c r="B330" s="67"/>
      <c r="C330" s="94"/>
      <c r="D330" s="94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>
      <c r="A331" s="67"/>
      <c r="B331" s="67"/>
      <c r="C331" s="94"/>
      <c r="D331" s="94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>
      <c r="A332" s="67"/>
      <c r="B332" s="67"/>
      <c r="C332" s="94"/>
      <c r="D332" s="94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>
      <c r="A333" s="67"/>
      <c r="B333" s="67"/>
      <c r="C333" s="94"/>
      <c r="D333" s="94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>
      <c r="A334" s="67"/>
      <c r="B334" s="67"/>
      <c r="C334" s="94"/>
      <c r="D334" s="94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>
      <c r="A335" s="67"/>
      <c r="B335" s="67"/>
      <c r="C335" s="94"/>
      <c r="D335" s="94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>
      <c r="A336" s="67"/>
      <c r="B336" s="67"/>
      <c r="C336" s="94"/>
      <c r="D336" s="94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>
      <c r="A337" s="67"/>
      <c r="B337" s="67"/>
      <c r="C337" s="94"/>
      <c r="D337" s="94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>
      <c r="A338" s="67"/>
      <c r="B338" s="67"/>
      <c r="C338" s="94"/>
      <c r="D338" s="94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>
      <c r="A339" s="67"/>
      <c r="B339" s="67"/>
      <c r="C339" s="94"/>
      <c r="D339" s="94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>
      <c r="A340" s="67"/>
      <c r="B340" s="67"/>
      <c r="C340" s="94"/>
      <c r="D340" s="94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>
      <c r="A341" s="67"/>
      <c r="B341" s="67"/>
      <c r="C341" s="94"/>
      <c r="D341" s="94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>
      <c r="A342" s="67"/>
      <c r="B342" s="67"/>
      <c r="C342" s="94"/>
      <c r="D342" s="94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>
      <c r="A343" s="67"/>
      <c r="B343" s="67"/>
      <c r="C343" s="94"/>
      <c r="D343" s="94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>
      <c r="A344" s="67"/>
      <c r="B344" s="67"/>
      <c r="C344" s="94"/>
      <c r="D344" s="94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>
      <c r="A345" s="67"/>
      <c r="B345" s="67"/>
      <c r="C345" s="94"/>
      <c r="D345" s="94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>
      <c r="A346" s="67"/>
      <c r="B346" s="67"/>
      <c r="C346" s="94"/>
      <c r="D346" s="94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>
      <c r="A347" s="67"/>
      <c r="B347" s="67"/>
      <c r="C347" s="94"/>
      <c r="D347" s="94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>
      <c r="A348" s="67"/>
      <c r="B348" s="67"/>
      <c r="C348" s="94"/>
      <c r="D348" s="94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>
      <c r="A349" s="67"/>
      <c r="B349" s="67"/>
      <c r="C349" s="94"/>
      <c r="D349" s="94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>
      <c r="A350" s="67"/>
      <c r="B350" s="67"/>
      <c r="C350" s="94"/>
      <c r="D350" s="94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>
      <c r="A351" s="67"/>
      <c r="B351" s="67"/>
      <c r="C351" s="94"/>
      <c r="D351" s="94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>
      <c r="A352" s="67"/>
      <c r="B352" s="67"/>
      <c r="C352" s="94"/>
      <c r="D352" s="94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>
      <c r="A353" s="67"/>
      <c r="B353" s="67"/>
      <c r="C353" s="94"/>
      <c r="D353" s="94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>
      <c r="A354" s="67"/>
      <c r="B354" s="67"/>
      <c r="C354" s="94"/>
      <c r="D354" s="94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>
      <c r="A355" s="67"/>
      <c r="B355" s="67"/>
      <c r="C355" s="94"/>
      <c r="D355" s="94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>
      <c r="A356" s="67"/>
      <c r="B356" s="67"/>
      <c r="C356" s="94"/>
      <c r="D356" s="94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>
      <c r="A357" s="67"/>
      <c r="B357" s="67"/>
      <c r="C357" s="94"/>
      <c r="D357" s="94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>
      <c r="A358" s="67"/>
      <c r="B358" s="67"/>
      <c r="C358" s="94"/>
      <c r="D358" s="94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>
      <c r="A359" s="67"/>
      <c r="B359" s="67"/>
      <c r="C359" s="94"/>
      <c r="D359" s="94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>
      <c r="A360" s="67"/>
      <c r="B360" s="67"/>
      <c r="C360" s="94"/>
      <c r="D360" s="94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>
      <c r="A361" s="67"/>
      <c r="B361" s="67"/>
      <c r="C361" s="94"/>
      <c r="D361" s="94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</row>
    <row r="362">
      <c r="A362" s="67"/>
      <c r="B362" s="67"/>
      <c r="C362" s="94"/>
      <c r="D362" s="94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</row>
    <row r="363">
      <c r="A363" s="67"/>
      <c r="B363" s="67"/>
      <c r="C363" s="94"/>
      <c r="D363" s="94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</row>
    <row r="364">
      <c r="A364" s="67"/>
      <c r="B364" s="67"/>
      <c r="C364" s="94"/>
      <c r="D364" s="94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</row>
    <row r="365">
      <c r="A365" s="67"/>
      <c r="B365" s="67"/>
      <c r="C365" s="94"/>
      <c r="D365" s="94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</row>
    <row r="366">
      <c r="A366" s="67"/>
      <c r="B366" s="67"/>
      <c r="C366" s="94"/>
      <c r="D366" s="94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</row>
    <row r="367">
      <c r="A367" s="67"/>
      <c r="B367" s="67"/>
      <c r="C367" s="94"/>
      <c r="D367" s="94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</row>
    <row r="368">
      <c r="A368" s="67"/>
      <c r="B368" s="67"/>
      <c r="C368" s="94"/>
      <c r="D368" s="94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</row>
    <row r="369">
      <c r="A369" s="67"/>
      <c r="B369" s="67"/>
      <c r="C369" s="94"/>
      <c r="D369" s="94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</row>
    <row r="370">
      <c r="A370" s="67"/>
      <c r="B370" s="67"/>
      <c r="C370" s="94"/>
      <c r="D370" s="94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</row>
    <row r="371">
      <c r="A371" s="67"/>
      <c r="B371" s="67"/>
      <c r="C371" s="94"/>
      <c r="D371" s="94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</row>
    <row r="372">
      <c r="A372" s="67"/>
      <c r="B372" s="67"/>
      <c r="C372" s="94"/>
      <c r="D372" s="94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</row>
    <row r="373">
      <c r="A373" s="67"/>
      <c r="B373" s="67"/>
      <c r="C373" s="94"/>
      <c r="D373" s="94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</row>
    <row r="374">
      <c r="A374" s="67"/>
      <c r="B374" s="67"/>
      <c r="C374" s="94"/>
      <c r="D374" s="94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</row>
    <row r="375">
      <c r="A375" s="67"/>
      <c r="B375" s="67"/>
      <c r="C375" s="94"/>
      <c r="D375" s="94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</row>
    <row r="376">
      <c r="A376" s="67"/>
      <c r="B376" s="67"/>
      <c r="C376" s="94"/>
      <c r="D376" s="94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</row>
    <row r="377">
      <c r="A377" s="67"/>
      <c r="B377" s="67"/>
      <c r="C377" s="94"/>
      <c r="D377" s="94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</row>
    <row r="378">
      <c r="A378" s="67"/>
      <c r="B378" s="67"/>
      <c r="C378" s="94"/>
      <c r="D378" s="94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</row>
    <row r="379">
      <c r="A379" s="67"/>
      <c r="B379" s="67"/>
      <c r="C379" s="94"/>
      <c r="D379" s="94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</row>
    <row r="380">
      <c r="A380" s="67"/>
      <c r="B380" s="67"/>
      <c r="C380" s="94"/>
      <c r="D380" s="94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</row>
    <row r="381">
      <c r="A381" s="67"/>
      <c r="B381" s="67"/>
      <c r="C381" s="94"/>
      <c r="D381" s="94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</row>
    <row r="382">
      <c r="A382" s="67"/>
      <c r="B382" s="67"/>
      <c r="C382" s="94"/>
      <c r="D382" s="94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</row>
    <row r="383">
      <c r="A383" s="67"/>
      <c r="B383" s="67"/>
      <c r="C383" s="94"/>
      <c r="D383" s="94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</row>
    <row r="384">
      <c r="A384" s="67"/>
      <c r="B384" s="67"/>
      <c r="C384" s="94"/>
      <c r="D384" s="94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</row>
    <row r="385">
      <c r="A385" s="67"/>
      <c r="B385" s="67"/>
      <c r="C385" s="94"/>
      <c r="D385" s="94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</row>
    <row r="386">
      <c r="A386" s="67"/>
      <c r="B386" s="67"/>
      <c r="C386" s="94"/>
      <c r="D386" s="94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</row>
    <row r="387">
      <c r="A387" s="67"/>
      <c r="B387" s="67"/>
      <c r="C387" s="94"/>
      <c r="D387" s="94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</row>
    <row r="388">
      <c r="A388" s="67"/>
      <c r="B388" s="67"/>
      <c r="C388" s="94"/>
      <c r="D388" s="94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</row>
    <row r="389">
      <c r="A389" s="67"/>
      <c r="B389" s="67"/>
      <c r="C389" s="94"/>
      <c r="D389" s="94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</row>
    <row r="390">
      <c r="A390" s="67"/>
      <c r="B390" s="67"/>
      <c r="C390" s="94"/>
      <c r="D390" s="94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</row>
    <row r="391">
      <c r="A391" s="67"/>
      <c r="B391" s="67"/>
      <c r="C391" s="94"/>
      <c r="D391" s="94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</row>
    <row r="392">
      <c r="A392" s="67"/>
      <c r="B392" s="67"/>
      <c r="C392" s="94"/>
      <c r="D392" s="94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</row>
    <row r="393">
      <c r="A393" s="67"/>
      <c r="B393" s="67"/>
      <c r="C393" s="94"/>
      <c r="D393" s="94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</row>
    <row r="394">
      <c r="A394" s="67"/>
      <c r="B394" s="67"/>
      <c r="C394" s="94"/>
      <c r="D394" s="94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</row>
    <row r="395">
      <c r="A395" s="67"/>
      <c r="B395" s="67"/>
      <c r="C395" s="94"/>
      <c r="D395" s="94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</row>
    <row r="396">
      <c r="A396" s="67"/>
      <c r="B396" s="67"/>
      <c r="C396" s="94"/>
      <c r="D396" s="94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</row>
    <row r="397">
      <c r="A397" s="67"/>
      <c r="B397" s="67"/>
      <c r="C397" s="94"/>
      <c r="D397" s="94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</row>
    <row r="398">
      <c r="A398" s="67"/>
      <c r="B398" s="67"/>
      <c r="C398" s="94"/>
      <c r="D398" s="94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</row>
    <row r="399">
      <c r="A399" s="67"/>
      <c r="B399" s="67"/>
      <c r="C399" s="94"/>
      <c r="D399" s="94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</row>
    <row r="400">
      <c r="A400" s="67"/>
      <c r="B400" s="67"/>
      <c r="C400" s="94"/>
      <c r="D400" s="94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</row>
    <row r="401">
      <c r="A401" s="67"/>
      <c r="B401" s="67"/>
      <c r="C401" s="94"/>
      <c r="D401" s="94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</row>
    <row r="402">
      <c r="A402" s="67"/>
      <c r="B402" s="67"/>
      <c r="C402" s="94"/>
      <c r="D402" s="94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</row>
    <row r="403">
      <c r="A403" s="67"/>
      <c r="B403" s="67"/>
      <c r="C403" s="94"/>
      <c r="D403" s="94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</row>
    <row r="404">
      <c r="A404" s="67"/>
      <c r="B404" s="67"/>
      <c r="C404" s="94"/>
      <c r="D404" s="94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</row>
    <row r="405">
      <c r="A405" s="67"/>
      <c r="B405" s="67"/>
      <c r="C405" s="94"/>
      <c r="D405" s="94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</row>
    <row r="406">
      <c r="A406" s="67"/>
      <c r="B406" s="67"/>
      <c r="C406" s="94"/>
      <c r="D406" s="94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</row>
    <row r="407">
      <c r="A407" s="67"/>
      <c r="B407" s="67"/>
      <c r="C407" s="94"/>
      <c r="D407" s="94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</row>
    <row r="408">
      <c r="A408" s="67"/>
      <c r="B408" s="67"/>
      <c r="C408" s="94"/>
      <c r="D408" s="94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</row>
    <row r="409">
      <c r="A409" s="67"/>
      <c r="B409" s="67"/>
      <c r="C409" s="94"/>
      <c r="D409" s="94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</row>
    <row r="410">
      <c r="A410" s="67"/>
      <c r="B410" s="67"/>
      <c r="C410" s="94"/>
      <c r="D410" s="94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</row>
    <row r="411">
      <c r="A411" s="67"/>
      <c r="B411" s="67"/>
      <c r="C411" s="94"/>
      <c r="D411" s="94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</row>
    <row r="412">
      <c r="A412" s="67"/>
      <c r="B412" s="67"/>
      <c r="C412" s="94"/>
      <c r="D412" s="94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</row>
    <row r="413">
      <c r="A413" s="67"/>
      <c r="B413" s="67"/>
      <c r="C413" s="94"/>
      <c r="D413" s="94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</row>
    <row r="414">
      <c r="A414" s="67"/>
      <c r="B414" s="67"/>
      <c r="C414" s="94"/>
      <c r="D414" s="94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</row>
    <row r="415">
      <c r="A415" s="67"/>
      <c r="B415" s="67"/>
      <c r="C415" s="94"/>
      <c r="D415" s="94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</row>
    <row r="416">
      <c r="A416" s="67"/>
      <c r="B416" s="67"/>
      <c r="C416" s="94"/>
      <c r="D416" s="94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</row>
    <row r="417">
      <c r="A417" s="67"/>
      <c r="B417" s="67"/>
      <c r="C417" s="94"/>
      <c r="D417" s="94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</row>
    <row r="418">
      <c r="A418" s="67"/>
      <c r="B418" s="67"/>
      <c r="C418" s="94"/>
      <c r="D418" s="94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</row>
    <row r="419">
      <c r="A419" s="67"/>
      <c r="B419" s="67"/>
      <c r="C419" s="94"/>
      <c r="D419" s="94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</row>
    <row r="420">
      <c r="A420" s="67"/>
      <c r="B420" s="67"/>
      <c r="C420" s="94"/>
      <c r="D420" s="94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</row>
    <row r="421">
      <c r="A421" s="67"/>
      <c r="B421" s="67"/>
      <c r="C421" s="94"/>
      <c r="D421" s="94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</row>
    <row r="422">
      <c r="A422" s="67"/>
      <c r="B422" s="67"/>
      <c r="C422" s="94"/>
      <c r="D422" s="94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</row>
    <row r="423">
      <c r="A423" s="67"/>
      <c r="B423" s="67"/>
      <c r="C423" s="94"/>
      <c r="D423" s="94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</row>
    <row r="424">
      <c r="A424" s="67"/>
      <c r="B424" s="67"/>
      <c r="C424" s="94"/>
      <c r="D424" s="94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</row>
    <row r="425">
      <c r="A425" s="67"/>
      <c r="B425" s="67"/>
      <c r="C425" s="94"/>
      <c r="D425" s="94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</row>
    <row r="426">
      <c r="A426" s="67"/>
      <c r="B426" s="67"/>
      <c r="C426" s="94"/>
      <c r="D426" s="94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</row>
    <row r="427">
      <c r="A427" s="67"/>
      <c r="B427" s="67"/>
      <c r="C427" s="94"/>
      <c r="D427" s="94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</row>
    <row r="428">
      <c r="A428" s="67"/>
      <c r="B428" s="67"/>
      <c r="C428" s="94"/>
      <c r="D428" s="94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</row>
    <row r="429">
      <c r="A429" s="67"/>
      <c r="B429" s="67"/>
      <c r="C429" s="94"/>
      <c r="D429" s="94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</row>
    <row r="430">
      <c r="A430" s="67"/>
      <c r="B430" s="67"/>
      <c r="C430" s="94"/>
      <c r="D430" s="94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</row>
    <row r="431">
      <c r="A431" s="67"/>
      <c r="B431" s="67"/>
      <c r="C431" s="94"/>
      <c r="D431" s="94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</row>
    <row r="432">
      <c r="A432" s="67"/>
      <c r="B432" s="67"/>
      <c r="C432" s="94"/>
      <c r="D432" s="94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</row>
    <row r="433">
      <c r="A433" s="67"/>
      <c r="B433" s="67"/>
      <c r="C433" s="94"/>
      <c r="D433" s="94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</row>
    <row r="434">
      <c r="A434" s="67"/>
      <c r="B434" s="67"/>
      <c r="C434" s="94"/>
      <c r="D434" s="94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</row>
    <row r="435">
      <c r="A435" s="67"/>
      <c r="B435" s="67"/>
      <c r="C435" s="94"/>
      <c r="D435" s="94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</row>
    <row r="436">
      <c r="A436" s="67"/>
      <c r="B436" s="67"/>
      <c r="C436" s="94"/>
      <c r="D436" s="94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</row>
    <row r="437">
      <c r="A437" s="67"/>
      <c r="B437" s="67"/>
      <c r="C437" s="94"/>
      <c r="D437" s="94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</row>
    <row r="438">
      <c r="A438" s="67"/>
      <c r="B438" s="67"/>
      <c r="C438" s="94"/>
      <c r="D438" s="94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</row>
    <row r="439">
      <c r="A439" s="67"/>
      <c r="B439" s="67"/>
      <c r="C439" s="94"/>
      <c r="D439" s="94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</row>
    <row r="440">
      <c r="A440" s="67"/>
      <c r="B440" s="67"/>
      <c r="C440" s="94"/>
      <c r="D440" s="94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</row>
    <row r="441">
      <c r="A441" s="67"/>
      <c r="B441" s="67"/>
      <c r="C441" s="94"/>
      <c r="D441" s="94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</row>
    <row r="442">
      <c r="A442" s="67"/>
      <c r="B442" s="67"/>
      <c r="C442" s="94"/>
      <c r="D442" s="94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</row>
    <row r="443">
      <c r="A443" s="67"/>
      <c r="B443" s="67"/>
      <c r="C443" s="94"/>
      <c r="D443" s="94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</row>
    <row r="444">
      <c r="A444" s="67"/>
      <c r="B444" s="67"/>
      <c r="C444" s="94"/>
      <c r="D444" s="94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</row>
    <row r="445">
      <c r="A445" s="67"/>
      <c r="B445" s="67"/>
      <c r="C445" s="94"/>
      <c r="D445" s="94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</row>
    <row r="446">
      <c r="A446" s="67"/>
      <c r="B446" s="67"/>
      <c r="C446" s="94"/>
      <c r="D446" s="94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</row>
    <row r="447">
      <c r="A447" s="67"/>
      <c r="B447" s="67"/>
      <c r="C447" s="94"/>
      <c r="D447" s="94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</row>
    <row r="448">
      <c r="A448" s="67"/>
      <c r="B448" s="67"/>
      <c r="C448" s="94"/>
      <c r="D448" s="94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</row>
    <row r="449">
      <c r="A449" s="67"/>
      <c r="B449" s="67"/>
      <c r="C449" s="94"/>
      <c r="D449" s="94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</row>
    <row r="450">
      <c r="A450" s="67"/>
      <c r="B450" s="67"/>
      <c r="C450" s="94"/>
      <c r="D450" s="94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</row>
    <row r="451">
      <c r="A451" s="67"/>
      <c r="B451" s="67"/>
      <c r="C451" s="94"/>
      <c r="D451" s="94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</row>
    <row r="452">
      <c r="A452" s="67"/>
      <c r="B452" s="67"/>
      <c r="C452" s="94"/>
      <c r="D452" s="94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</row>
    <row r="453">
      <c r="A453" s="67"/>
      <c r="B453" s="67"/>
      <c r="C453" s="94"/>
      <c r="D453" s="94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</row>
    <row r="454">
      <c r="A454" s="67"/>
      <c r="B454" s="67"/>
      <c r="C454" s="94"/>
      <c r="D454" s="94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</row>
    <row r="455">
      <c r="A455" s="67"/>
      <c r="B455" s="67"/>
      <c r="C455" s="94"/>
      <c r="D455" s="94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</row>
    <row r="456">
      <c r="A456" s="67"/>
      <c r="B456" s="67"/>
      <c r="C456" s="94"/>
      <c r="D456" s="94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</row>
    <row r="457">
      <c r="A457" s="67"/>
      <c r="B457" s="67"/>
      <c r="C457" s="94"/>
      <c r="D457" s="94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</row>
    <row r="458">
      <c r="A458" s="67"/>
      <c r="B458" s="67"/>
      <c r="C458" s="94"/>
      <c r="D458" s="94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</row>
    <row r="459">
      <c r="A459" s="67"/>
      <c r="B459" s="67"/>
      <c r="C459" s="94"/>
      <c r="D459" s="94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</row>
    <row r="460">
      <c r="A460" s="67"/>
      <c r="B460" s="67"/>
      <c r="C460" s="94"/>
      <c r="D460" s="94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</row>
    <row r="461">
      <c r="A461" s="67"/>
      <c r="B461" s="67"/>
      <c r="C461" s="94"/>
      <c r="D461" s="94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</row>
    <row r="462">
      <c r="A462" s="67"/>
      <c r="B462" s="67"/>
      <c r="C462" s="94"/>
      <c r="D462" s="94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</row>
    <row r="463">
      <c r="A463" s="67"/>
      <c r="B463" s="67"/>
      <c r="C463" s="94"/>
      <c r="D463" s="94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</row>
    <row r="464">
      <c r="A464" s="67"/>
      <c r="B464" s="67"/>
      <c r="C464" s="94"/>
      <c r="D464" s="94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</row>
    <row r="465">
      <c r="A465" s="67"/>
      <c r="B465" s="67"/>
      <c r="C465" s="94"/>
      <c r="D465" s="94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</row>
    <row r="466">
      <c r="A466" s="67"/>
      <c r="B466" s="67"/>
      <c r="C466" s="94"/>
      <c r="D466" s="94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</row>
    <row r="467">
      <c r="A467" s="67"/>
      <c r="B467" s="67"/>
      <c r="C467" s="94"/>
      <c r="D467" s="94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</row>
    <row r="468">
      <c r="A468" s="67"/>
      <c r="B468" s="67"/>
      <c r="C468" s="94"/>
      <c r="D468" s="94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</row>
    <row r="469">
      <c r="A469" s="67"/>
      <c r="B469" s="67"/>
      <c r="C469" s="94"/>
      <c r="D469" s="94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</row>
    <row r="470">
      <c r="A470" s="67"/>
      <c r="B470" s="67"/>
      <c r="C470" s="94"/>
      <c r="D470" s="94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</row>
    <row r="471">
      <c r="A471" s="67"/>
      <c r="B471" s="67"/>
      <c r="C471" s="94"/>
      <c r="D471" s="94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</row>
    <row r="472">
      <c r="A472" s="67"/>
      <c r="B472" s="67"/>
      <c r="C472" s="94"/>
      <c r="D472" s="94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</row>
    <row r="473">
      <c r="A473" s="67"/>
      <c r="B473" s="67"/>
      <c r="C473" s="94"/>
      <c r="D473" s="94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</row>
    <row r="474">
      <c r="A474" s="67"/>
      <c r="B474" s="67"/>
      <c r="C474" s="94"/>
      <c r="D474" s="94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</row>
    <row r="475">
      <c r="A475" s="67"/>
      <c r="B475" s="67"/>
      <c r="C475" s="94"/>
      <c r="D475" s="94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</row>
    <row r="476">
      <c r="A476" s="67"/>
      <c r="B476" s="67"/>
      <c r="C476" s="94"/>
      <c r="D476" s="94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</row>
    <row r="477">
      <c r="A477" s="67"/>
      <c r="B477" s="67"/>
      <c r="C477" s="94"/>
      <c r="D477" s="94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</row>
    <row r="478">
      <c r="A478" s="67"/>
      <c r="B478" s="67"/>
      <c r="C478" s="94"/>
      <c r="D478" s="94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</row>
    <row r="479">
      <c r="A479" s="67"/>
      <c r="B479" s="67"/>
      <c r="C479" s="94"/>
      <c r="D479" s="94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</row>
    <row r="480">
      <c r="A480" s="67"/>
      <c r="B480" s="67"/>
      <c r="C480" s="94"/>
      <c r="D480" s="94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</row>
    <row r="481">
      <c r="A481" s="67"/>
      <c r="B481" s="67"/>
      <c r="C481" s="94"/>
      <c r="D481" s="94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</row>
    <row r="482">
      <c r="A482" s="67"/>
      <c r="B482" s="67"/>
      <c r="C482" s="94"/>
      <c r="D482" s="94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</row>
    <row r="483">
      <c r="A483" s="67"/>
      <c r="B483" s="67"/>
      <c r="C483" s="94"/>
      <c r="D483" s="94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</row>
    <row r="484">
      <c r="A484" s="67"/>
      <c r="B484" s="67"/>
      <c r="C484" s="94"/>
      <c r="D484" s="94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</row>
    <row r="485">
      <c r="A485" s="67"/>
      <c r="B485" s="67"/>
      <c r="C485" s="94"/>
      <c r="D485" s="94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</row>
    <row r="486">
      <c r="A486" s="67"/>
      <c r="B486" s="67"/>
      <c r="C486" s="94"/>
      <c r="D486" s="94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</row>
    <row r="487">
      <c r="A487" s="67"/>
      <c r="B487" s="67"/>
      <c r="C487" s="94"/>
      <c r="D487" s="94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</row>
    <row r="488">
      <c r="A488" s="67"/>
      <c r="B488" s="67"/>
      <c r="C488" s="94"/>
      <c r="D488" s="94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</row>
    <row r="489">
      <c r="A489" s="67"/>
      <c r="B489" s="67"/>
      <c r="C489" s="94"/>
      <c r="D489" s="94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</row>
    <row r="490">
      <c r="A490" s="67"/>
      <c r="B490" s="67"/>
      <c r="C490" s="94"/>
      <c r="D490" s="94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</row>
    <row r="491">
      <c r="A491" s="67"/>
      <c r="B491" s="67"/>
      <c r="C491" s="94"/>
      <c r="D491" s="94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</row>
    <row r="492">
      <c r="A492" s="67"/>
      <c r="B492" s="67"/>
      <c r="C492" s="94"/>
      <c r="D492" s="94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</row>
    <row r="493">
      <c r="A493" s="67"/>
      <c r="B493" s="67"/>
      <c r="C493" s="94"/>
      <c r="D493" s="94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</row>
    <row r="494">
      <c r="A494" s="67"/>
      <c r="B494" s="67"/>
      <c r="C494" s="94"/>
      <c r="D494" s="94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</row>
    <row r="495">
      <c r="A495" s="67"/>
      <c r="B495" s="67"/>
      <c r="C495" s="94"/>
      <c r="D495" s="94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</row>
    <row r="496">
      <c r="A496" s="67"/>
      <c r="B496" s="67"/>
      <c r="C496" s="94"/>
      <c r="D496" s="94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</row>
    <row r="497">
      <c r="A497" s="67"/>
      <c r="B497" s="67"/>
      <c r="C497" s="94"/>
      <c r="D497" s="94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</row>
    <row r="498">
      <c r="A498" s="67"/>
      <c r="B498" s="67"/>
      <c r="C498" s="94"/>
      <c r="D498" s="94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</row>
    <row r="499">
      <c r="A499" s="67"/>
      <c r="B499" s="67"/>
      <c r="C499" s="94"/>
      <c r="D499" s="94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</row>
    <row r="500">
      <c r="A500" s="67"/>
      <c r="B500" s="67"/>
      <c r="C500" s="94"/>
      <c r="D500" s="94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</row>
    <row r="501">
      <c r="A501" s="67"/>
      <c r="B501" s="67"/>
      <c r="C501" s="94"/>
      <c r="D501" s="94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</row>
    <row r="502">
      <c r="A502" s="67"/>
      <c r="B502" s="67"/>
      <c r="C502" s="94"/>
      <c r="D502" s="94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</row>
    <row r="503">
      <c r="A503" s="67"/>
      <c r="B503" s="67"/>
      <c r="C503" s="94"/>
      <c r="D503" s="94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</row>
    <row r="504">
      <c r="A504" s="67"/>
      <c r="B504" s="67"/>
      <c r="C504" s="94"/>
      <c r="D504" s="94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</row>
    <row r="505">
      <c r="A505" s="67"/>
      <c r="B505" s="67"/>
      <c r="C505" s="94"/>
      <c r="D505" s="94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</row>
    <row r="506">
      <c r="A506" s="67"/>
      <c r="B506" s="67"/>
      <c r="C506" s="94"/>
      <c r="D506" s="94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</row>
    <row r="507">
      <c r="A507" s="67"/>
      <c r="B507" s="67"/>
      <c r="C507" s="94"/>
      <c r="D507" s="94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</row>
    <row r="508">
      <c r="A508" s="67"/>
      <c r="B508" s="67"/>
      <c r="C508" s="94"/>
      <c r="D508" s="94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</row>
    <row r="509">
      <c r="A509" s="67"/>
      <c r="B509" s="67"/>
      <c r="C509" s="94"/>
      <c r="D509" s="94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</row>
    <row r="510">
      <c r="A510" s="67"/>
      <c r="B510" s="67"/>
      <c r="C510" s="94"/>
      <c r="D510" s="94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</row>
    <row r="511">
      <c r="A511" s="67"/>
      <c r="B511" s="67"/>
      <c r="C511" s="94"/>
      <c r="D511" s="94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</row>
    <row r="512">
      <c r="A512" s="67"/>
      <c r="B512" s="67"/>
      <c r="C512" s="94"/>
      <c r="D512" s="94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</row>
    <row r="513">
      <c r="A513" s="67"/>
      <c r="B513" s="67"/>
      <c r="C513" s="94"/>
      <c r="D513" s="94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</row>
    <row r="514">
      <c r="A514" s="67"/>
      <c r="B514" s="67"/>
      <c r="C514" s="94"/>
      <c r="D514" s="94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</row>
    <row r="515">
      <c r="A515" s="67"/>
      <c r="B515" s="67"/>
      <c r="C515" s="94"/>
      <c r="D515" s="94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</row>
    <row r="516">
      <c r="A516" s="67"/>
      <c r="B516" s="67"/>
      <c r="C516" s="94"/>
      <c r="D516" s="94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</row>
    <row r="517">
      <c r="A517" s="67"/>
      <c r="B517" s="67"/>
      <c r="C517" s="94"/>
      <c r="D517" s="94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</row>
    <row r="518">
      <c r="A518" s="67"/>
      <c r="B518" s="67"/>
      <c r="C518" s="94"/>
      <c r="D518" s="94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</row>
    <row r="519">
      <c r="A519" s="67"/>
      <c r="B519" s="67"/>
      <c r="C519" s="94"/>
      <c r="D519" s="94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</row>
    <row r="520">
      <c r="A520" s="67"/>
      <c r="B520" s="67"/>
      <c r="C520" s="94"/>
      <c r="D520" s="94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</row>
    <row r="521">
      <c r="A521" s="67"/>
      <c r="B521" s="67"/>
      <c r="C521" s="94"/>
      <c r="D521" s="94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</row>
    <row r="522">
      <c r="A522" s="67"/>
      <c r="B522" s="67"/>
      <c r="C522" s="94"/>
      <c r="D522" s="94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</row>
    <row r="523">
      <c r="A523" s="67"/>
      <c r="B523" s="67"/>
      <c r="C523" s="94"/>
      <c r="D523" s="94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</row>
    <row r="524">
      <c r="A524" s="67"/>
      <c r="B524" s="67"/>
      <c r="C524" s="94"/>
      <c r="D524" s="94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</row>
    <row r="525">
      <c r="A525" s="67"/>
      <c r="B525" s="67"/>
      <c r="C525" s="94"/>
      <c r="D525" s="94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</row>
    <row r="526">
      <c r="A526" s="67"/>
      <c r="B526" s="67"/>
      <c r="C526" s="94"/>
      <c r="D526" s="94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</row>
    <row r="527">
      <c r="A527" s="67"/>
      <c r="B527" s="67"/>
      <c r="C527" s="94"/>
      <c r="D527" s="94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</row>
    <row r="528">
      <c r="A528" s="67"/>
      <c r="B528" s="67"/>
      <c r="C528" s="94"/>
      <c r="D528" s="94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</row>
    <row r="529">
      <c r="A529" s="67"/>
      <c r="B529" s="67"/>
      <c r="C529" s="94"/>
      <c r="D529" s="94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</row>
    <row r="530">
      <c r="A530" s="67"/>
      <c r="B530" s="67"/>
      <c r="C530" s="94"/>
      <c r="D530" s="94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</row>
    <row r="531">
      <c r="A531" s="67"/>
      <c r="B531" s="67"/>
      <c r="C531" s="94"/>
      <c r="D531" s="94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</row>
    <row r="532">
      <c r="A532" s="67"/>
      <c r="B532" s="67"/>
      <c r="C532" s="94"/>
      <c r="D532" s="94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</row>
    <row r="533">
      <c r="A533" s="67"/>
      <c r="B533" s="67"/>
      <c r="C533" s="94"/>
      <c r="D533" s="94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</row>
    <row r="534">
      <c r="A534" s="67"/>
      <c r="B534" s="67"/>
      <c r="C534" s="94"/>
      <c r="D534" s="94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</row>
    <row r="535">
      <c r="A535" s="67"/>
      <c r="B535" s="67"/>
      <c r="C535" s="94"/>
      <c r="D535" s="94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</row>
    <row r="536">
      <c r="A536" s="67"/>
      <c r="B536" s="67"/>
      <c r="C536" s="94"/>
      <c r="D536" s="94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</row>
    <row r="537">
      <c r="A537" s="67"/>
      <c r="B537" s="67"/>
      <c r="C537" s="94"/>
      <c r="D537" s="94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</row>
    <row r="538">
      <c r="A538" s="67"/>
      <c r="B538" s="67"/>
      <c r="C538" s="94"/>
      <c r="D538" s="94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</row>
    <row r="539">
      <c r="A539" s="67"/>
      <c r="B539" s="67"/>
      <c r="C539" s="94"/>
      <c r="D539" s="94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</row>
    <row r="540">
      <c r="A540" s="67"/>
      <c r="B540" s="67"/>
      <c r="C540" s="94"/>
      <c r="D540" s="94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</row>
    <row r="541">
      <c r="A541" s="67"/>
      <c r="B541" s="67"/>
      <c r="C541" s="94"/>
      <c r="D541" s="94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</row>
    <row r="542">
      <c r="A542" s="67"/>
      <c r="B542" s="67"/>
      <c r="C542" s="94"/>
      <c r="D542" s="94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</row>
    <row r="543">
      <c r="A543" s="67"/>
      <c r="B543" s="67"/>
      <c r="C543" s="94"/>
      <c r="D543" s="94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</row>
    <row r="544">
      <c r="A544" s="67"/>
      <c r="B544" s="67"/>
      <c r="C544" s="94"/>
      <c r="D544" s="94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</row>
    <row r="545">
      <c r="A545" s="67"/>
      <c r="B545" s="67"/>
      <c r="C545" s="94"/>
      <c r="D545" s="94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</row>
    <row r="546">
      <c r="A546" s="67"/>
      <c r="B546" s="67"/>
      <c r="C546" s="94"/>
      <c r="D546" s="94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</row>
    <row r="547">
      <c r="A547" s="67"/>
      <c r="B547" s="67"/>
      <c r="C547" s="94"/>
      <c r="D547" s="94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</row>
    <row r="548">
      <c r="A548" s="67"/>
      <c r="B548" s="67"/>
      <c r="C548" s="94"/>
      <c r="D548" s="94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</row>
    <row r="549">
      <c r="A549" s="67"/>
      <c r="B549" s="67"/>
      <c r="C549" s="94"/>
      <c r="D549" s="94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</row>
    <row r="550">
      <c r="A550" s="67"/>
      <c r="B550" s="67"/>
      <c r="C550" s="94"/>
      <c r="D550" s="94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</row>
    <row r="551">
      <c r="A551" s="67"/>
      <c r="B551" s="67"/>
      <c r="C551" s="94"/>
      <c r="D551" s="94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</row>
    <row r="552">
      <c r="A552" s="67"/>
      <c r="B552" s="67"/>
      <c r="C552" s="94"/>
      <c r="D552" s="94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</row>
    <row r="553">
      <c r="A553" s="67"/>
      <c r="B553" s="67"/>
      <c r="C553" s="94"/>
      <c r="D553" s="94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</row>
    <row r="554">
      <c r="A554" s="67"/>
      <c r="B554" s="67"/>
      <c r="C554" s="94"/>
      <c r="D554" s="94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</row>
    <row r="555">
      <c r="A555" s="67"/>
      <c r="B555" s="67"/>
      <c r="C555" s="94"/>
      <c r="D555" s="94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</row>
    <row r="556">
      <c r="A556" s="67"/>
      <c r="B556" s="67"/>
      <c r="C556" s="94"/>
      <c r="D556" s="94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</row>
    <row r="557">
      <c r="A557" s="67"/>
      <c r="B557" s="67"/>
      <c r="C557" s="94"/>
      <c r="D557" s="94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</row>
    <row r="558">
      <c r="A558" s="67"/>
      <c r="B558" s="67"/>
      <c r="C558" s="94"/>
      <c r="D558" s="94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</row>
    <row r="559">
      <c r="A559" s="67"/>
      <c r="B559" s="67"/>
      <c r="C559" s="94"/>
      <c r="D559" s="94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</row>
    <row r="560">
      <c r="A560" s="67"/>
      <c r="B560" s="67"/>
      <c r="C560" s="94"/>
      <c r="D560" s="94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</row>
    <row r="561">
      <c r="A561" s="67"/>
      <c r="B561" s="67"/>
      <c r="C561" s="94"/>
      <c r="D561" s="94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</row>
    <row r="562">
      <c r="A562" s="67"/>
      <c r="B562" s="67"/>
      <c r="C562" s="94"/>
      <c r="D562" s="94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</row>
    <row r="563">
      <c r="A563" s="67"/>
      <c r="B563" s="67"/>
      <c r="C563" s="94"/>
      <c r="D563" s="94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</row>
    <row r="564">
      <c r="A564" s="67"/>
      <c r="B564" s="67"/>
      <c r="C564" s="94"/>
      <c r="D564" s="94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</row>
    <row r="565">
      <c r="A565" s="67"/>
      <c r="B565" s="67"/>
      <c r="C565" s="94"/>
      <c r="D565" s="94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</row>
    <row r="566">
      <c r="A566" s="67"/>
      <c r="B566" s="67"/>
      <c r="C566" s="94"/>
      <c r="D566" s="94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</row>
    <row r="567">
      <c r="A567" s="67"/>
      <c r="B567" s="67"/>
      <c r="C567" s="94"/>
      <c r="D567" s="94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</row>
    <row r="568">
      <c r="A568" s="67"/>
      <c r="B568" s="67"/>
      <c r="C568" s="94"/>
      <c r="D568" s="94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</row>
    <row r="569">
      <c r="A569" s="67"/>
      <c r="B569" s="67"/>
      <c r="C569" s="94"/>
      <c r="D569" s="94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</row>
    <row r="570">
      <c r="A570" s="67"/>
      <c r="B570" s="67"/>
      <c r="C570" s="94"/>
      <c r="D570" s="94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</row>
    <row r="571">
      <c r="A571" s="67"/>
      <c r="B571" s="67"/>
      <c r="C571" s="94"/>
      <c r="D571" s="94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</row>
    <row r="572">
      <c r="A572" s="67"/>
      <c r="B572" s="67"/>
      <c r="C572" s="94"/>
      <c r="D572" s="94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</row>
    <row r="573">
      <c r="A573" s="67"/>
      <c r="B573" s="67"/>
      <c r="C573" s="94"/>
      <c r="D573" s="94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</row>
    <row r="574">
      <c r="A574" s="67"/>
      <c r="B574" s="67"/>
      <c r="C574" s="94"/>
      <c r="D574" s="94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</row>
    <row r="575">
      <c r="A575" s="67"/>
      <c r="B575" s="67"/>
      <c r="C575" s="94"/>
      <c r="D575" s="94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</row>
    <row r="576">
      <c r="A576" s="67"/>
      <c r="B576" s="67"/>
      <c r="C576" s="94"/>
      <c r="D576" s="94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</row>
    <row r="577">
      <c r="A577" s="67"/>
      <c r="B577" s="67"/>
      <c r="C577" s="94"/>
      <c r="D577" s="94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</row>
    <row r="578">
      <c r="A578" s="67"/>
      <c r="B578" s="67"/>
      <c r="C578" s="94"/>
      <c r="D578" s="94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</row>
    <row r="579">
      <c r="A579" s="67"/>
      <c r="B579" s="67"/>
      <c r="C579" s="94"/>
      <c r="D579" s="94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</row>
    <row r="580">
      <c r="A580" s="67"/>
      <c r="B580" s="67"/>
      <c r="C580" s="94"/>
      <c r="D580" s="94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</row>
    <row r="581">
      <c r="A581" s="67"/>
      <c r="B581" s="67"/>
      <c r="C581" s="94"/>
      <c r="D581" s="94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</row>
    <row r="582">
      <c r="A582" s="67"/>
      <c r="B582" s="67"/>
      <c r="C582" s="94"/>
      <c r="D582" s="94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</row>
    <row r="583">
      <c r="A583" s="67"/>
      <c r="B583" s="67"/>
      <c r="C583" s="94"/>
      <c r="D583" s="94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</row>
    <row r="584">
      <c r="A584" s="67"/>
      <c r="B584" s="67"/>
      <c r="C584" s="94"/>
      <c r="D584" s="94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</row>
    <row r="585">
      <c r="A585" s="67"/>
      <c r="B585" s="67"/>
      <c r="C585" s="94"/>
      <c r="D585" s="94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</row>
    <row r="586">
      <c r="A586" s="67"/>
      <c r="B586" s="67"/>
      <c r="C586" s="94"/>
      <c r="D586" s="94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</row>
    <row r="587">
      <c r="A587" s="67"/>
      <c r="B587" s="67"/>
      <c r="C587" s="94"/>
      <c r="D587" s="94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</row>
    <row r="588">
      <c r="A588" s="67"/>
      <c r="B588" s="67"/>
      <c r="C588" s="94"/>
      <c r="D588" s="94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</row>
    <row r="589">
      <c r="A589" s="67"/>
      <c r="B589" s="67"/>
      <c r="C589" s="94"/>
      <c r="D589" s="94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</row>
    <row r="590">
      <c r="A590" s="67"/>
      <c r="B590" s="67"/>
      <c r="C590" s="94"/>
      <c r="D590" s="94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</row>
    <row r="591">
      <c r="A591" s="67"/>
      <c r="B591" s="67"/>
      <c r="C591" s="94"/>
      <c r="D591" s="94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</row>
    <row r="592">
      <c r="A592" s="67"/>
      <c r="B592" s="67"/>
      <c r="C592" s="94"/>
      <c r="D592" s="94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</row>
    <row r="593">
      <c r="A593" s="67"/>
      <c r="B593" s="67"/>
      <c r="C593" s="94"/>
      <c r="D593" s="94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</row>
    <row r="594">
      <c r="A594" s="67"/>
      <c r="B594" s="67"/>
      <c r="C594" s="94"/>
      <c r="D594" s="94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</row>
    <row r="595">
      <c r="A595" s="67"/>
      <c r="B595" s="67"/>
      <c r="C595" s="94"/>
      <c r="D595" s="94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</row>
    <row r="596">
      <c r="A596" s="67"/>
      <c r="B596" s="67"/>
      <c r="C596" s="94"/>
      <c r="D596" s="94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</row>
    <row r="597">
      <c r="A597" s="67"/>
      <c r="B597" s="67"/>
      <c r="C597" s="94"/>
      <c r="D597" s="94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</row>
    <row r="598">
      <c r="A598" s="67"/>
      <c r="B598" s="67"/>
      <c r="C598" s="94"/>
      <c r="D598" s="94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</row>
    <row r="599">
      <c r="A599" s="67"/>
      <c r="B599" s="67"/>
      <c r="C599" s="94"/>
      <c r="D599" s="94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</row>
    <row r="600">
      <c r="A600" s="67"/>
      <c r="B600" s="67"/>
      <c r="C600" s="94"/>
      <c r="D600" s="94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</row>
    <row r="601">
      <c r="A601" s="67"/>
      <c r="B601" s="67"/>
      <c r="C601" s="94"/>
      <c r="D601" s="94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</row>
    <row r="602">
      <c r="A602" s="67"/>
      <c r="B602" s="67"/>
      <c r="C602" s="94"/>
      <c r="D602" s="94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</row>
    <row r="603">
      <c r="A603" s="67"/>
      <c r="B603" s="67"/>
      <c r="C603" s="94"/>
      <c r="D603" s="94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</row>
    <row r="604">
      <c r="A604" s="67"/>
      <c r="B604" s="67"/>
      <c r="C604" s="94"/>
      <c r="D604" s="94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</row>
    <row r="605">
      <c r="A605" s="67"/>
      <c r="B605" s="67"/>
      <c r="C605" s="94"/>
      <c r="D605" s="94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</row>
    <row r="606">
      <c r="A606" s="67"/>
      <c r="B606" s="67"/>
      <c r="C606" s="94"/>
      <c r="D606" s="94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</row>
    <row r="607">
      <c r="A607" s="67"/>
      <c r="B607" s="67"/>
      <c r="C607" s="94"/>
      <c r="D607" s="94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</row>
    <row r="608">
      <c r="A608" s="67"/>
      <c r="B608" s="67"/>
      <c r="C608" s="94"/>
      <c r="D608" s="94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</row>
    <row r="609">
      <c r="A609" s="67"/>
      <c r="B609" s="67"/>
      <c r="C609" s="94"/>
      <c r="D609" s="94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</row>
    <row r="610">
      <c r="A610" s="67"/>
      <c r="B610" s="67"/>
      <c r="C610" s="94"/>
      <c r="D610" s="94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</row>
    <row r="611">
      <c r="A611" s="67"/>
      <c r="B611" s="67"/>
      <c r="C611" s="94"/>
      <c r="D611" s="94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</row>
    <row r="612">
      <c r="A612" s="67"/>
      <c r="B612" s="67"/>
      <c r="C612" s="94"/>
      <c r="D612" s="94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</row>
    <row r="613">
      <c r="A613" s="67"/>
      <c r="B613" s="67"/>
      <c r="C613" s="94"/>
      <c r="D613" s="94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</row>
    <row r="614">
      <c r="A614" s="67"/>
      <c r="B614" s="67"/>
      <c r="C614" s="94"/>
      <c r="D614" s="94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</row>
    <row r="615">
      <c r="A615" s="67"/>
      <c r="B615" s="67"/>
      <c r="C615" s="94"/>
      <c r="D615" s="94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</row>
    <row r="616">
      <c r="A616" s="67"/>
      <c r="B616" s="67"/>
      <c r="C616" s="94"/>
      <c r="D616" s="94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</row>
    <row r="617">
      <c r="A617" s="67"/>
      <c r="B617" s="67"/>
      <c r="C617" s="94"/>
      <c r="D617" s="94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</row>
    <row r="618">
      <c r="A618" s="67"/>
      <c r="B618" s="67"/>
      <c r="C618" s="94"/>
      <c r="D618" s="94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</row>
    <row r="619">
      <c r="A619" s="67"/>
      <c r="B619" s="67"/>
      <c r="C619" s="94"/>
      <c r="D619" s="94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</row>
    <row r="620">
      <c r="A620" s="67"/>
      <c r="B620" s="67"/>
      <c r="C620" s="94"/>
      <c r="D620" s="94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</row>
    <row r="621">
      <c r="A621" s="67"/>
      <c r="B621" s="67"/>
      <c r="C621" s="94"/>
      <c r="D621" s="94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</row>
    <row r="622">
      <c r="A622" s="67"/>
      <c r="B622" s="67"/>
      <c r="C622" s="94"/>
      <c r="D622" s="94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</row>
    <row r="623">
      <c r="A623" s="67"/>
      <c r="B623" s="67"/>
      <c r="C623" s="94"/>
      <c r="D623" s="94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</row>
    <row r="624">
      <c r="A624" s="67"/>
      <c r="B624" s="67"/>
      <c r="C624" s="94"/>
      <c r="D624" s="94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</row>
    <row r="625">
      <c r="A625" s="67"/>
      <c r="B625" s="67"/>
      <c r="C625" s="94"/>
      <c r="D625" s="94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</row>
    <row r="626">
      <c r="A626" s="67"/>
      <c r="B626" s="67"/>
      <c r="C626" s="94"/>
      <c r="D626" s="94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</row>
    <row r="627">
      <c r="A627" s="67"/>
      <c r="B627" s="67"/>
      <c r="C627" s="94"/>
      <c r="D627" s="94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</row>
    <row r="628">
      <c r="A628" s="67"/>
      <c r="B628" s="67"/>
      <c r="C628" s="94"/>
      <c r="D628" s="94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</row>
    <row r="629">
      <c r="A629" s="67"/>
      <c r="B629" s="67"/>
      <c r="C629" s="94"/>
      <c r="D629" s="94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</row>
    <row r="630">
      <c r="A630" s="67"/>
      <c r="B630" s="67"/>
      <c r="C630" s="94"/>
      <c r="D630" s="94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</row>
    <row r="631">
      <c r="A631" s="67"/>
      <c r="B631" s="67"/>
      <c r="C631" s="94"/>
      <c r="D631" s="94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</row>
    <row r="632">
      <c r="A632" s="67"/>
      <c r="B632" s="67"/>
      <c r="C632" s="94"/>
      <c r="D632" s="94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</row>
    <row r="633">
      <c r="A633" s="67"/>
      <c r="B633" s="67"/>
      <c r="C633" s="94"/>
      <c r="D633" s="94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</row>
    <row r="634">
      <c r="A634" s="67"/>
      <c r="B634" s="67"/>
      <c r="C634" s="94"/>
      <c r="D634" s="94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</row>
    <row r="635">
      <c r="A635" s="67"/>
      <c r="B635" s="67"/>
      <c r="C635" s="94"/>
      <c r="D635" s="94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</row>
    <row r="636">
      <c r="A636" s="67"/>
      <c r="B636" s="67"/>
      <c r="C636" s="94"/>
      <c r="D636" s="94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</row>
    <row r="637">
      <c r="A637" s="67"/>
      <c r="B637" s="67"/>
      <c r="C637" s="94"/>
      <c r="D637" s="94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</row>
    <row r="638">
      <c r="A638" s="67"/>
      <c r="B638" s="67"/>
      <c r="C638" s="94"/>
      <c r="D638" s="94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</row>
    <row r="639">
      <c r="A639" s="67"/>
      <c r="B639" s="67"/>
      <c r="C639" s="94"/>
      <c r="D639" s="94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</row>
    <row r="640">
      <c r="A640" s="67"/>
      <c r="B640" s="67"/>
      <c r="C640" s="94"/>
      <c r="D640" s="94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</row>
    <row r="641">
      <c r="A641" s="67"/>
      <c r="B641" s="67"/>
      <c r="C641" s="94"/>
      <c r="D641" s="94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</row>
    <row r="642">
      <c r="A642" s="67"/>
      <c r="B642" s="67"/>
      <c r="C642" s="94"/>
      <c r="D642" s="94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</row>
    <row r="643">
      <c r="A643" s="67"/>
      <c r="B643" s="67"/>
      <c r="C643" s="94"/>
      <c r="D643" s="94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</row>
    <row r="644">
      <c r="A644" s="67"/>
      <c r="B644" s="67"/>
      <c r="C644" s="94"/>
      <c r="D644" s="94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</row>
    <row r="645">
      <c r="A645" s="67"/>
      <c r="B645" s="67"/>
      <c r="C645" s="94"/>
      <c r="D645" s="94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</row>
    <row r="646">
      <c r="A646" s="67"/>
      <c r="B646" s="67"/>
      <c r="C646" s="94"/>
      <c r="D646" s="94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</row>
    <row r="647">
      <c r="A647" s="67"/>
      <c r="B647" s="67"/>
      <c r="C647" s="94"/>
      <c r="D647" s="94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</row>
    <row r="648">
      <c r="A648" s="67"/>
      <c r="B648" s="67"/>
      <c r="C648" s="94"/>
      <c r="D648" s="94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</row>
    <row r="649">
      <c r="A649" s="67"/>
      <c r="B649" s="67"/>
      <c r="C649" s="94"/>
      <c r="D649" s="94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</row>
    <row r="650">
      <c r="A650" s="67"/>
      <c r="B650" s="67"/>
      <c r="C650" s="94"/>
      <c r="D650" s="94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</row>
    <row r="651">
      <c r="A651" s="67"/>
      <c r="B651" s="67"/>
      <c r="C651" s="94"/>
      <c r="D651" s="94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</row>
    <row r="652">
      <c r="A652" s="67"/>
      <c r="B652" s="67"/>
      <c r="C652" s="94"/>
      <c r="D652" s="94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</row>
    <row r="653">
      <c r="A653" s="67"/>
      <c r="B653" s="67"/>
      <c r="C653" s="94"/>
      <c r="D653" s="94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</row>
    <row r="654">
      <c r="A654" s="67"/>
      <c r="B654" s="67"/>
      <c r="C654" s="94"/>
      <c r="D654" s="94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</row>
    <row r="655">
      <c r="A655" s="67"/>
      <c r="B655" s="67"/>
      <c r="C655" s="94"/>
      <c r="D655" s="94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</row>
    <row r="656">
      <c r="A656" s="67"/>
      <c r="B656" s="67"/>
      <c r="C656" s="94"/>
      <c r="D656" s="94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</row>
    <row r="657">
      <c r="A657" s="67"/>
      <c r="B657" s="67"/>
      <c r="C657" s="94"/>
      <c r="D657" s="94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</row>
    <row r="658">
      <c r="A658" s="67"/>
      <c r="B658" s="67"/>
      <c r="C658" s="94"/>
      <c r="D658" s="94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</row>
    <row r="659">
      <c r="A659" s="67"/>
      <c r="B659" s="67"/>
      <c r="C659" s="94"/>
      <c r="D659" s="94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</row>
    <row r="660">
      <c r="A660" s="67"/>
      <c r="B660" s="67"/>
      <c r="C660" s="94"/>
      <c r="D660" s="94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</row>
    <row r="661">
      <c r="A661" s="67"/>
      <c r="B661" s="67"/>
      <c r="C661" s="94"/>
      <c r="D661" s="94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</row>
    <row r="662">
      <c r="A662" s="67"/>
      <c r="B662" s="67"/>
      <c r="C662" s="94"/>
      <c r="D662" s="94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</row>
    <row r="663">
      <c r="A663" s="67"/>
      <c r="B663" s="67"/>
      <c r="C663" s="94"/>
      <c r="D663" s="94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</row>
    <row r="664">
      <c r="A664" s="67"/>
      <c r="B664" s="67"/>
      <c r="C664" s="94"/>
      <c r="D664" s="94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</row>
    <row r="665">
      <c r="A665" s="67"/>
      <c r="B665" s="67"/>
      <c r="C665" s="94"/>
      <c r="D665" s="94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</row>
    <row r="666">
      <c r="A666" s="67"/>
      <c r="B666" s="67"/>
      <c r="C666" s="94"/>
      <c r="D666" s="94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</row>
    <row r="667">
      <c r="A667" s="67"/>
      <c r="B667" s="67"/>
      <c r="C667" s="94"/>
      <c r="D667" s="94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</row>
    <row r="668">
      <c r="A668" s="67"/>
      <c r="B668" s="67"/>
      <c r="C668" s="94"/>
      <c r="D668" s="94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</row>
    <row r="669">
      <c r="A669" s="67"/>
      <c r="B669" s="67"/>
      <c r="C669" s="94"/>
      <c r="D669" s="94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</row>
    <row r="670">
      <c r="A670" s="67"/>
      <c r="B670" s="67"/>
      <c r="C670" s="94"/>
      <c r="D670" s="94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</row>
    <row r="671">
      <c r="A671" s="67"/>
      <c r="B671" s="67"/>
      <c r="C671" s="94"/>
      <c r="D671" s="94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</row>
    <row r="672">
      <c r="A672" s="67"/>
      <c r="B672" s="67"/>
      <c r="C672" s="94"/>
      <c r="D672" s="94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</row>
    <row r="673">
      <c r="A673" s="67"/>
      <c r="B673" s="67"/>
      <c r="C673" s="94"/>
      <c r="D673" s="94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</row>
    <row r="674">
      <c r="A674" s="67"/>
      <c r="B674" s="67"/>
      <c r="C674" s="94"/>
      <c r="D674" s="94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</row>
    <row r="675">
      <c r="A675" s="67"/>
      <c r="B675" s="67"/>
      <c r="C675" s="94"/>
      <c r="D675" s="94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</row>
    <row r="676">
      <c r="A676" s="67"/>
      <c r="B676" s="67"/>
      <c r="C676" s="94"/>
      <c r="D676" s="94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</row>
    <row r="677">
      <c r="A677" s="67"/>
      <c r="B677" s="67"/>
      <c r="C677" s="94"/>
      <c r="D677" s="94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</row>
    <row r="678">
      <c r="A678" s="67"/>
      <c r="B678" s="67"/>
      <c r="C678" s="94"/>
      <c r="D678" s="94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</row>
    <row r="679">
      <c r="A679" s="67"/>
      <c r="B679" s="67"/>
      <c r="C679" s="94"/>
      <c r="D679" s="94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</row>
    <row r="680">
      <c r="A680" s="67"/>
      <c r="B680" s="67"/>
      <c r="C680" s="94"/>
      <c r="D680" s="94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</row>
    <row r="681">
      <c r="A681" s="67"/>
      <c r="B681" s="67"/>
      <c r="C681" s="94"/>
      <c r="D681" s="94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</row>
    <row r="682">
      <c r="A682" s="67"/>
      <c r="B682" s="67"/>
      <c r="C682" s="94"/>
      <c r="D682" s="94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</row>
    <row r="683">
      <c r="A683" s="67"/>
      <c r="B683" s="67"/>
      <c r="C683" s="94"/>
      <c r="D683" s="94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</row>
    <row r="684">
      <c r="A684" s="67"/>
      <c r="B684" s="67"/>
      <c r="C684" s="94"/>
      <c r="D684" s="94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</row>
    <row r="685">
      <c r="A685" s="67"/>
      <c r="B685" s="67"/>
      <c r="C685" s="94"/>
      <c r="D685" s="94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</row>
    <row r="686">
      <c r="A686" s="67"/>
      <c r="B686" s="67"/>
      <c r="C686" s="94"/>
      <c r="D686" s="94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</row>
    <row r="687">
      <c r="A687" s="67"/>
      <c r="B687" s="67"/>
      <c r="C687" s="94"/>
      <c r="D687" s="94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</row>
    <row r="688">
      <c r="A688" s="67"/>
      <c r="B688" s="67"/>
      <c r="C688" s="94"/>
      <c r="D688" s="94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</row>
    <row r="689">
      <c r="A689" s="67"/>
      <c r="B689" s="67"/>
      <c r="C689" s="94"/>
      <c r="D689" s="94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</row>
    <row r="690">
      <c r="A690" s="67"/>
      <c r="B690" s="67"/>
      <c r="C690" s="94"/>
      <c r="D690" s="94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</row>
    <row r="691">
      <c r="A691" s="67"/>
      <c r="B691" s="67"/>
      <c r="C691" s="94"/>
      <c r="D691" s="94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</row>
    <row r="692">
      <c r="A692" s="67"/>
      <c r="B692" s="67"/>
      <c r="C692" s="94"/>
      <c r="D692" s="94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</row>
    <row r="693">
      <c r="A693" s="67"/>
      <c r="B693" s="67"/>
      <c r="C693" s="94"/>
      <c r="D693" s="94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</row>
    <row r="694">
      <c r="A694" s="67"/>
      <c r="B694" s="67"/>
      <c r="C694" s="94"/>
      <c r="D694" s="94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</row>
    <row r="695">
      <c r="A695" s="67"/>
      <c r="B695" s="67"/>
      <c r="C695" s="94"/>
      <c r="D695" s="94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</row>
    <row r="696">
      <c r="A696" s="67"/>
      <c r="B696" s="67"/>
      <c r="C696" s="94"/>
      <c r="D696" s="94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</row>
    <row r="697">
      <c r="A697" s="67"/>
      <c r="B697" s="67"/>
      <c r="C697" s="94"/>
      <c r="D697" s="94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</row>
    <row r="698">
      <c r="A698" s="67"/>
      <c r="B698" s="67"/>
      <c r="C698" s="94"/>
      <c r="D698" s="94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</row>
    <row r="699">
      <c r="A699" s="67"/>
      <c r="B699" s="67"/>
      <c r="C699" s="94"/>
      <c r="D699" s="94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</row>
    <row r="700">
      <c r="A700" s="67"/>
      <c r="B700" s="67"/>
      <c r="C700" s="94"/>
      <c r="D700" s="94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</row>
    <row r="701">
      <c r="A701" s="67"/>
      <c r="B701" s="67"/>
      <c r="C701" s="94"/>
      <c r="D701" s="94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</row>
    <row r="702">
      <c r="A702" s="67"/>
      <c r="B702" s="67"/>
      <c r="C702" s="94"/>
      <c r="D702" s="94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</row>
    <row r="703">
      <c r="A703" s="67"/>
      <c r="B703" s="67"/>
      <c r="C703" s="94"/>
      <c r="D703" s="94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</row>
    <row r="704">
      <c r="A704" s="67"/>
      <c r="B704" s="67"/>
      <c r="C704" s="94"/>
      <c r="D704" s="94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</row>
    <row r="705">
      <c r="A705" s="67"/>
      <c r="B705" s="67"/>
      <c r="C705" s="94"/>
      <c r="D705" s="94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</row>
    <row r="706">
      <c r="A706" s="67"/>
      <c r="B706" s="67"/>
      <c r="C706" s="94"/>
      <c r="D706" s="94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</row>
    <row r="707">
      <c r="A707" s="67"/>
      <c r="B707" s="67"/>
      <c r="C707" s="94"/>
      <c r="D707" s="94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</row>
    <row r="708">
      <c r="A708" s="67"/>
      <c r="B708" s="67"/>
      <c r="C708" s="94"/>
      <c r="D708" s="94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</row>
    <row r="709">
      <c r="A709" s="67"/>
      <c r="B709" s="67"/>
      <c r="C709" s="94"/>
      <c r="D709" s="94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</row>
    <row r="710">
      <c r="A710" s="67"/>
      <c r="B710" s="67"/>
      <c r="C710" s="94"/>
      <c r="D710" s="94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</row>
    <row r="711">
      <c r="A711" s="67"/>
      <c r="B711" s="67"/>
      <c r="C711" s="94"/>
      <c r="D711" s="94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</row>
    <row r="712">
      <c r="A712" s="67"/>
      <c r="B712" s="67"/>
      <c r="C712" s="94"/>
      <c r="D712" s="94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</row>
    <row r="713">
      <c r="A713" s="67"/>
      <c r="B713" s="67"/>
      <c r="C713" s="94"/>
      <c r="D713" s="94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</row>
    <row r="714">
      <c r="A714" s="67"/>
      <c r="B714" s="67"/>
      <c r="C714" s="94"/>
      <c r="D714" s="94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</row>
    <row r="715">
      <c r="A715" s="67"/>
      <c r="B715" s="67"/>
      <c r="C715" s="94"/>
      <c r="D715" s="94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</row>
    <row r="716">
      <c r="A716" s="67"/>
      <c r="B716" s="67"/>
      <c r="C716" s="94"/>
      <c r="D716" s="94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</row>
    <row r="717">
      <c r="A717" s="67"/>
      <c r="B717" s="67"/>
      <c r="C717" s="94"/>
      <c r="D717" s="94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</row>
    <row r="718">
      <c r="A718" s="67"/>
      <c r="B718" s="67"/>
      <c r="C718" s="94"/>
      <c r="D718" s="94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</row>
    <row r="719">
      <c r="A719" s="67"/>
      <c r="B719" s="67"/>
      <c r="C719" s="94"/>
      <c r="D719" s="94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</row>
    <row r="720">
      <c r="A720" s="67"/>
      <c r="B720" s="67"/>
      <c r="C720" s="94"/>
      <c r="D720" s="94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</row>
    <row r="721">
      <c r="A721" s="67"/>
      <c r="B721" s="67"/>
      <c r="C721" s="94"/>
      <c r="D721" s="94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</row>
    <row r="722">
      <c r="A722" s="67"/>
      <c r="B722" s="67"/>
      <c r="C722" s="94"/>
      <c r="D722" s="94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</row>
    <row r="723">
      <c r="A723" s="67"/>
      <c r="B723" s="67"/>
      <c r="C723" s="94"/>
      <c r="D723" s="94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</row>
    <row r="724">
      <c r="A724" s="67"/>
      <c r="B724" s="67"/>
      <c r="C724" s="94"/>
      <c r="D724" s="94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</row>
    <row r="725">
      <c r="A725" s="67"/>
      <c r="B725" s="67"/>
      <c r="C725" s="94"/>
      <c r="D725" s="94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</row>
    <row r="726">
      <c r="A726" s="67"/>
      <c r="B726" s="67"/>
      <c r="C726" s="94"/>
      <c r="D726" s="94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</row>
    <row r="727">
      <c r="A727" s="67"/>
      <c r="B727" s="67"/>
      <c r="C727" s="94"/>
      <c r="D727" s="94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</row>
    <row r="728">
      <c r="A728" s="67"/>
      <c r="B728" s="67"/>
      <c r="C728" s="94"/>
      <c r="D728" s="94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</row>
    <row r="729">
      <c r="A729" s="67"/>
      <c r="B729" s="67"/>
      <c r="C729" s="94"/>
      <c r="D729" s="94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</row>
    <row r="730">
      <c r="A730" s="67"/>
      <c r="B730" s="67"/>
      <c r="C730" s="94"/>
      <c r="D730" s="94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</row>
    <row r="731">
      <c r="A731" s="67"/>
      <c r="B731" s="67"/>
      <c r="C731" s="94"/>
      <c r="D731" s="94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</row>
    <row r="732">
      <c r="A732" s="67"/>
      <c r="B732" s="67"/>
      <c r="C732" s="94"/>
      <c r="D732" s="94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</row>
    <row r="733">
      <c r="A733" s="67"/>
      <c r="B733" s="67"/>
      <c r="C733" s="94"/>
      <c r="D733" s="94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</row>
    <row r="734">
      <c r="A734" s="67"/>
      <c r="B734" s="67"/>
      <c r="C734" s="94"/>
      <c r="D734" s="94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</row>
    <row r="735">
      <c r="A735" s="67"/>
      <c r="B735" s="67"/>
      <c r="C735" s="94"/>
      <c r="D735" s="94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</row>
    <row r="736">
      <c r="A736" s="67"/>
      <c r="B736" s="67"/>
      <c r="C736" s="94"/>
      <c r="D736" s="94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</row>
    <row r="737">
      <c r="A737" s="67"/>
      <c r="B737" s="67"/>
      <c r="C737" s="94"/>
      <c r="D737" s="94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</row>
    <row r="738">
      <c r="A738" s="67"/>
      <c r="B738" s="67"/>
      <c r="C738" s="94"/>
      <c r="D738" s="94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</row>
    <row r="739">
      <c r="A739" s="67"/>
      <c r="B739" s="67"/>
      <c r="C739" s="94"/>
      <c r="D739" s="94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</row>
    <row r="740">
      <c r="A740" s="67"/>
      <c r="B740" s="67"/>
      <c r="C740" s="94"/>
      <c r="D740" s="94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</row>
    <row r="741">
      <c r="A741" s="67"/>
      <c r="B741" s="67"/>
      <c r="C741" s="94"/>
      <c r="D741" s="94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</row>
    <row r="742">
      <c r="A742" s="67"/>
      <c r="B742" s="67"/>
      <c r="C742" s="94"/>
      <c r="D742" s="94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</row>
    <row r="743">
      <c r="A743" s="67"/>
      <c r="B743" s="67"/>
      <c r="C743" s="94"/>
      <c r="D743" s="94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</row>
    <row r="744">
      <c r="A744" s="67"/>
      <c r="B744" s="67"/>
      <c r="C744" s="94"/>
      <c r="D744" s="94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</row>
    <row r="745">
      <c r="A745" s="67"/>
      <c r="B745" s="67"/>
      <c r="C745" s="94"/>
      <c r="D745" s="94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</row>
    <row r="746">
      <c r="A746" s="67"/>
      <c r="B746" s="67"/>
      <c r="C746" s="94"/>
      <c r="D746" s="94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</row>
    <row r="747">
      <c r="A747" s="67"/>
      <c r="B747" s="67"/>
      <c r="C747" s="94"/>
      <c r="D747" s="94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</row>
    <row r="748">
      <c r="A748" s="67"/>
      <c r="B748" s="67"/>
      <c r="C748" s="94"/>
      <c r="D748" s="94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</row>
    <row r="749">
      <c r="A749" s="67"/>
      <c r="B749" s="67"/>
      <c r="C749" s="94"/>
      <c r="D749" s="94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</row>
    <row r="750">
      <c r="A750" s="67"/>
      <c r="B750" s="67"/>
      <c r="C750" s="94"/>
      <c r="D750" s="94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</row>
    <row r="751">
      <c r="A751" s="67"/>
      <c r="B751" s="67"/>
      <c r="C751" s="94"/>
      <c r="D751" s="94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</row>
    <row r="752">
      <c r="A752" s="67"/>
      <c r="B752" s="67"/>
      <c r="C752" s="94"/>
      <c r="D752" s="94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</row>
    <row r="753">
      <c r="A753" s="67"/>
      <c r="B753" s="67"/>
      <c r="C753" s="94"/>
      <c r="D753" s="94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</row>
    <row r="754">
      <c r="A754" s="67"/>
      <c r="B754" s="67"/>
      <c r="C754" s="94"/>
      <c r="D754" s="94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</row>
    <row r="755">
      <c r="A755" s="67"/>
      <c r="B755" s="67"/>
      <c r="C755" s="94"/>
      <c r="D755" s="94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</row>
    <row r="756">
      <c r="A756" s="67"/>
      <c r="B756" s="67"/>
      <c r="C756" s="94"/>
      <c r="D756" s="94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</row>
    <row r="757">
      <c r="A757" s="67"/>
      <c r="B757" s="67"/>
      <c r="C757" s="94"/>
      <c r="D757" s="94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</row>
    <row r="758">
      <c r="A758" s="67"/>
      <c r="B758" s="67"/>
      <c r="C758" s="94"/>
      <c r="D758" s="94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</row>
    <row r="759">
      <c r="A759" s="67"/>
      <c r="B759" s="67"/>
      <c r="C759" s="94"/>
      <c r="D759" s="94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</row>
    <row r="760">
      <c r="A760" s="67"/>
      <c r="B760" s="67"/>
      <c r="C760" s="94"/>
      <c r="D760" s="94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</row>
    <row r="761">
      <c r="A761" s="67"/>
      <c r="B761" s="67"/>
      <c r="C761" s="94"/>
      <c r="D761" s="94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</row>
    <row r="762">
      <c r="A762" s="67"/>
      <c r="B762" s="67"/>
      <c r="C762" s="94"/>
      <c r="D762" s="94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</row>
    <row r="763">
      <c r="A763" s="67"/>
      <c r="B763" s="67"/>
      <c r="C763" s="94"/>
      <c r="D763" s="94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</row>
    <row r="764">
      <c r="A764" s="67"/>
      <c r="B764" s="67"/>
      <c r="C764" s="94"/>
      <c r="D764" s="94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</row>
    <row r="765">
      <c r="A765" s="67"/>
      <c r="B765" s="67"/>
      <c r="C765" s="94"/>
      <c r="D765" s="94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</row>
    <row r="766">
      <c r="A766" s="67"/>
      <c r="B766" s="67"/>
      <c r="C766" s="94"/>
      <c r="D766" s="94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</row>
    <row r="767">
      <c r="A767" s="67"/>
      <c r="B767" s="67"/>
      <c r="C767" s="94"/>
      <c r="D767" s="94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</row>
    <row r="768">
      <c r="A768" s="67"/>
      <c r="B768" s="67"/>
      <c r="C768" s="94"/>
      <c r="D768" s="94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</row>
    <row r="769">
      <c r="A769" s="67"/>
      <c r="B769" s="67"/>
      <c r="C769" s="94"/>
      <c r="D769" s="94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</row>
    <row r="770">
      <c r="A770" s="67"/>
      <c r="B770" s="67"/>
      <c r="C770" s="94"/>
      <c r="D770" s="94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</row>
    <row r="771">
      <c r="A771" s="67"/>
      <c r="B771" s="67"/>
      <c r="C771" s="94"/>
      <c r="D771" s="94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</row>
    <row r="772">
      <c r="A772" s="67"/>
      <c r="B772" s="67"/>
      <c r="C772" s="94"/>
      <c r="D772" s="94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</row>
    <row r="773">
      <c r="A773" s="67"/>
      <c r="B773" s="67"/>
      <c r="C773" s="94"/>
      <c r="D773" s="94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</row>
    <row r="774">
      <c r="A774" s="67"/>
      <c r="B774" s="67"/>
      <c r="C774" s="94"/>
      <c r="D774" s="94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</row>
    <row r="775">
      <c r="A775" s="67"/>
      <c r="B775" s="67"/>
      <c r="C775" s="94"/>
      <c r="D775" s="94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</row>
    <row r="776">
      <c r="A776" s="67"/>
      <c r="B776" s="67"/>
      <c r="C776" s="94"/>
      <c r="D776" s="94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</row>
    <row r="777">
      <c r="A777" s="67"/>
      <c r="B777" s="67"/>
      <c r="C777" s="94"/>
      <c r="D777" s="94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</row>
    <row r="778">
      <c r="A778" s="67"/>
      <c r="B778" s="67"/>
      <c r="C778" s="94"/>
      <c r="D778" s="94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</row>
    <row r="779">
      <c r="A779" s="67"/>
      <c r="B779" s="67"/>
      <c r="C779" s="94"/>
      <c r="D779" s="94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</row>
    <row r="780">
      <c r="A780" s="67"/>
      <c r="B780" s="67"/>
      <c r="C780" s="94"/>
      <c r="D780" s="94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</row>
    <row r="781">
      <c r="A781" s="67"/>
      <c r="B781" s="67"/>
      <c r="C781" s="94"/>
      <c r="D781" s="94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</row>
    <row r="782">
      <c r="A782" s="67"/>
      <c r="B782" s="67"/>
      <c r="C782" s="94"/>
      <c r="D782" s="94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</row>
    <row r="783">
      <c r="A783" s="67"/>
      <c r="B783" s="67"/>
      <c r="C783" s="94"/>
      <c r="D783" s="94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</row>
    <row r="784">
      <c r="A784" s="67"/>
      <c r="B784" s="67"/>
      <c r="C784" s="94"/>
      <c r="D784" s="94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</row>
    <row r="785">
      <c r="A785" s="67"/>
      <c r="B785" s="67"/>
      <c r="C785" s="94"/>
      <c r="D785" s="94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</row>
    <row r="786">
      <c r="A786" s="67"/>
      <c r="B786" s="67"/>
      <c r="C786" s="94"/>
      <c r="D786" s="94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</row>
    <row r="787">
      <c r="A787" s="67"/>
      <c r="B787" s="67"/>
      <c r="C787" s="94"/>
      <c r="D787" s="94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</row>
    <row r="788">
      <c r="A788" s="67"/>
      <c r="B788" s="67"/>
      <c r="C788" s="94"/>
      <c r="D788" s="94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</row>
    <row r="789">
      <c r="A789" s="67"/>
      <c r="B789" s="67"/>
      <c r="C789" s="94"/>
      <c r="D789" s="94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</row>
    <row r="790">
      <c r="A790" s="67"/>
      <c r="B790" s="67"/>
      <c r="C790" s="94"/>
      <c r="D790" s="94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</row>
    <row r="791">
      <c r="A791" s="67"/>
      <c r="B791" s="67"/>
      <c r="C791" s="94"/>
      <c r="D791" s="94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</row>
    <row r="792">
      <c r="A792" s="67"/>
      <c r="B792" s="67"/>
      <c r="C792" s="94"/>
      <c r="D792" s="94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</row>
    <row r="793">
      <c r="A793" s="67"/>
      <c r="B793" s="67"/>
      <c r="C793" s="94"/>
      <c r="D793" s="94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</row>
    <row r="794">
      <c r="A794" s="67"/>
      <c r="B794" s="67"/>
      <c r="C794" s="94"/>
      <c r="D794" s="94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</row>
    <row r="795">
      <c r="A795" s="67"/>
      <c r="B795" s="67"/>
      <c r="C795" s="94"/>
      <c r="D795" s="94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</row>
    <row r="796">
      <c r="A796" s="67"/>
      <c r="B796" s="67"/>
      <c r="C796" s="94"/>
      <c r="D796" s="94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</row>
    <row r="797">
      <c r="A797" s="67"/>
      <c r="B797" s="67"/>
      <c r="C797" s="94"/>
      <c r="D797" s="94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</row>
    <row r="798">
      <c r="A798" s="67"/>
      <c r="B798" s="67"/>
      <c r="C798" s="94"/>
      <c r="D798" s="94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</row>
    <row r="799">
      <c r="A799" s="67"/>
      <c r="B799" s="67"/>
      <c r="C799" s="94"/>
      <c r="D799" s="94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</row>
    <row r="800">
      <c r="A800" s="67"/>
      <c r="B800" s="67"/>
      <c r="C800" s="94"/>
      <c r="D800" s="94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</row>
    <row r="801">
      <c r="A801" s="67"/>
      <c r="B801" s="67"/>
      <c r="C801" s="94"/>
      <c r="D801" s="94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</row>
    <row r="802">
      <c r="A802" s="67"/>
      <c r="B802" s="67"/>
      <c r="C802" s="94"/>
      <c r="D802" s="94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</row>
    <row r="803">
      <c r="A803" s="67"/>
      <c r="B803" s="67"/>
      <c r="C803" s="94"/>
      <c r="D803" s="94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</row>
    <row r="804">
      <c r="A804" s="67"/>
      <c r="B804" s="67"/>
      <c r="C804" s="94"/>
      <c r="D804" s="94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</row>
    <row r="805">
      <c r="A805" s="67"/>
      <c r="B805" s="67"/>
      <c r="C805" s="94"/>
      <c r="D805" s="94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</row>
    <row r="806">
      <c r="A806" s="67"/>
      <c r="B806" s="67"/>
      <c r="C806" s="94"/>
      <c r="D806" s="94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</row>
    <row r="807">
      <c r="A807" s="67"/>
      <c r="B807" s="67"/>
      <c r="C807" s="94"/>
      <c r="D807" s="94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</row>
    <row r="808">
      <c r="A808" s="67"/>
      <c r="B808" s="67"/>
      <c r="C808" s="94"/>
      <c r="D808" s="94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</row>
    <row r="809">
      <c r="A809" s="67"/>
      <c r="B809" s="67"/>
      <c r="C809" s="94"/>
      <c r="D809" s="94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</row>
    <row r="810">
      <c r="A810" s="67"/>
      <c r="B810" s="67"/>
      <c r="C810" s="94"/>
      <c r="D810" s="94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</row>
    <row r="811">
      <c r="A811" s="67"/>
      <c r="B811" s="67"/>
      <c r="C811" s="94"/>
      <c r="D811" s="94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</row>
    <row r="812">
      <c r="A812" s="67"/>
      <c r="B812" s="67"/>
      <c r="C812" s="94"/>
      <c r="D812" s="94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</row>
    <row r="813">
      <c r="A813" s="67"/>
      <c r="B813" s="67"/>
      <c r="C813" s="94"/>
      <c r="D813" s="94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</row>
    <row r="814">
      <c r="A814" s="67"/>
      <c r="B814" s="67"/>
      <c r="C814" s="94"/>
      <c r="D814" s="94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</row>
    <row r="815">
      <c r="A815" s="67"/>
      <c r="B815" s="67"/>
      <c r="C815" s="94"/>
      <c r="D815" s="94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</row>
    <row r="816">
      <c r="A816" s="67"/>
      <c r="B816" s="67"/>
      <c r="C816" s="94"/>
      <c r="D816" s="94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</row>
    <row r="817">
      <c r="A817" s="67"/>
      <c r="B817" s="67"/>
      <c r="C817" s="94"/>
      <c r="D817" s="94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</row>
    <row r="818">
      <c r="A818" s="67"/>
      <c r="B818" s="67"/>
      <c r="C818" s="94"/>
      <c r="D818" s="94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</row>
    <row r="819">
      <c r="A819" s="67"/>
      <c r="B819" s="67"/>
      <c r="C819" s="94"/>
      <c r="D819" s="94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</row>
    <row r="820">
      <c r="A820" s="67"/>
      <c r="B820" s="67"/>
      <c r="C820" s="94"/>
      <c r="D820" s="94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</row>
    <row r="821">
      <c r="A821" s="67"/>
      <c r="B821" s="67"/>
      <c r="C821" s="94"/>
      <c r="D821" s="94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</row>
    <row r="822">
      <c r="A822" s="67"/>
      <c r="B822" s="67"/>
      <c r="C822" s="94"/>
      <c r="D822" s="94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</row>
    <row r="823">
      <c r="A823" s="67"/>
      <c r="B823" s="67"/>
      <c r="C823" s="94"/>
      <c r="D823" s="94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</row>
    <row r="824">
      <c r="A824" s="67"/>
      <c r="B824" s="67"/>
      <c r="C824" s="94"/>
      <c r="D824" s="94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</row>
    <row r="825">
      <c r="A825" s="67"/>
      <c r="B825" s="67"/>
      <c r="C825" s="94"/>
      <c r="D825" s="94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</row>
    <row r="826">
      <c r="A826" s="67"/>
      <c r="B826" s="67"/>
      <c r="C826" s="94"/>
      <c r="D826" s="94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</row>
    <row r="827">
      <c r="A827" s="67"/>
      <c r="B827" s="67"/>
      <c r="C827" s="94"/>
      <c r="D827" s="94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</row>
    <row r="828">
      <c r="A828" s="67"/>
      <c r="B828" s="67"/>
      <c r="C828" s="94"/>
      <c r="D828" s="94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</row>
    <row r="829">
      <c r="A829" s="67"/>
      <c r="B829" s="67"/>
      <c r="C829" s="94"/>
      <c r="D829" s="94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</row>
    <row r="830">
      <c r="A830" s="67"/>
      <c r="B830" s="67"/>
      <c r="C830" s="94"/>
      <c r="D830" s="94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</row>
    <row r="831">
      <c r="A831" s="67"/>
      <c r="B831" s="67"/>
      <c r="C831" s="94"/>
      <c r="D831" s="94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</row>
    <row r="832">
      <c r="A832" s="67"/>
      <c r="B832" s="67"/>
      <c r="C832" s="94"/>
      <c r="D832" s="94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</row>
    <row r="833">
      <c r="A833" s="67"/>
      <c r="B833" s="67"/>
      <c r="C833" s="94"/>
      <c r="D833" s="94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</row>
    <row r="834">
      <c r="A834" s="67"/>
      <c r="B834" s="67"/>
      <c r="C834" s="94"/>
      <c r="D834" s="94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</row>
    <row r="835">
      <c r="A835" s="67"/>
      <c r="B835" s="67"/>
      <c r="C835" s="94"/>
      <c r="D835" s="94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</row>
    <row r="836">
      <c r="A836" s="67"/>
      <c r="B836" s="67"/>
      <c r="C836" s="94"/>
      <c r="D836" s="94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</row>
    <row r="837">
      <c r="A837" s="67"/>
      <c r="B837" s="67"/>
      <c r="C837" s="94"/>
      <c r="D837" s="94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</row>
    <row r="838">
      <c r="A838" s="67"/>
      <c r="B838" s="67"/>
      <c r="C838" s="94"/>
      <c r="D838" s="94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</row>
    <row r="839">
      <c r="A839" s="67"/>
      <c r="B839" s="67"/>
      <c r="C839" s="94"/>
      <c r="D839" s="94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</row>
    <row r="840">
      <c r="A840" s="67"/>
      <c r="B840" s="67"/>
      <c r="C840" s="94"/>
      <c r="D840" s="94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</row>
    <row r="841">
      <c r="A841" s="67"/>
      <c r="B841" s="67"/>
      <c r="C841" s="94"/>
      <c r="D841" s="94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</row>
    <row r="842">
      <c r="A842" s="67"/>
      <c r="B842" s="67"/>
      <c r="C842" s="94"/>
      <c r="D842" s="94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</row>
    <row r="843">
      <c r="A843" s="67"/>
      <c r="B843" s="67"/>
      <c r="C843" s="94"/>
      <c r="D843" s="94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</row>
    <row r="844">
      <c r="A844" s="67"/>
      <c r="B844" s="67"/>
      <c r="C844" s="94"/>
      <c r="D844" s="94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</row>
    <row r="845">
      <c r="A845" s="67"/>
      <c r="B845" s="67"/>
      <c r="C845" s="94"/>
      <c r="D845" s="94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</row>
    <row r="846">
      <c r="A846" s="67"/>
      <c r="B846" s="67"/>
      <c r="C846" s="94"/>
      <c r="D846" s="94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</row>
    <row r="847">
      <c r="A847" s="67"/>
      <c r="B847" s="67"/>
      <c r="C847" s="94"/>
      <c r="D847" s="94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</row>
    <row r="848">
      <c r="A848" s="67"/>
      <c r="B848" s="67"/>
      <c r="C848" s="94"/>
      <c r="D848" s="94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</row>
    <row r="849">
      <c r="A849" s="67"/>
      <c r="B849" s="67"/>
      <c r="C849" s="94"/>
      <c r="D849" s="94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</row>
    <row r="850">
      <c r="A850" s="67"/>
      <c r="B850" s="67"/>
      <c r="C850" s="94"/>
      <c r="D850" s="94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</row>
    <row r="851">
      <c r="A851" s="67"/>
      <c r="B851" s="67"/>
      <c r="C851" s="94"/>
      <c r="D851" s="94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</row>
    <row r="852">
      <c r="A852" s="67"/>
      <c r="B852" s="67"/>
      <c r="C852" s="94"/>
      <c r="D852" s="94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</row>
    <row r="853">
      <c r="A853" s="67"/>
      <c r="B853" s="67"/>
      <c r="C853" s="94"/>
      <c r="D853" s="94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</row>
    <row r="854">
      <c r="A854" s="67"/>
      <c r="B854" s="67"/>
      <c r="C854" s="94"/>
      <c r="D854" s="94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</row>
    <row r="855">
      <c r="A855" s="67"/>
      <c r="B855" s="67"/>
      <c r="C855" s="94"/>
      <c r="D855" s="94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</row>
    <row r="856">
      <c r="A856" s="67"/>
      <c r="B856" s="67"/>
      <c r="C856" s="94"/>
      <c r="D856" s="94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</row>
    <row r="857">
      <c r="A857" s="67"/>
      <c r="B857" s="67"/>
      <c r="C857" s="94"/>
      <c r="D857" s="94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</row>
    <row r="858">
      <c r="A858" s="67"/>
      <c r="B858" s="67"/>
      <c r="C858" s="94"/>
      <c r="D858" s="94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</row>
    <row r="859">
      <c r="A859" s="67"/>
      <c r="B859" s="67"/>
      <c r="C859" s="94"/>
      <c r="D859" s="94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</row>
    <row r="860">
      <c r="A860" s="67"/>
      <c r="B860" s="67"/>
      <c r="C860" s="94"/>
      <c r="D860" s="94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</row>
    <row r="861">
      <c r="A861" s="67"/>
      <c r="B861" s="67"/>
      <c r="C861" s="94"/>
      <c r="D861" s="94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</row>
    <row r="862">
      <c r="A862" s="67"/>
      <c r="B862" s="67"/>
      <c r="C862" s="94"/>
      <c r="D862" s="94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</row>
    <row r="863">
      <c r="A863" s="67"/>
      <c r="B863" s="67"/>
      <c r="C863" s="94"/>
      <c r="D863" s="94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</row>
    <row r="864">
      <c r="A864" s="67"/>
      <c r="B864" s="67"/>
      <c r="C864" s="94"/>
      <c r="D864" s="94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</row>
    <row r="865">
      <c r="A865" s="67"/>
      <c r="B865" s="67"/>
      <c r="C865" s="94"/>
      <c r="D865" s="94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</row>
    <row r="866">
      <c r="A866" s="67"/>
      <c r="B866" s="67"/>
      <c r="C866" s="94"/>
      <c r="D866" s="94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</row>
    <row r="867">
      <c r="A867" s="67"/>
      <c r="B867" s="67"/>
      <c r="C867" s="94"/>
      <c r="D867" s="94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</row>
    <row r="868">
      <c r="A868" s="67"/>
      <c r="B868" s="67"/>
      <c r="C868" s="94"/>
      <c r="D868" s="94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</row>
    <row r="869">
      <c r="A869" s="67"/>
      <c r="B869" s="67"/>
      <c r="C869" s="94"/>
      <c r="D869" s="94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</row>
    <row r="870">
      <c r="A870" s="67"/>
      <c r="B870" s="67"/>
      <c r="C870" s="94"/>
      <c r="D870" s="94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</row>
    <row r="871">
      <c r="A871" s="67"/>
      <c r="B871" s="67"/>
      <c r="C871" s="94"/>
      <c r="D871" s="94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</row>
    <row r="872">
      <c r="A872" s="67"/>
      <c r="B872" s="67"/>
      <c r="C872" s="94"/>
      <c r="D872" s="94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</row>
    <row r="873">
      <c r="A873" s="67"/>
      <c r="B873" s="67"/>
      <c r="C873" s="94"/>
      <c r="D873" s="94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</row>
    <row r="874">
      <c r="A874" s="67"/>
      <c r="B874" s="67"/>
      <c r="C874" s="94"/>
      <c r="D874" s="94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</row>
    <row r="875">
      <c r="A875" s="67"/>
      <c r="B875" s="67"/>
      <c r="C875" s="94"/>
      <c r="D875" s="94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</row>
    <row r="876">
      <c r="A876" s="67"/>
      <c r="B876" s="67"/>
      <c r="C876" s="94"/>
      <c r="D876" s="94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</row>
    <row r="877">
      <c r="A877" s="67"/>
      <c r="B877" s="67"/>
      <c r="C877" s="94"/>
      <c r="D877" s="94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</row>
    <row r="878">
      <c r="A878" s="67"/>
      <c r="B878" s="67"/>
      <c r="C878" s="94"/>
      <c r="D878" s="94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</row>
    <row r="879">
      <c r="A879" s="67"/>
      <c r="B879" s="67"/>
      <c r="C879" s="94"/>
      <c r="D879" s="94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</row>
    <row r="880">
      <c r="A880" s="67"/>
      <c r="B880" s="67"/>
      <c r="C880" s="94"/>
      <c r="D880" s="94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</row>
    <row r="881">
      <c r="A881" s="67"/>
      <c r="B881" s="67"/>
      <c r="C881" s="94"/>
      <c r="D881" s="94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</row>
    <row r="882">
      <c r="A882" s="67"/>
      <c r="B882" s="67"/>
      <c r="C882" s="94"/>
      <c r="D882" s="94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</row>
    <row r="883">
      <c r="A883" s="67"/>
      <c r="B883" s="67"/>
      <c r="C883" s="94"/>
      <c r="D883" s="94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</row>
    <row r="884">
      <c r="A884" s="67"/>
      <c r="B884" s="67"/>
      <c r="C884" s="94"/>
      <c r="D884" s="94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</row>
    <row r="885">
      <c r="A885" s="67"/>
      <c r="B885" s="67"/>
      <c r="C885" s="94"/>
      <c r="D885" s="94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</row>
    <row r="886">
      <c r="A886" s="67"/>
      <c r="B886" s="67"/>
      <c r="C886" s="94"/>
      <c r="D886" s="94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</row>
    <row r="887">
      <c r="A887" s="67"/>
      <c r="B887" s="67"/>
      <c r="C887" s="94"/>
      <c r="D887" s="94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</row>
    <row r="888">
      <c r="A888" s="67"/>
      <c r="B888" s="67"/>
      <c r="C888" s="94"/>
      <c r="D888" s="94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</row>
    <row r="889">
      <c r="A889" s="67"/>
      <c r="B889" s="67"/>
      <c r="C889" s="94"/>
      <c r="D889" s="94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</row>
    <row r="890">
      <c r="A890" s="67"/>
      <c r="B890" s="67"/>
      <c r="C890" s="94"/>
      <c r="D890" s="94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</row>
    <row r="891">
      <c r="A891" s="67"/>
      <c r="B891" s="67"/>
      <c r="C891" s="94"/>
      <c r="D891" s="94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</row>
    <row r="892">
      <c r="A892" s="67"/>
      <c r="B892" s="67"/>
      <c r="C892" s="94"/>
      <c r="D892" s="94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</row>
    <row r="893">
      <c r="A893" s="67"/>
      <c r="B893" s="67"/>
      <c r="C893" s="94"/>
      <c r="D893" s="94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</row>
    <row r="894">
      <c r="A894" s="67"/>
      <c r="B894" s="67"/>
      <c r="C894" s="94"/>
      <c r="D894" s="94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</row>
    <row r="895">
      <c r="A895" s="67"/>
      <c r="B895" s="67"/>
      <c r="C895" s="94"/>
      <c r="D895" s="94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</row>
    <row r="896">
      <c r="A896" s="67"/>
      <c r="B896" s="67"/>
      <c r="C896" s="94"/>
      <c r="D896" s="94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</row>
    <row r="897">
      <c r="A897" s="67"/>
      <c r="B897" s="67"/>
      <c r="C897" s="94"/>
      <c r="D897" s="94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</row>
    <row r="898">
      <c r="A898" s="67"/>
      <c r="B898" s="67"/>
      <c r="C898" s="94"/>
      <c r="D898" s="94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</row>
    <row r="899">
      <c r="A899" s="67"/>
      <c r="B899" s="67"/>
      <c r="C899" s="94"/>
      <c r="D899" s="94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</row>
    <row r="900">
      <c r="A900" s="67"/>
      <c r="B900" s="67"/>
      <c r="C900" s="94"/>
      <c r="D900" s="94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</row>
    <row r="901">
      <c r="A901" s="67"/>
      <c r="B901" s="67"/>
      <c r="C901" s="94"/>
      <c r="D901" s="94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</row>
    <row r="902">
      <c r="A902" s="67"/>
      <c r="B902" s="67"/>
      <c r="C902" s="94"/>
      <c r="D902" s="94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</row>
    <row r="903">
      <c r="A903" s="67"/>
      <c r="B903" s="67"/>
      <c r="C903" s="94"/>
      <c r="D903" s="94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</row>
    <row r="904">
      <c r="A904" s="67"/>
      <c r="B904" s="67"/>
      <c r="C904" s="94"/>
      <c r="D904" s="94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</row>
    <row r="905">
      <c r="A905" s="67"/>
      <c r="B905" s="67"/>
      <c r="C905" s="94"/>
      <c r="D905" s="94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</row>
    <row r="906">
      <c r="A906" s="67"/>
      <c r="B906" s="67"/>
      <c r="C906" s="94"/>
      <c r="D906" s="94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</row>
    <row r="907">
      <c r="A907" s="67"/>
      <c r="B907" s="67"/>
      <c r="C907" s="94"/>
      <c r="D907" s="94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</row>
    <row r="908">
      <c r="A908" s="67"/>
      <c r="B908" s="67"/>
      <c r="C908" s="94"/>
      <c r="D908" s="94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</row>
    <row r="909">
      <c r="A909" s="67"/>
      <c r="B909" s="67"/>
      <c r="C909" s="94"/>
      <c r="D909" s="94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</row>
    <row r="910">
      <c r="A910" s="67"/>
      <c r="B910" s="67"/>
      <c r="C910" s="94"/>
      <c r="D910" s="94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</row>
    <row r="911">
      <c r="A911" s="67"/>
      <c r="B911" s="67"/>
      <c r="C911" s="94"/>
      <c r="D911" s="94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</row>
    <row r="912">
      <c r="A912" s="67"/>
      <c r="B912" s="67"/>
      <c r="C912" s="94"/>
      <c r="D912" s="94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</row>
    <row r="913">
      <c r="A913" s="67"/>
      <c r="B913" s="67"/>
      <c r="C913" s="94"/>
      <c r="D913" s="94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</row>
    <row r="914">
      <c r="A914" s="67"/>
      <c r="B914" s="67"/>
      <c r="C914" s="94"/>
      <c r="D914" s="94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</row>
    <row r="915">
      <c r="A915" s="67"/>
      <c r="B915" s="67"/>
      <c r="C915" s="94"/>
      <c r="D915" s="94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</row>
    <row r="916">
      <c r="A916" s="67"/>
      <c r="B916" s="67"/>
      <c r="C916" s="94"/>
      <c r="D916" s="94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</row>
    <row r="917">
      <c r="A917" s="67"/>
      <c r="B917" s="67"/>
      <c r="C917" s="94"/>
      <c r="D917" s="94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</row>
    <row r="918">
      <c r="A918" s="67"/>
      <c r="B918" s="67"/>
      <c r="C918" s="94"/>
      <c r="D918" s="94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</row>
    <row r="919">
      <c r="A919" s="67"/>
      <c r="B919" s="67"/>
      <c r="C919" s="94"/>
      <c r="D919" s="94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</row>
    <row r="920">
      <c r="A920" s="67"/>
      <c r="B920" s="67"/>
      <c r="C920" s="94"/>
      <c r="D920" s="94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</row>
    <row r="921">
      <c r="A921" s="67"/>
      <c r="B921" s="67"/>
      <c r="C921" s="94"/>
      <c r="D921" s="94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</row>
    <row r="922">
      <c r="A922" s="67"/>
      <c r="B922" s="67"/>
      <c r="C922" s="94"/>
      <c r="D922" s="94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</row>
    <row r="923">
      <c r="A923" s="67"/>
      <c r="B923" s="67"/>
      <c r="C923" s="94"/>
      <c r="D923" s="94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</row>
    <row r="924">
      <c r="A924" s="67"/>
      <c r="B924" s="67"/>
      <c r="C924" s="94"/>
      <c r="D924" s="94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</row>
    <row r="925">
      <c r="A925" s="67"/>
      <c r="B925" s="67"/>
      <c r="C925" s="94"/>
      <c r="D925" s="94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</row>
    <row r="926">
      <c r="A926" s="67"/>
      <c r="B926" s="67"/>
      <c r="C926" s="94"/>
      <c r="D926" s="94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</row>
    <row r="927">
      <c r="A927" s="67"/>
      <c r="B927" s="67"/>
      <c r="C927" s="94"/>
      <c r="D927" s="94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</row>
    <row r="928">
      <c r="A928" s="67"/>
      <c r="B928" s="67"/>
      <c r="C928" s="94"/>
      <c r="D928" s="94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</row>
    <row r="929">
      <c r="A929" s="67"/>
      <c r="B929" s="67"/>
      <c r="C929" s="94"/>
      <c r="D929" s="94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</row>
    <row r="930">
      <c r="A930" s="67"/>
      <c r="B930" s="67"/>
      <c r="C930" s="94"/>
      <c r="D930" s="94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</row>
    <row r="931">
      <c r="A931" s="67"/>
      <c r="B931" s="67"/>
      <c r="C931" s="94"/>
      <c r="D931" s="94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</row>
    <row r="932">
      <c r="A932" s="67"/>
      <c r="B932" s="67"/>
      <c r="C932" s="94"/>
      <c r="D932" s="94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</row>
    <row r="933">
      <c r="A933" s="67"/>
      <c r="B933" s="67"/>
      <c r="C933" s="94"/>
      <c r="D933" s="94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</row>
    <row r="934">
      <c r="A934" s="67"/>
      <c r="B934" s="67"/>
      <c r="C934" s="94"/>
      <c r="D934" s="94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</row>
    <row r="935">
      <c r="A935" s="67"/>
      <c r="B935" s="67"/>
      <c r="C935" s="94"/>
      <c r="D935" s="94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</row>
    <row r="936">
      <c r="A936" s="67"/>
      <c r="B936" s="67"/>
      <c r="C936" s="94"/>
      <c r="D936" s="94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</row>
    <row r="937">
      <c r="A937" s="67"/>
      <c r="B937" s="67"/>
      <c r="C937" s="94"/>
      <c r="D937" s="94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</row>
    <row r="938">
      <c r="A938" s="67"/>
      <c r="B938" s="67"/>
      <c r="C938" s="94"/>
      <c r="D938" s="94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</row>
    <row r="939">
      <c r="A939" s="67"/>
      <c r="B939" s="67"/>
      <c r="C939" s="94"/>
      <c r="D939" s="94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</row>
    <row r="940">
      <c r="A940" s="67"/>
      <c r="B940" s="67"/>
      <c r="C940" s="94"/>
      <c r="D940" s="94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</row>
    <row r="941">
      <c r="A941" s="67"/>
      <c r="B941" s="67"/>
      <c r="C941" s="94"/>
      <c r="D941" s="94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</row>
    <row r="942">
      <c r="A942" s="67"/>
      <c r="B942" s="67"/>
      <c r="C942" s="94"/>
      <c r="D942" s="94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</row>
    <row r="943">
      <c r="A943" s="67"/>
      <c r="B943" s="67"/>
      <c r="C943" s="94"/>
      <c r="D943" s="94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</row>
    <row r="944">
      <c r="A944" s="67"/>
      <c r="B944" s="67"/>
      <c r="C944" s="94"/>
      <c r="D944" s="94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</row>
    <row r="945">
      <c r="A945" s="67"/>
      <c r="B945" s="67"/>
      <c r="C945" s="94"/>
      <c r="D945" s="94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</row>
    <row r="946">
      <c r="A946" s="67"/>
      <c r="B946" s="67"/>
      <c r="C946" s="94"/>
      <c r="D946" s="94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</row>
    <row r="947">
      <c r="A947" s="67"/>
      <c r="B947" s="67"/>
      <c r="C947" s="94"/>
      <c r="D947" s="94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</row>
    <row r="948">
      <c r="A948" s="67"/>
      <c r="B948" s="67"/>
      <c r="C948" s="94"/>
      <c r="D948" s="94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</row>
    <row r="949">
      <c r="A949" s="67"/>
      <c r="B949" s="67"/>
      <c r="C949" s="94"/>
      <c r="D949" s="94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</row>
    <row r="950">
      <c r="A950" s="67"/>
      <c r="B950" s="67"/>
      <c r="C950" s="94"/>
      <c r="D950" s="94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</row>
    <row r="951">
      <c r="A951" s="67"/>
      <c r="B951" s="67"/>
      <c r="C951" s="94"/>
      <c r="D951" s="94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</row>
    <row r="952">
      <c r="A952" s="67"/>
      <c r="B952" s="67"/>
      <c r="C952" s="94"/>
      <c r="D952" s="94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</row>
    <row r="953">
      <c r="A953" s="67"/>
      <c r="B953" s="67"/>
      <c r="C953" s="94"/>
      <c r="D953" s="94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</row>
    <row r="954">
      <c r="A954" s="67"/>
      <c r="B954" s="67"/>
      <c r="C954" s="94"/>
      <c r="D954" s="94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</row>
    <row r="955">
      <c r="A955" s="67"/>
      <c r="B955" s="67"/>
      <c r="C955" s="94"/>
      <c r="D955" s="94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</row>
    <row r="956">
      <c r="A956" s="67"/>
      <c r="B956" s="67"/>
      <c r="C956" s="94"/>
      <c r="D956" s="94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</row>
    <row r="957">
      <c r="A957" s="67"/>
      <c r="B957" s="67"/>
      <c r="C957" s="94"/>
      <c r="D957" s="94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</row>
    <row r="958">
      <c r="A958" s="67"/>
      <c r="B958" s="67"/>
      <c r="C958" s="94"/>
      <c r="D958" s="94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</row>
    <row r="959">
      <c r="A959" s="67"/>
      <c r="B959" s="67"/>
      <c r="C959" s="94"/>
      <c r="D959" s="94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</row>
    <row r="960">
      <c r="A960" s="67"/>
      <c r="B960" s="67"/>
      <c r="C960" s="94"/>
      <c r="D960" s="94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</row>
    <row r="961">
      <c r="A961" s="67"/>
      <c r="B961" s="67"/>
      <c r="C961" s="94"/>
      <c r="D961" s="94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</row>
    <row r="962">
      <c r="A962" s="67"/>
      <c r="B962" s="67"/>
      <c r="C962" s="94"/>
      <c r="D962" s="94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</row>
    <row r="963">
      <c r="A963" s="67"/>
      <c r="B963" s="67"/>
      <c r="C963" s="94"/>
      <c r="D963" s="94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</row>
    <row r="964">
      <c r="A964" s="67"/>
      <c r="B964" s="67"/>
      <c r="C964" s="94"/>
      <c r="D964" s="94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</row>
    <row r="965">
      <c r="A965" s="67"/>
      <c r="B965" s="67"/>
      <c r="C965" s="94"/>
      <c r="D965" s="94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</row>
    <row r="966">
      <c r="A966" s="67"/>
      <c r="B966" s="67"/>
      <c r="C966" s="94"/>
      <c r="D966" s="94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</row>
    <row r="967">
      <c r="A967" s="67"/>
      <c r="B967" s="67"/>
      <c r="C967" s="94"/>
      <c r="D967" s="94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</row>
    <row r="968">
      <c r="A968" s="67"/>
      <c r="B968" s="67"/>
      <c r="C968" s="94"/>
      <c r="D968" s="94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</row>
    <row r="969">
      <c r="A969" s="67"/>
      <c r="B969" s="67"/>
      <c r="C969" s="94"/>
      <c r="D969" s="94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</row>
    <row r="970">
      <c r="A970" s="67"/>
      <c r="B970" s="67"/>
      <c r="C970" s="94"/>
      <c r="D970" s="94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</row>
    <row r="971">
      <c r="A971" s="67"/>
      <c r="B971" s="67"/>
      <c r="C971" s="94"/>
      <c r="D971" s="94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</row>
    <row r="972">
      <c r="A972" s="67"/>
      <c r="B972" s="67"/>
      <c r="C972" s="94"/>
      <c r="D972" s="94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</row>
    <row r="973">
      <c r="A973" s="67"/>
      <c r="B973" s="67"/>
      <c r="C973" s="94"/>
      <c r="D973" s="94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</row>
    <row r="974">
      <c r="A974" s="67"/>
      <c r="B974" s="67"/>
      <c r="C974" s="94"/>
      <c r="D974" s="94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</row>
    <row r="975">
      <c r="A975" s="67"/>
      <c r="B975" s="67"/>
      <c r="C975" s="94"/>
      <c r="D975" s="94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</row>
    <row r="976">
      <c r="A976" s="67"/>
      <c r="B976" s="67"/>
      <c r="C976" s="94"/>
      <c r="D976" s="94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</row>
    <row r="977">
      <c r="A977" s="67"/>
      <c r="B977" s="67"/>
      <c r="C977" s="94"/>
      <c r="D977" s="94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</row>
    <row r="978">
      <c r="A978" s="67"/>
      <c r="B978" s="67"/>
      <c r="C978" s="94"/>
      <c r="D978" s="94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</row>
    <row r="979">
      <c r="A979" s="67"/>
      <c r="B979" s="67"/>
      <c r="C979" s="94"/>
      <c r="D979" s="94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</row>
    <row r="980">
      <c r="A980" s="67"/>
      <c r="B980" s="67"/>
      <c r="C980" s="94"/>
      <c r="D980" s="94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</row>
    <row r="981">
      <c r="A981" s="67"/>
      <c r="B981" s="67"/>
      <c r="C981" s="94"/>
      <c r="D981" s="94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</row>
    <row r="982">
      <c r="A982" s="67"/>
      <c r="B982" s="67"/>
      <c r="C982" s="94"/>
      <c r="D982" s="94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</row>
    <row r="983">
      <c r="A983" s="67"/>
      <c r="B983" s="67"/>
      <c r="C983" s="94"/>
      <c r="D983" s="94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</row>
    <row r="984">
      <c r="A984" s="67"/>
      <c r="B984" s="67"/>
      <c r="C984" s="94"/>
      <c r="D984" s="94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</row>
    <row r="985">
      <c r="A985" s="67"/>
      <c r="B985" s="67"/>
      <c r="C985" s="94"/>
      <c r="D985" s="94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</row>
    <row r="986">
      <c r="A986" s="67"/>
      <c r="B986" s="67"/>
      <c r="C986" s="94"/>
      <c r="D986" s="94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</row>
    <row r="987">
      <c r="A987" s="67"/>
      <c r="B987" s="67"/>
      <c r="C987" s="94"/>
      <c r="D987" s="94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</row>
    <row r="988">
      <c r="A988" s="67"/>
      <c r="B988" s="67"/>
      <c r="C988" s="94"/>
      <c r="D988" s="94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</row>
    <row r="989">
      <c r="A989" s="67"/>
      <c r="B989" s="67"/>
      <c r="C989" s="94"/>
      <c r="D989" s="94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</row>
    <row r="990">
      <c r="A990" s="67"/>
      <c r="B990" s="67"/>
      <c r="C990" s="94"/>
      <c r="D990" s="94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</row>
    <row r="991">
      <c r="A991" s="67"/>
      <c r="B991" s="67"/>
      <c r="C991" s="94"/>
      <c r="D991" s="94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</row>
    <row r="992">
      <c r="A992" s="67"/>
      <c r="B992" s="67"/>
      <c r="C992" s="94"/>
      <c r="D992" s="94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</row>
    <row r="993">
      <c r="A993" s="67"/>
      <c r="B993" s="67"/>
      <c r="C993" s="94"/>
      <c r="D993" s="94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</row>
    <row r="994">
      <c r="A994" s="67"/>
      <c r="B994" s="67"/>
      <c r="C994" s="94"/>
      <c r="D994" s="94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</row>
    <row r="995">
      <c r="A995" s="67"/>
      <c r="B995" s="67"/>
      <c r="C995" s="94"/>
      <c r="D995" s="94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</row>
    <row r="996">
      <c r="A996" s="67"/>
      <c r="B996" s="67"/>
      <c r="C996" s="94"/>
      <c r="D996" s="94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</row>
    <row r="997">
      <c r="A997" s="67"/>
      <c r="B997" s="67"/>
      <c r="C997" s="94"/>
      <c r="D997" s="94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</row>
    <row r="998">
      <c r="A998" s="67"/>
      <c r="B998" s="67"/>
      <c r="C998" s="94"/>
      <c r="D998" s="94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</row>
    <row r="999">
      <c r="A999" s="67"/>
      <c r="B999" s="67"/>
      <c r="C999" s="94"/>
      <c r="D999" s="94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</row>
    <row r="1000">
      <c r="A1000" s="67"/>
      <c r="B1000" s="67"/>
      <c r="C1000" s="94"/>
      <c r="D1000" s="94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</row>
  </sheetData>
  <mergeCells count="22">
    <mergeCell ref="A1:F1"/>
    <mergeCell ref="A2:B4"/>
    <mergeCell ref="C2:D2"/>
    <mergeCell ref="E2:F2"/>
    <mergeCell ref="A5:B5"/>
    <mergeCell ref="A6:A7"/>
    <mergeCell ref="A8:B8"/>
    <mergeCell ref="A21:B21"/>
    <mergeCell ref="A23:B23"/>
    <mergeCell ref="A24:A26"/>
    <mergeCell ref="A27:B27"/>
    <mergeCell ref="A28:A31"/>
    <mergeCell ref="A32:B32"/>
    <mergeCell ref="A33:B33"/>
    <mergeCell ref="A34:B34"/>
    <mergeCell ref="A9:A12"/>
    <mergeCell ref="A13:B13"/>
    <mergeCell ref="A14:B14"/>
    <mergeCell ref="A15:F15"/>
    <mergeCell ref="A16:B16"/>
    <mergeCell ref="A17:A20"/>
    <mergeCell ref="A22:F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41.13"/>
    <col customWidth="1" min="3" max="3" width="21.5"/>
    <col customWidth="1" min="4" max="4" width="25.63"/>
    <col customWidth="1" min="5" max="5" width="16.38"/>
    <col customWidth="1" min="6" max="6" width="16.5"/>
  </cols>
  <sheetData>
    <row r="1">
      <c r="A1" s="66" t="s">
        <v>49</v>
      </c>
      <c r="B1" s="2"/>
      <c r="C1" s="2"/>
      <c r="D1" s="2"/>
      <c r="E1" s="2"/>
      <c r="F1" s="3"/>
    </row>
    <row r="2">
      <c r="A2" s="68"/>
      <c r="B2" s="6"/>
      <c r="C2" s="96" t="s">
        <v>50</v>
      </c>
      <c r="D2" s="97" t="s">
        <v>51</v>
      </c>
      <c r="E2" s="70" t="s">
        <v>52</v>
      </c>
      <c r="F2" s="3"/>
    </row>
    <row r="3">
      <c r="A3" s="9"/>
      <c r="B3" s="10"/>
      <c r="C3" s="24"/>
      <c r="D3" s="11"/>
      <c r="E3" s="71" t="s">
        <v>2</v>
      </c>
      <c r="F3" s="71" t="s">
        <v>3</v>
      </c>
    </row>
    <row r="4">
      <c r="A4" s="13"/>
      <c r="B4" s="11"/>
      <c r="C4" s="72" t="s">
        <v>4</v>
      </c>
      <c r="D4" s="72" t="s">
        <v>4</v>
      </c>
      <c r="E4" s="72" t="s">
        <v>4</v>
      </c>
      <c r="F4" s="73"/>
    </row>
    <row r="5">
      <c r="A5" s="74" t="s">
        <v>5</v>
      </c>
      <c r="B5" s="3"/>
      <c r="C5" s="75"/>
      <c r="D5" s="75"/>
      <c r="E5" s="75"/>
      <c r="F5" s="75"/>
    </row>
    <row r="6">
      <c r="A6" s="76"/>
      <c r="B6" s="77" t="s">
        <v>6</v>
      </c>
      <c r="C6" s="98">
        <f>2799893949 + 13852546 + 17713837 + 2025755</f>
        <v>2833486087</v>
      </c>
      <c r="D6" s="78">
        <v>5.044919096E9</v>
      </c>
      <c r="E6" s="79">
        <f t="shared" ref="E6:E14" si="1">C6-D6</f>
        <v>-2211433009</v>
      </c>
      <c r="F6" s="80">
        <f t="shared" ref="F6:F14" si="2">E6/C6</f>
        <v>-0.7804636907</v>
      </c>
    </row>
    <row r="7">
      <c r="A7" s="24"/>
      <c r="B7" s="77" t="s">
        <v>7</v>
      </c>
      <c r="C7" s="99">
        <v>5.03234165E8</v>
      </c>
      <c r="D7" s="81">
        <v>2.44225788E8</v>
      </c>
      <c r="E7" s="82">
        <f t="shared" si="1"/>
        <v>259008377</v>
      </c>
      <c r="F7" s="83">
        <f t="shared" si="2"/>
        <v>0.5146875849</v>
      </c>
    </row>
    <row r="8">
      <c r="A8" s="84" t="s">
        <v>11</v>
      </c>
      <c r="B8" s="3"/>
      <c r="C8" s="81">
        <f t="shared" ref="C8:D8" si="3">SUM(C6:C7)</f>
        <v>3336720252</v>
      </c>
      <c r="D8" s="81">
        <f t="shared" si="3"/>
        <v>5289144884</v>
      </c>
      <c r="E8" s="82">
        <f t="shared" si="1"/>
        <v>-1952424632</v>
      </c>
      <c r="F8" s="83">
        <f t="shared" si="2"/>
        <v>-0.5851328504</v>
      </c>
    </row>
    <row r="9">
      <c r="A9" s="76"/>
      <c r="B9" s="77" t="s">
        <v>12</v>
      </c>
      <c r="C9" s="98">
        <v>2.98979594E9</v>
      </c>
      <c r="D9" s="78">
        <v>8.76561784E8</v>
      </c>
      <c r="E9" s="79">
        <f t="shared" si="1"/>
        <v>2113234156</v>
      </c>
      <c r="F9" s="80">
        <f t="shared" si="2"/>
        <v>0.7068155146</v>
      </c>
    </row>
    <row r="10">
      <c r="A10" s="23"/>
      <c r="B10" s="77" t="s">
        <v>40</v>
      </c>
      <c r="C10" s="98">
        <v>1.227006049E9</v>
      </c>
      <c r="D10" s="78">
        <v>1.8648443E8</v>
      </c>
      <c r="E10" s="79">
        <f t="shared" si="1"/>
        <v>1040521619</v>
      </c>
      <c r="F10" s="80">
        <f t="shared" si="2"/>
        <v>0.8480166987</v>
      </c>
    </row>
    <row r="11">
      <c r="A11" s="23"/>
      <c r="B11" s="77" t="s">
        <v>14</v>
      </c>
      <c r="C11" s="98">
        <f>311692999 + 3865788064</f>
        <v>4177481063</v>
      </c>
      <c r="D11" s="78">
        <v>1.78374814E8</v>
      </c>
      <c r="E11" s="79">
        <f t="shared" si="1"/>
        <v>3999106249</v>
      </c>
      <c r="F11" s="80">
        <f t="shared" si="2"/>
        <v>0.9573008683</v>
      </c>
    </row>
    <row r="12">
      <c r="A12" s="24"/>
      <c r="B12" s="77" t="s">
        <v>16</v>
      </c>
      <c r="C12" s="99">
        <v>2.276654664E9</v>
      </c>
      <c r="D12" s="81">
        <v>2.6450949E7</v>
      </c>
      <c r="E12" s="82">
        <f t="shared" si="1"/>
        <v>2250203715</v>
      </c>
      <c r="F12" s="83">
        <f t="shared" si="2"/>
        <v>0.9883816595</v>
      </c>
    </row>
    <row r="13">
      <c r="A13" s="84" t="s">
        <v>17</v>
      </c>
      <c r="B13" s="3"/>
      <c r="C13" s="81">
        <f t="shared" ref="C13:D13" si="4">SUM(C9:C12)</f>
        <v>10670937716</v>
      </c>
      <c r="D13" s="81">
        <f t="shared" si="4"/>
        <v>1267871977</v>
      </c>
      <c r="E13" s="82">
        <f t="shared" si="1"/>
        <v>9403065739</v>
      </c>
      <c r="F13" s="83">
        <f t="shared" si="2"/>
        <v>0.8811845771</v>
      </c>
    </row>
    <row r="14">
      <c r="A14" s="84" t="s">
        <v>18</v>
      </c>
      <c r="B14" s="3"/>
      <c r="C14" s="85">
        <f t="shared" ref="C14:D14" si="5">C13+C8</f>
        <v>14007657968</v>
      </c>
      <c r="D14" s="85">
        <f t="shared" si="5"/>
        <v>6557016861</v>
      </c>
      <c r="E14" s="86">
        <f t="shared" si="1"/>
        <v>7450641107</v>
      </c>
      <c r="F14" s="87">
        <f t="shared" si="2"/>
        <v>0.5318977037</v>
      </c>
    </row>
    <row r="15">
      <c r="A15" s="88"/>
      <c r="B15" s="2"/>
      <c r="C15" s="2"/>
      <c r="D15" s="2"/>
      <c r="E15" s="2"/>
      <c r="F15" s="3"/>
    </row>
    <row r="16">
      <c r="A16" s="88" t="s">
        <v>19</v>
      </c>
      <c r="B16" s="3"/>
      <c r="C16" s="89"/>
      <c r="D16" s="89"/>
      <c r="E16" s="90"/>
      <c r="F16" s="90"/>
    </row>
    <row r="17">
      <c r="A17" s="76"/>
      <c r="B17" s="77" t="s">
        <v>20</v>
      </c>
      <c r="C17" s="98">
        <v>4.27968701E9</v>
      </c>
      <c r="D17" s="78">
        <v>1.46966055E9</v>
      </c>
      <c r="E17" s="79">
        <f t="shared" ref="E17:E20" si="6">C17-D17</f>
        <v>2810026460</v>
      </c>
      <c r="F17" s="80">
        <f t="shared" ref="F17:F20" si="7">E17/C17</f>
        <v>0.6565962542</v>
      </c>
    </row>
    <row r="18">
      <c r="A18" s="23"/>
      <c r="B18" s="77" t="s">
        <v>21</v>
      </c>
      <c r="C18" s="98">
        <f>1473647979+1418</f>
        <v>1473649397</v>
      </c>
      <c r="D18" s="78">
        <f>2966690015+ 79255174</f>
        <v>3045945189</v>
      </c>
      <c r="E18" s="79">
        <f t="shared" si="6"/>
        <v>-1572295792</v>
      </c>
      <c r="F18" s="80">
        <f t="shared" si="7"/>
        <v>-1.066940207</v>
      </c>
    </row>
    <row r="19">
      <c r="A19" s="24"/>
      <c r="B19" s="77" t="s">
        <v>22</v>
      </c>
      <c r="C19" s="99">
        <v>1.747192779E9</v>
      </c>
      <c r="D19" s="81">
        <v>-1.3345041E7</v>
      </c>
      <c r="E19" s="82">
        <f t="shared" si="6"/>
        <v>1760537820</v>
      </c>
      <c r="F19" s="83">
        <f t="shared" si="7"/>
        <v>1.00763799</v>
      </c>
    </row>
    <row r="20">
      <c r="A20" s="84" t="s">
        <v>25</v>
      </c>
      <c r="B20" s="3"/>
      <c r="C20" s="100">
        <f t="shared" ref="C20:D20" si="8">SUM(C17:C19)</f>
        <v>7500529186</v>
      </c>
      <c r="D20" s="91">
        <f t="shared" si="8"/>
        <v>4502260698</v>
      </c>
      <c r="E20" s="82">
        <f t="shared" si="6"/>
        <v>2998268488</v>
      </c>
      <c r="F20" s="83">
        <f t="shared" si="7"/>
        <v>0.3997409268</v>
      </c>
    </row>
    <row r="21">
      <c r="A21" s="88"/>
      <c r="B21" s="2"/>
      <c r="C21" s="2"/>
      <c r="D21" s="2"/>
      <c r="E21" s="2"/>
      <c r="F21" s="3"/>
    </row>
    <row r="22">
      <c r="A22" s="88" t="s">
        <v>26</v>
      </c>
      <c r="B22" s="3"/>
      <c r="C22" s="89"/>
      <c r="D22" s="89"/>
      <c r="E22" s="90"/>
      <c r="F22" s="90"/>
    </row>
    <row r="23">
      <c r="A23" s="76"/>
      <c r="B23" s="77" t="s">
        <v>53</v>
      </c>
      <c r="C23" s="98">
        <v>4904896.0</v>
      </c>
      <c r="D23" s="78">
        <v>1.58722703E8</v>
      </c>
      <c r="E23" s="79">
        <f t="shared" ref="E23:E35" si="9">C23-D23</f>
        <v>-153817807</v>
      </c>
      <c r="F23" s="80">
        <f>E23/C23</f>
        <v>-31.36005473</v>
      </c>
    </row>
    <row r="24">
      <c r="A24" s="23"/>
      <c r="B24" s="77" t="s">
        <v>44</v>
      </c>
      <c r="C24" s="101">
        <v>0.0</v>
      </c>
      <c r="D24" s="78">
        <v>1.38496316E8</v>
      </c>
      <c r="E24" s="79">
        <f t="shared" si="9"/>
        <v>-138496316</v>
      </c>
      <c r="F24" s="80">
        <f>-1</f>
        <v>-1</v>
      </c>
    </row>
    <row r="25">
      <c r="A25" s="24"/>
      <c r="B25" s="77" t="s">
        <v>27</v>
      </c>
      <c r="C25" s="98">
        <v>1.3982925E8</v>
      </c>
      <c r="D25" s="81">
        <v>8.1472077E7</v>
      </c>
      <c r="E25" s="82">
        <f t="shared" si="9"/>
        <v>58357173</v>
      </c>
      <c r="F25" s="83">
        <f t="shared" ref="F25:F35" si="11">E25/C25</f>
        <v>0.417345963</v>
      </c>
    </row>
    <row r="26">
      <c r="A26" s="84" t="s">
        <v>29</v>
      </c>
      <c r="B26" s="3"/>
      <c r="C26" s="102">
        <f t="shared" ref="C26:D26" si="10">SUM(C23:C25)</f>
        <v>144734146</v>
      </c>
      <c r="D26" s="91">
        <f t="shared" si="10"/>
        <v>378691096</v>
      </c>
      <c r="E26" s="82">
        <f t="shared" si="9"/>
        <v>-233956950</v>
      </c>
      <c r="F26" s="83">
        <f t="shared" si="11"/>
        <v>-1.616459947</v>
      </c>
    </row>
    <row r="27">
      <c r="A27" s="92"/>
      <c r="B27" s="77" t="s">
        <v>45</v>
      </c>
      <c r="C27" s="98">
        <v>4.30408117E8</v>
      </c>
      <c r="D27" s="78">
        <v>8.30406737E8</v>
      </c>
      <c r="E27" s="79">
        <f t="shared" si="9"/>
        <v>-399998620</v>
      </c>
      <c r="F27" s="80">
        <f t="shared" si="11"/>
        <v>-0.9293472967</v>
      </c>
    </row>
    <row r="28">
      <c r="A28" s="23"/>
      <c r="B28" s="77" t="s">
        <v>53</v>
      </c>
      <c r="C28" s="98">
        <v>4809657.0</v>
      </c>
      <c r="D28" s="78">
        <v>2.76288843E8</v>
      </c>
      <c r="E28" s="79">
        <f t="shared" si="9"/>
        <v>-271479186</v>
      </c>
      <c r="F28" s="80">
        <f t="shared" si="11"/>
        <v>-56.44460426</v>
      </c>
    </row>
    <row r="29">
      <c r="A29" s="23"/>
      <c r="B29" s="77" t="s">
        <v>47</v>
      </c>
      <c r="C29" s="98">
        <v>8.85084814E8</v>
      </c>
      <c r="D29" s="78">
        <v>5.60414082E8</v>
      </c>
      <c r="E29" s="79">
        <f t="shared" si="9"/>
        <v>324670732</v>
      </c>
      <c r="F29" s="80">
        <f t="shared" si="11"/>
        <v>0.3668244296</v>
      </c>
    </row>
    <row r="30">
      <c r="A30" s="23"/>
      <c r="B30" s="77" t="s">
        <v>33</v>
      </c>
      <c r="C30" s="98">
        <v>7.58212444E8</v>
      </c>
      <c r="D30" s="78">
        <v>0.0</v>
      </c>
      <c r="E30" s="79">
        <f t="shared" si="9"/>
        <v>758212444</v>
      </c>
      <c r="F30" s="80">
        <f t="shared" si="11"/>
        <v>1</v>
      </c>
    </row>
    <row r="31">
      <c r="A31" s="23"/>
      <c r="B31" s="77" t="s">
        <v>34</v>
      </c>
      <c r="C31" s="101">
        <v>4.272115156E9</v>
      </c>
      <c r="D31" s="78">
        <v>0.0</v>
      </c>
      <c r="E31" s="79">
        <f t="shared" si="9"/>
        <v>4272115156</v>
      </c>
      <c r="F31" s="80">
        <f t="shared" si="11"/>
        <v>1</v>
      </c>
    </row>
    <row r="32">
      <c r="A32" s="24"/>
      <c r="B32" s="77" t="s">
        <v>54</v>
      </c>
      <c r="C32" s="99">
        <v>1.1764448E7</v>
      </c>
      <c r="D32" s="81">
        <v>8955405.0</v>
      </c>
      <c r="E32" s="82">
        <f t="shared" si="9"/>
        <v>2809043</v>
      </c>
      <c r="F32" s="83">
        <f t="shared" si="11"/>
        <v>0.2387738889</v>
      </c>
    </row>
    <row r="33">
      <c r="A33" s="84" t="s">
        <v>35</v>
      </c>
      <c r="B33" s="3"/>
      <c r="C33" s="81">
        <f t="shared" ref="C33:D33" si="12">SUM(C27:C32)</f>
        <v>6362394636</v>
      </c>
      <c r="D33" s="81">
        <f t="shared" si="12"/>
        <v>1676065067</v>
      </c>
      <c r="E33" s="82">
        <f t="shared" si="9"/>
        <v>4686329569</v>
      </c>
      <c r="F33" s="83">
        <f t="shared" si="11"/>
        <v>0.7365669433</v>
      </c>
    </row>
    <row r="34">
      <c r="A34" s="84" t="s">
        <v>36</v>
      </c>
      <c r="B34" s="3"/>
      <c r="C34" s="91">
        <f t="shared" ref="C34:D34" si="13">C33+C26</f>
        <v>6507128782</v>
      </c>
      <c r="D34" s="91">
        <f t="shared" si="13"/>
        <v>2054756163</v>
      </c>
      <c r="E34" s="82">
        <f t="shared" si="9"/>
        <v>4452372619</v>
      </c>
      <c r="F34" s="83">
        <f t="shared" si="11"/>
        <v>0.6842299835</v>
      </c>
    </row>
    <row r="35">
      <c r="A35" s="84" t="s">
        <v>37</v>
      </c>
      <c r="B35" s="3"/>
      <c r="C35" s="93">
        <f>C34+C20</f>
        <v>14007657968</v>
      </c>
      <c r="D35" s="93">
        <f>D20+D34</f>
        <v>6557016861</v>
      </c>
      <c r="E35" s="86">
        <f t="shared" si="9"/>
        <v>7450641107</v>
      </c>
      <c r="F35" s="87">
        <f t="shared" si="11"/>
        <v>0.5318977037</v>
      </c>
    </row>
    <row r="36">
      <c r="C36" s="65"/>
      <c r="D36" s="65"/>
    </row>
    <row r="37">
      <c r="C37" s="65"/>
      <c r="D37" s="65"/>
    </row>
    <row r="38">
      <c r="C38" s="65"/>
      <c r="D38" s="65"/>
    </row>
    <row r="39">
      <c r="C39" s="65"/>
      <c r="D39" s="65"/>
    </row>
    <row r="40">
      <c r="C40" s="65"/>
      <c r="D40" s="65"/>
    </row>
    <row r="41">
      <c r="C41" s="65"/>
      <c r="D41" s="65"/>
    </row>
    <row r="42">
      <c r="C42" s="65"/>
      <c r="D42" s="65"/>
    </row>
    <row r="43">
      <c r="C43" s="65"/>
      <c r="D43" s="65"/>
    </row>
    <row r="44">
      <c r="C44" s="65"/>
      <c r="D44" s="65"/>
    </row>
    <row r="45">
      <c r="C45" s="65"/>
      <c r="D45" s="65"/>
    </row>
    <row r="46">
      <c r="C46" s="65"/>
      <c r="D46" s="65"/>
    </row>
    <row r="47">
      <c r="C47" s="65"/>
      <c r="D47" s="65"/>
    </row>
    <row r="48">
      <c r="C48" s="65"/>
      <c r="D48" s="65"/>
    </row>
    <row r="49">
      <c r="C49" s="65"/>
      <c r="D49" s="65"/>
    </row>
    <row r="50">
      <c r="C50" s="65"/>
      <c r="D50" s="65"/>
    </row>
    <row r="51">
      <c r="C51" s="65"/>
      <c r="D51" s="65"/>
    </row>
    <row r="52">
      <c r="C52" s="65"/>
      <c r="D52" s="65"/>
    </row>
    <row r="53">
      <c r="C53" s="65"/>
      <c r="D53" s="65"/>
    </row>
    <row r="54">
      <c r="C54" s="65"/>
      <c r="D54" s="65"/>
    </row>
    <row r="55">
      <c r="C55" s="65"/>
      <c r="D55" s="65"/>
    </row>
    <row r="56">
      <c r="C56" s="65"/>
      <c r="D56" s="65"/>
    </row>
    <row r="57">
      <c r="C57" s="65"/>
      <c r="D57" s="65"/>
    </row>
    <row r="58">
      <c r="C58" s="65"/>
      <c r="D58" s="65"/>
    </row>
    <row r="59">
      <c r="C59" s="65"/>
      <c r="D59" s="65"/>
    </row>
    <row r="60">
      <c r="C60" s="65"/>
      <c r="D60" s="65"/>
    </row>
    <row r="61">
      <c r="C61" s="65"/>
      <c r="D61" s="65"/>
    </row>
    <row r="62">
      <c r="C62" s="65"/>
      <c r="D62" s="65"/>
    </row>
    <row r="63">
      <c r="C63" s="65"/>
      <c r="D63" s="65"/>
    </row>
    <row r="64">
      <c r="C64" s="65"/>
      <c r="D64" s="65"/>
    </row>
    <row r="65">
      <c r="C65" s="65"/>
      <c r="D65" s="65"/>
    </row>
    <row r="66">
      <c r="C66" s="65"/>
      <c r="D66" s="65"/>
    </row>
    <row r="67">
      <c r="C67" s="65"/>
      <c r="D67" s="65"/>
    </row>
    <row r="68">
      <c r="C68" s="65"/>
      <c r="D68" s="65"/>
    </row>
    <row r="69">
      <c r="C69" s="65"/>
      <c r="D69" s="65"/>
    </row>
    <row r="70">
      <c r="C70" s="65"/>
      <c r="D70" s="65"/>
    </row>
    <row r="71">
      <c r="C71" s="65"/>
      <c r="D71" s="65"/>
    </row>
    <row r="72">
      <c r="C72" s="65"/>
      <c r="D72" s="65"/>
    </row>
    <row r="73">
      <c r="C73" s="65"/>
      <c r="D73" s="65"/>
    </row>
    <row r="74">
      <c r="C74" s="65"/>
      <c r="D74" s="65"/>
    </row>
    <row r="75">
      <c r="C75" s="65"/>
      <c r="D75" s="65"/>
    </row>
    <row r="76">
      <c r="C76" s="65"/>
      <c r="D76" s="65"/>
    </row>
    <row r="77">
      <c r="C77" s="65"/>
      <c r="D77" s="65"/>
    </row>
    <row r="78">
      <c r="C78" s="65"/>
      <c r="D78" s="65"/>
    </row>
    <row r="79">
      <c r="C79" s="65"/>
      <c r="D79" s="65"/>
    </row>
    <row r="80">
      <c r="C80" s="65"/>
      <c r="D80" s="65"/>
    </row>
    <row r="81">
      <c r="C81" s="65"/>
      <c r="D81" s="65"/>
    </row>
    <row r="82">
      <c r="C82" s="65"/>
      <c r="D82" s="65"/>
    </row>
    <row r="83">
      <c r="C83" s="65"/>
      <c r="D83" s="65"/>
    </row>
    <row r="84">
      <c r="C84" s="65"/>
      <c r="D84" s="65"/>
    </row>
    <row r="85">
      <c r="C85" s="65"/>
      <c r="D85" s="65"/>
    </row>
    <row r="86">
      <c r="C86" s="65"/>
      <c r="D86" s="65"/>
    </row>
    <row r="87">
      <c r="C87" s="65"/>
      <c r="D87" s="65"/>
    </row>
    <row r="88">
      <c r="C88" s="65"/>
      <c r="D88" s="65"/>
    </row>
    <row r="89">
      <c r="C89" s="65"/>
      <c r="D89" s="65"/>
    </row>
    <row r="90">
      <c r="C90" s="65"/>
      <c r="D90" s="65"/>
    </row>
    <row r="91">
      <c r="C91" s="65"/>
      <c r="D91" s="65"/>
    </row>
    <row r="92">
      <c r="C92" s="65"/>
      <c r="D92" s="65"/>
    </row>
    <row r="93">
      <c r="C93" s="65"/>
      <c r="D93" s="65"/>
    </row>
    <row r="94">
      <c r="C94" s="65"/>
      <c r="D94" s="65"/>
    </row>
    <row r="95">
      <c r="C95" s="65"/>
      <c r="D95" s="65"/>
    </row>
    <row r="96">
      <c r="C96" s="65"/>
      <c r="D96" s="65"/>
    </row>
    <row r="97">
      <c r="C97" s="65"/>
      <c r="D97" s="65"/>
    </row>
    <row r="98">
      <c r="C98" s="65"/>
      <c r="D98" s="65"/>
    </row>
    <row r="99">
      <c r="C99" s="65"/>
      <c r="D99" s="65"/>
    </row>
    <row r="100">
      <c r="C100" s="65"/>
      <c r="D100" s="65"/>
    </row>
    <row r="101">
      <c r="C101" s="65"/>
      <c r="D101" s="65"/>
    </row>
    <row r="102">
      <c r="C102" s="65"/>
      <c r="D102" s="65"/>
    </row>
    <row r="103">
      <c r="C103" s="65"/>
      <c r="D103" s="65"/>
    </row>
    <row r="104">
      <c r="C104" s="65"/>
      <c r="D104" s="65"/>
    </row>
    <row r="105">
      <c r="C105" s="65"/>
      <c r="D105" s="65"/>
    </row>
    <row r="106">
      <c r="C106" s="65"/>
      <c r="D106" s="65"/>
    </row>
    <row r="107">
      <c r="C107" s="65"/>
      <c r="D107" s="65"/>
    </row>
    <row r="108">
      <c r="C108" s="65"/>
      <c r="D108" s="65"/>
    </row>
    <row r="109">
      <c r="C109" s="65"/>
      <c r="D109" s="65"/>
    </row>
    <row r="110">
      <c r="C110" s="65"/>
      <c r="D110" s="65"/>
    </row>
    <row r="111">
      <c r="C111" s="65"/>
      <c r="D111" s="65"/>
    </row>
    <row r="112">
      <c r="C112" s="65"/>
      <c r="D112" s="65"/>
    </row>
    <row r="113">
      <c r="C113" s="65"/>
      <c r="D113" s="65"/>
    </row>
    <row r="114">
      <c r="C114" s="65"/>
      <c r="D114" s="65"/>
    </row>
    <row r="115">
      <c r="C115" s="65"/>
      <c r="D115" s="65"/>
    </row>
    <row r="116">
      <c r="C116" s="65"/>
      <c r="D116" s="65"/>
    </row>
    <row r="117">
      <c r="C117" s="65"/>
      <c r="D117" s="65"/>
    </row>
    <row r="118">
      <c r="C118" s="65"/>
      <c r="D118" s="65"/>
    </row>
    <row r="119">
      <c r="C119" s="65"/>
      <c r="D119" s="65"/>
    </row>
    <row r="120">
      <c r="C120" s="65"/>
      <c r="D120" s="65"/>
    </row>
    <row r="121">
      <c r="C121" s="65"/>
      <c r="D121" s="65"/>
    </row>
    <row r="122">
      <c r="C122" s="65"/>
      <c r="D122" s="65"/>
    </row>
    <row r="123">
      <c r="C123" s="65"/>
      <c r="D123" s="65"/>
    </row>
    <row r="124">
      <c r="C124" s="65"/>
      <c r="D124" s="65"/>
    </row>
    <row r="125">
      <c r="C125" s="65"/>
      <c r="D125" s="65"/>
    </row>
    <row r="126">
      <c r="C126" s="65"/>
      <c r="D126" s="65"/>
    </row>
    <row r="127">
      <c r="C127" s="65"/>
      <c r="D127" s="65"/>
    </row>
    <row r="128">
      <c r="C128" s="65"/>
      <c r="D128" s="65"/>
    </row>
    <row r="129">
      <c r="C129" s="65"/>
      <c r="D129" s="65"/>
    </row>
    <row r="130">
      <c r="C130" s="65"/>
      <c r="D130" s="65"/>
    </row>
    <row r="131">
      <c r="C131" s="65"/>
      <c r="D131" s="65"/>
    </row>
    <row r="132">
      <c r="C132" s="65"/>
      <c r="D132" s="65"/>
    </row>
    <row r="133">
      <c r="C133" s="65"/>
      <c r="D133" s="65"/>
    </row>
    <row r="134">
      <c r="C134" s="65"/>
      <c r="D134" s="65"/>
    </row>
    <row r="135">
      <c r="C135" s="65"/>
      <c r="D135" s="65"/>
    </row>
    <row r="136">
      <c r="C136" s="65"/>
      <c r="D136" s="65"/>
    </row>
    <row r="137">
      <c r="C137" s="65"/>
      <c r="D137" s="65"/>
    </row>
    <row r="138">
      <c r="C138" s="65"/>
      <c r="D138" s="65"/>
    </row>
    <row r="139">
      <c r="C139" s="65"/>
      <c r="D139" s="65"/>
    </row>
    <row r="140">
      <c r="C140" s="65"/>
      <c r="D140" s="65"/>
    </row>
    <row r="141">
      <c r="C141" s="65"/>
      <c r="D141" s="65"/>
    </row>
    <row r="142">
      <c r="C142" s="65"/>
      <c r="D142" s="65"/>
    </row>
    <row r="143">
      <c r="C143" s="65"/>
      <c r="D143" s="65"/>
    </row>
    <row r="144">
      <c r="C144" s="65"/>
      <c r="D144" s="65"/>
    </row>
    <row r="145">
      <c r="C145" s="65"/>
      <c r="D145" s="65"/>
    </row>
    <row r="146">
      <c r="C146" s="65"/>
      <c r="D146" s="65"/>
    </row>
    <row r="147">
      <c r="C147" s="65"/>
      <c r="D147" s="65"/>
    </row>
    <row r="148">
      <c r="C148" s="65"/>
      <c r="D148" s="65"/>
    </row>
    <row r="149">
      <c r="C149" s="65"/>
      <c r="D149" s="65"/>
    </row>
    <row r="150">
      <c r="C150" s="65"/>
      <c r="D150" s="65"/>
    </row>
    <row r="151">
      <c r="C151" s="65"/>
      <c r="D151" s="65"/>
    </row>
    <row r="152">
      <c r="C152" s="65"/>
      <c r="D152" s="65"/>
    </row>
    <row r="153">
      <c r="C153" s="65"/>
      <c r="D153" s="65"/>
    </row>
    <row r="154">
      <c r="C154" s="65"/>
      <c r="D154" s="65"/>
    </row>
    <row r="155">
      <c r="C155" s="65"/>
      <c r="D155" s="65"/>
    </row>
    <row r="156">
      <c r="C156" s="65"/>
      <c r="D156" s="65"/>
    </row>
    <row r="157">
      <c r="C157" s="65"/>
      <c r="D157" s="65"/>
    </row>
    <row r="158">
      <c r="C158" s="65"/>
      <c r="D158" s="65"/>
    </row>
    <row r="159">
      <c r="C159" s="65"/>
      <c r="D159" s="65"/>
    </row>
    <row r="160">
      <c r="C160" s="65"/>
      <c r="D160" s="65"/>
    </row>
    <row r="161">
      <c r="C161" s="65"/>
      <c r="D161" s="65"/>
    </row>
    <row r="162">
      <c r="C162" s="65"/>
      <c r="D162" s="65"/>
    </row>
    <row r="163">
      <c r="C163" s="65"/>
      <c r="D163" s="65"/>
    </row>
    <row r="164">
      <c r="C164" s="65"/>
      <c r="D164" s="65"/>
    </row>
    <row r="165">
      <c r="C165" s="65"/>
      <c r="D165" s="65"/>
    </row>
    <row r="166">
      <c r="C166" s="65"/>
      <c r="D166" s="65"/>
    </row>
    <row r="167">
      <c r="C167" s="65"/>
      <c r="D167" s="65"/>
    </row>
    <row r="168">
      <c r="C168" s="65"/>
      <c r="D168" s="65"/>
    </row>
    <row r="169">
      <c r="C169" s="65"/>
      <c r="D169" s="65"/>
    </row>
    <row r="170">
      <c r="C170" s="65"/>
      <c r="D170" s="65"/>
    </row>
    <row r="171">
      <c r="C171" s="65"/>
      <c r="D171" s="65"/>
    </row>
    <row r="172">
      <c r="C172" s="65"/>
      <c r="D172" s="65"/>
    </row>
    <row r="173">
      <c r="C173" s="65"/>
      <c r="D173" s="65"/>
    </row>
    <row r="174">
      <c r="C174" s="65"/>
      <c r="D174" s="65"/>
    </row>
    <row r="175">
      <c r="C175" s="65"/>
      <c r="D175" s="65"/>
    </row>
    <row r="176">
      <c r="C176" s="65"/>
      <c r="D176" s="65"/>
    </row>
    <row r="177">
      <c r="C177" s="65"/>
      <c r="D177" s="65"/>
    </row>
    <row r="178">
      <c r="C178" s="65"/>
      <c r="D178" s="65"/>
    </row>
    <row r="179">
      <c r="C179" s="65"/>
      <c r="D179" s="65"/>
    </row>
    <row r="180">
      <c r="C180" s="65"/>
      <c r="D180" s="65"/>
    </row>
    <row r="181">
      <c r="C181" s="65"/>
      <c r="D181" s="65"/>
    </row>
    <row r="182">
      <c r="C182" s="65"/>
      <c r="D182" s="65"/>
    </row>
    <row r="183">
      <c r="C183" s="65"/>
      <c r="D183" s="65"/>
    </row>
    <row r="184">
      <c r="C184" s="65"/>
      <c r="D184" s="65"/>
    </row>
    <row r="185">
      <c r="C185" s="65"/>
      <c r="D185" s="65"/>
    </row>
    <row r="186">
      <c r="C186" s="65"/>
      <c r="D186" s="65"/>
    </row>
    <row r="187">
      <c r="C187" s="65"/>
      <c r="D187" s="65"/>
    </row>
    <row r="188">
      <c r="C188" s="65"/>
      <c r="D188" s="65"/>
    </row>
    <row r="189">
      <c r="C189" s="65"/>
      <c r="D189" s="65"/>
    </row>
    <row r="190">
      <c r="C190" s="65"/>
      <c r="D190" s="65"/>
    </row>
    <row r="191">
      <c r="C191" s="65"/>
      <c r="D191" s="65"/>
    </row>
    <row r="192">
      <c r="C192" s="65"/>
      <c r="D192" s="65"/>
    </row>
    <row r="193">
      <c r="C193" s="65"/>
      <c r="D193" s="65"/>
    </row>
    <row r="194">
      <c r="C194" s="65"/>
      <c r="D194" s="65"/>
    </row>
    <row r="195">
      <c r="C195" s="65"/>
      <c r="D195" s="65"/>
    </row>
    <row r="196">
      <c r="C196" s="65"/>
      <c r="D196" s="65"/>
    </row>
    <row r="197">
      <c r="C197" s="65"/>
      <c r="D197" s="65"/>
    </row>
    <row r="198">
      <c r="C198" s="65"/>
      <c r="D198" s="65"/>
    </row>
    <row r="199">
      <c r="C199" s="65"/>
      <c r="D199" s="65"/>
    </row>
    <row r="200">
      <c r="C200" s="65"/>
      <c r="D200" s="65"/>
    </row>
    <row r="201">
      <c r="C201" s="65"/>
      <c r="D201" s="65"/>
    </row>
    <row r="202">
      <c r="C202" s="65"/>
      <c r="D202" s="65"/>
    </row>
    <row r="203">
      <c r="C203" s="65"/>
      <c r="D203" s="65"/>
    </row>
    <row r="204">
      <c r="C204" s="65"/>
      <c r="D204" s="65"/>
    </row>
    <row r="205">
      <c r="C205" s="65"/>
      <c r="D205" s="65"/>
    </row>
    <row r="206">
      <c r="C206" s="65"/>
      <c r="D206" s="65"/>
    </row>
    <row r="207">
      <c r="C207" s="65"/>
      <c r="D207" s="65"/>
    </row>
    <row r="208">
      <c r="C208" s="65"/>
      <c r="D208" s="65"/>
    </row>
    <row r="209">
      <c r="C209" s="65"/>
      <c r="D209" s="65"/>
    </row>
    <row r="210">
      <c r="C210" s="65"/>
      <c r="D210" s="65"/>
    </row>
    <row r="211">
      <c r="C211" s="65"/>
      <c r="D211" s="65"/>
    </row>
    <row r="212">
      <c r="C212" s="65"/>
      <c r="D212" s="65"/>
    </row>
    <row r="213">
      <c r="C213" s="65"/>
      <c r="D213" s="65"/>
    </row>
    <row r="214">
      <c r="C214" s="65"/>
      <c r="D214" s="65"/>
    </row>
    <row r="215">
      <c r="C215" s="65"/>
      <c r="D215" s="65"/>
    </row>
    <row r="216">
      <c r="C216" s="65"/>
      <c r="D216" s="65"/>
    </row>
    <row r="217">
      <c r="C217" s="65"/>
      <c r="D217" s="65"/>
    </row>
    <row r="218">
      <c r="C218" s="65"/>
      <c r="D218" s="65"/>
    </row>
    <row r="219">
      <c r="C219" s="65"/>
      <c r="D219" s="65"/>
    </row>
    <row r="220">
      <c r="C220" s="65"/>
      <c r="D220" s="65"/>
    </row>
    <row r="221">
      <c r="C221" s="65"/>
      <c r="D221" s="65"/>
    </row>
    <row r="222">
      <c r="C222" s="65"/>
      <c r="D222" s="65"/>
    </row>
    <row r="223">
      <c r="C223" s="65"/>
      <c r="D223" s="65"/>
    </row>
    <row r="224">
      <c r="C224" s="65"/>
      <c r="D224" s="65"/>
    </row>
    <row r="225">
      <c r="C225" s="65"/>
      <c r="D225" s="65"/>
    </row>
    <row r="226">
      <c r="C226" s="65"/>
      <c r="D226" s="65"/>
    </row>
    <row r="227">
      <c r="C227" s="65"/>
      <c r="D227" s="65"/>
    </row>
    <row r="228">
      <c r="C228" s="65"/>
      <c r="D228" s="65"/>
    </row>
    <row r="229">
      <c r="C229" s="65"/>
      <c r="D229" s="65"/>
    </row>
    <row r="230">
      <c r="C230" s="65"/>
      <c r="D230" s="65"/>
    </row>
    <row r="231">
      <c r="C231" s="65"/>
      <c r="D231" s="65"/>
    </row>
    <row r="232">
      <c r="C232" s="65"/>
      <c r="D232" s="65"/>
    </row>
    <row r="233">
      <c r="C233" s="65"/>
      <c r="D233" s="65"/>
    </row>
    <row r="234">
      <c r="C234" s="65"/>
      <c r="D234" s="65"/>
    </row>
    <row r="235">
      <c r="C235" s="65"/>
      <c r="D235" s="65"/>
    </row>
    <row r="236">
      <c r="C236" s="65"/>
      <c r="D236" s="65"/>
    </row>
    <row r="237">
      <c r="C237" s="65"/>
      <c r="D237" s="65"/>
    </row>
    <row r="238">
      <c r="C238" s="65"/>
      <c r="D238" s="65"/>
    </row>
    <row r="239">
      <c r="C239" s="65"/>
      <c r="D239" s="65"/>
    </row>
    <row r="240">
      <c r="C240" s="65"/>
      <c r="D240" s="65"/>
    </row>
    <row r="241">
      <c r="C241" s="65"/>
      <c r="D241" s="65"/>
    </row>
    <row r="242">
      <c r="C242" s="65"/>
      <c r="D242" s="65"/>
    </row>
    <row r="243">
      <c r="C243" s="65"/>
      <c r="D243" s="65"/>
    </row>
    <row r="244">
      <c r="C244" s="65"/>
      <c r="D244" s="65"/>
    </row>
    <row r="245">
      <c r="C245" s="65"/>
      <c r="D245" s="65"/>
    </row>
    <row r="246">
      <c r="C246" s="65"/>
      <c r="D246" s="65"/>
    </row>
    <row r="247">
      <c r="C247" s="65"/>
      <c r="D247" s="65"/>
    </row>
    <row r="248">
      <c r="C248" s="65"/>
      <c r="D248" s="65"/>
    </row>
    <row r="249">
      <c r="C249" s="65"/>
      <c r="D249" s="65"/>
    </row>
    <row r="250">
      <c r="C250" s="65"/>
      <c r="D250" s="65"/>
    </row>
    <row r="251">
      <c r="C251" s="65"/>
      <c r="D251" s="65"/>
    </row>
    <row r="252">
      <c r="C252" s="65"/>
      <c r="D252" s="65"/>
    </row>
    <row r="253">
      <c r="C253" s="65"/>
      <c r="D253" s="65"/>
    </row>
    <row r="254">
      <c r="C254" s="65"/>
      <c r="D254" s="65"/>
    </row>
    <row r="255">
      <c r="C255" s="65"/>
      <c r="D255" s="65"/>
    </row>
    <row r="256">
      <c r="C256" s="65"/>
      <c r="D256" s="65"/>
    </row>
    <row r="257">
      <c r="C257" s="65"/>
      <c r="D257" s="65"/>
    </row>
    <row r="258">
      <c r="C258" s="65"/>
      <c r="D258" s="65"/>
    </row>
    <row r="259">
      <c r="C259" s="65"/>
      <c r="D259" s="65"/>
    </row>
    <row r="260">
      <c r="C260" s="65"/>
      <c r="D260" s="65"/>
    </row>
    <row r="261">
      <c r="C261" s="65"/>
      <c r="D261" s="65"/>
    </row>
    <row r="262">
      <c r="C262" s="65"/>
      <c r="D262" s="65"/>
    </row>
    <row r="263">
      <c r="C263" s="65"/>
      <c r="D263" s="65"/>
    </row>
    <row r="264">
      <c r="C264" s="65"/>
      <c r="D264" s="65"/>
    </row>
    <row r="265">
      <c r="C265" s="65"/>
      <c r="D265" s="65"/>
    </row>
    <row r="266">
      <c r="C266" s="65"/>
      <c r="D266" s="65"/>
    </row>
    <row r="267">
      <c r="C267" s="65"/>
      <c r="D267" s="65"/>
    </row>
    <row r="268">
      <c r="C268" s="65"/>
      <c r="D268" s="65"/>
    </row>
    <row r="269">
      <c r="C269" s="65"/>
      <c r="D269" s="65"/>
    </row>
    <row r="270">
      <c r="C270" s="65"/>
      <c r="D270" s="65"/>
    </row>
    <row r="271">
      <c r="C271" s="65"/>
      <c r="D271" s="65"/>
    </row>
    <row r="272">
      <c r="C272" s="65"/>
      <c r="D272" s="65"/>
    </row>
    <row r="273">
      <c r="C273" s="65"/>
      <c r="D273" s="65"/>
    </row>
    <row r="274">
      <c r="C274" s="65"/>
      <c r="D274" s="65"/>
    </row>
    <row r="275">
      <c r="C275" s="65"/>
      <c r="D275" s="65"/>
    </row>
    <row r="276">
      <c r="C276" s="65"/>
      <c r="D276" s="65"/>
    </row>
    <row r="277">
      <c r="C277" s="65"/>
      <c r="D277" s="65"/>
    </row>
    <row r="278">
      <c r="C278" s="65"/>
      <c r="D278" s="65"/>
    </row>
    <row r="279">
      <c r="C279" s="65"/>
      <c r="D279" s="65"/>
    </row>
    <row r="280">
      <c r="C280" s="65"/>
      <c r="D280" s="65"/>
    </row>
    <row r="281">
      <c r="C281" s="65"/>
      <c r="D281" s="65"/>
    </row>
    <row r="282">
      <c r="C282" s="65"/>
      <c r="D282" s="65"/>
    </row>
    <row r="283">
      <c r="C283" s="65"/>
      <c r="D283" s="65"/>
    </row>
    <row r="284">
      <c r="C284" s="65"/>
      <c r="D284" s="65"/>
    </row>
    <row r="285">
      <c r="C285" s="65"/>
      <c r="D285" s="65"/>
    </row>
    <row r="286">
      <c r="C286" s="65"/>
      <c r="D286" s="65"/>
    </row>
    <row r="287">
      <c r="C287" s="65"/>
      <c r="D287" s="65"/>
    </row>
    <row r="288">
      <c r="C288" s="65"/>
      <c r="D288" s="65"/>
    </row>
    <row r="289">
      <c r="C289" s="65"/>
      <c r="D289" s="65"/>
    </row>
    <row r="290">
      <c r="C290" s="65"/>
      <c r="D290" s="65"/>
    </row>
    <row r="291">
      <c r="C291" s="65"/>
      <c r="D291" s="65"/>
    </row>
    <row r="292">
      <c r="C292" s="65"/>
      <c r="D292" s="65"/>
    </row>
    <row r="293">
      <c r="C293" s="65"/>
      <c r="D293" s="65"/>
    </row>
    <row r="294">
      <c r="C294" s="65"/>
      <c r="D294" s="65"/>
    </row>
    <row r="295">
      <c r="C295" s="65"/>
      <c r="D295" s="65"/>
    </row>
    <row r="296">
      <c r="C296" s="65"/>
      <c r="D296" s="65"/>
    </row>
    <row r="297">
      <c r="C297" s="65"/>
      <c r="D297" s="65"/>
    </row>
    <row r="298">
      <c r="C298" s="65"/>
      <c r="D298" s="65"/>
    </row>
    <row r="299">
      <c r="C299" s="65"/>
      <c r="D299" s="65"/>
    </row>
    <row r="300">
      <c r="C300" s="65"/>
      <c r="D300" s="65"/>
    </row>
    <row r="301">
      <c r="C301" s="65"/>
      <c r="D301" s="65"/>
    </row>
    <row r="302">
      <c r="C302" s="65"/>
      <c r="D302" s="65"/>
    </row>
    <row r="303">
      <c r="C303" s="65"/>
      <c r="D303" s="65"/>
    </row>
    <row r="304">
      <c r="C304" s="65"/>
      <c r="D304" s="65"/>
    </row>
    <row r="305">
      <c r="C305" s="65"/>
      <c r="D305" s="65"/>
    </row>
    <row r="306">
      <c r="C306" s="65"/>
      <c r="D306" s="65"/>
    </row>
    <row r="307">
      <c r="C307" s="65"/>
      <c r="D307" s="65"/>
    </row>
    <row r="308">
      <c r="C308" s="65"/>
      <c r="D308" s="65"/>
    </row>
    <row r="309">
      <c r="C309" s="65"/>
      <c r="D309" s="65"/>
    </row>
    <row r="310">
      <c r="C310" s="65"/>
      <c r="D310" s="65"/>
    </row>
    <row r="311">
      <c r="C311" s="65"/>
      <c r="D311" s="65"/>
    </row>
    <row r="312">
      <c r="C312" s="65"/>
      <c r="D312" s="65"/>
    </row>
    <row r="313">
      <c r="C313" s="65"/>
      <c r="D313" s="65"/>
    </row>
    <row r="314">
      <c r="C314" s="65"/>
      <c r="D314" s="65"/>
    </row>
    <row r="315">
      <c r="C315" s="65"/>
      <c r="D315" s="65"/>
    </row>
    <row r="316">
      <c r="C316" s="65"/>
      <c r="D316" s="65"/>
    </row>
    <row r="317">
      <c r="C317" s="65"/>
      <c r="D317" s="65"/>
    </row>
    <row r="318">
      <c r="C318" s="65"/>
      <c r="D318" s="65"/>
    </row>
    <row r="319">
      <c r="C319" s="65"/>
      <c r="D319" s="65"/>
    </row>
    <row r="320">
      <c r="C320" s="65"/>
      <c r="D320" s="65"/>
    </row>
    <row r="321">
      <c r="C321" s="65"/>
      <c r="D321" s="65"/>
    </row>
    <row r="322">
      <c r="C322" s="65"/>
      <c r="D322" s="65"/>
    </row>
    <row r="323">
      <c r="C323" s="65"/>
      <c r="D323" s="65"/>
    </row>
    <row r="324">
      <c r="C324" s="65"/>
      <c r="D324" s="65"/>
    </row>
    <row r="325">
      <c r="C325" s="65"/>
      <c r="D325" s="65"/>
    </row>
    <row r="326">
      <c r="C326" s="65"/>
      <c r="D326" s="65"/>
    </row>
    <row r="327">
      <c r="C327" s="65"/>
      <c r="D327" s="65"/>
    </row>
    <row r="328">
      <c r="C328" s="65"/>
      <c r="D328" s="65"/>
    </row>
    <row r="329">
      <c r="C329" s="65"/>
      <c r="D329" s="65"/>
    </row>
    <row r="330">
      <c r="C330" s="65"/>
      <c r="D330" s="65"/>
    </row>
    <row r="331">
      <c r="C331" s="65"/>
      <c r="D331" s="65"/>
    </row>
    <row r="332">
      <c r="C332" s="65"/>
      <c r="D332" s="65"/>
    </row>
    <row r="333">
      <c r="C333" s="65"/>
      <c r="D333" s="65"/>
    </row>
    <row r="334">
      <c r="C334" s="65"/>
      <c r="D334" s="65"/>
    </row>
    <row r="335">
      <c r="C335" s="65"/>
      <c r="D335" s="65"/>
    </row>
    <row r="336">
      <c r="C336" s="65"/>
      <c r="D336" s="65"/>
    </row>
    <row r="337">
      <c r="C337" s="65"/>
      <c r="D337" s="65"/>
    </row>
    <row r="338">
      <c r="C338" s="65"/>
      <c r="D338" s="65"/>
    </row>
    <row r="339">
      <c r="C339" s="65"/>
      <c r="D339" s="65"/>
    </row>
    <row r="340">
      <c r="C340" s="65"/>
      <c r="D340" s="65"/>
    </row>
    <row r="341">
      <c r="C341" s="65"/>
      <c r="D341" s="65"/>
    </row>
    <row r="342">
      <c r="C342" s="65"/>
      <c r="D342" s="65"/>
    </row>
    <row r="343">
      <c r="C343" s="65"/>
      <c r="D343" s="65"/>
    </row>
    <row r="344">
      <c r="C344" s="65"/>
      <c r="D344" s="65"/>
    </row>
    <row r="345">
      <c r="C345" s="65"/>
      <c r="D345" s="65"/>
    </row>
    <row r="346">
      <c r="C346" s="65"/>
      <c r="D346" s="65"/>
    </row>
    <row r="347">
      <c r="C347" s="65"/>
      <c r="D347" s="65"/>
    </row>
    <row r="348">
      <c r="C348" s="65"/>
      <c r="D348" s="65"/>
    </row>
    <row r="349">
      <c r="C349" s="65"/>
      <c r="D349" s="65"/>
    </row>
    <row r="350">
      <c r="C350" s="65"/>
      <c r="D350" s="65"/>
    </row>
    <row r="351">
      <c r="C351" s="65"/>
      <c r="D351" s="65"/>
    </row>
    <row r="352">
      <c r="C352" s="65"/>
      <c r="D352" s="65"/>
    </row>
    <row r="353">
      <c r="C353" s="65"/>
      <c r="D353" s="65"/>
    </row>
    <row r="354">
      <c r="C354" s="65"/>
      <c r="D354" s="65"/>
    </row>
    <row r="355">
      <c r="C355" s="65"/>
      <c r="D355" s="65"/>
    </row>
    <row r="356">
      <c r="C356" s="65"/>
      <c r="D356" s="65"/>
    </row>
    <row r="357">
      <c r="C357" s="65"/>
      <c r="D357" s="65"/>
    </row>
    <row r="358">
      <c r="C358" s="65"/>
      <c r="D358" s="65"/>
    </row>
    <row r="359">
      <c r="C359" s="65"/>
      <c r="D359" s="65"/>
    </row>
    <row r="360">
      <c r="C360" s="65"/>
      <c r="D360" s="65"/>
    </row>
    <row r="361">
      <c r="C361" s="65"/>
      <c r="D361" s="65"/>
    </row>
    <row r="362">
      <c r="C362" s="65"/>
      <c r="D362" s="65"/>
    </row>
    <row r="363">
      <c r="C363" s="65"/>
      <c r="D363" s="65"/>
    </row>
    <row r="364">
      <c r="C364" s="65"/>
      <c r="D364" s="65"/>
    </row>
    <row r="365">
      <c r="C365" s="65"/>
      <c r="D365" s="65"/>
    </row>
    <row r="366">
      <c r="C366" s="65"/>
      <c r="D366" s="65"/>
    </row>
    <row r="367">
      <c r="C367" s="65"/>
      <c r="D367" s="65"/>
    </row>
    <row r="368">
      <c r="C368" s="65"/>
      <c r="D368" s="65"/>
    </row>
    <row r="369">
      <c r="C369" s="65"/>
      <c r="D369" s="65"/>
    </row>
    <row r="370">
      <c r="C370" s="65"/>
      <c r="D370" s="65"/>
    </row>
    <row r="371">
      <c r="C371" s="65"/>
      <c r="D371" s="65"/>
    </row>
    <row r="372">
      <c r="C372" s="65"/>
      <c r="D372" s="65"/>
    </row>
    <row r="373">
      <c r="C373" s="65"/>
      <c r="D373" s="65"/>
    </row>
    <row r="374">
      <c r="C374" s="65"/>
      <c r="D374" s="65"/>
    </row>
    <row r="375">
      <c r="C375" s="65"/>
      <c r="D375" s="65"/>
    </row>
    <row r="376">
      <c r="C376" s="65"/>
      <c r="D376" s="65"/>
    </row>
    <row r="377">
      <c r="C377" s="65"/>
      <c r="D377" s="65"/>
    </row>
    <row r="378">
      <c r="C378" s="65"/>
      <c r="D378" s="65"/>
    </row>
    <row r="379">
      <c r="C379" s="65"/>
      <c r="D379" s="65"/>
    </row>
    <row r="380">
      <c r="C380" s="65"/>
      <c r="D380" s="65"/>
    </row>
    <row r="381">
      <c r="C381" s="65"/>
      <c r="D381" s="65"/>
    </row>
    <row r="382">
      <c r="C382" s="65"/>
      <c r="D382" s="65"/>
    </row>
    <row r="383">
      <c r="C383" s="65"/>
      <c r="D383" s="65"/>
    </row>
    <row r="384">
      <c r="C384" s="65"/>
      <c r="D384" s="65"/>
    </row>
    <row r="385">
      <c r="C385" s="65"/>
      <c r="D385" s="65"/>
    </row>
    <row r="386">
      <c r="C386" s="65"/>
      <c r="D386" s="65"/>
    </row>
    <row r="387">
      <c r="C387" s="65"/>
      <c r="D387" s="65"/>
    </row>
    <row r="388">
      <c r="C388" s="65"/>
      <c r="D388" s="65"/>
    </row>
    <row r="389">
      <c r="C389" s="65"/>
      <c r="D389" s="65"/>
    </row>
    <row r="390">
      <c r="C390" s="65"/>
      <c r="D390" s="65"/>
    </row>
    <row r="391">
      <c r="C391" s="65"/>
      <c r="D391" s="65"/>
    </row>
    <row r="392">
      <c r="C392" s="65"/>
      <c r="D392" s="65"/>
    </row>
    <row r="393">
      <c r="C393" s="65"/>
      <c r="D393" s="65"/>
    </row>
    <row r="394">
      <c r="C394" s="65"/>
      <c r="D394" s="65"/>
    </row>
    <row r="395">
      <c r="C395" s="65"/>
      <c r="D395" s="65"/>
    </row>
    <row r="396">
      <c r="C396" s="65"/>
      <c r="D396" s="65"/>
    </row>
    <row r="397">
      <c r="C397" s="65"/>
      <c r="D397" s="65"/>
    </row>
    <row r="398">
      <c r="C398" s="65"/>
      <c r="D398" s="65"/>
    </row>
    <row r="399">
      <c r="C399" s="65"/>
      <c r="D399" s="65"/>
    </row>
    <row r="400">
      <c r="C400" s="65"/>
      <c r="D400" s="65"/>
    </row>
    <row r="401">
      <c r="C401" s="65"/>
      <c r="D401" s="65"/>
    </row>
    <row r="402">
      <c r="C402" s="65"/>
      <c r="D402" s="65"/>
    </row>
    <row r="403">
      <c r="C403" s="65"/>
      <c r="D403" s="65"/>
    </row>
    <row r="404">
      <c r="C404" s="65"/>
      <c r="D404" s="65"/>
    </row>
    <row r="405">
      <c r="C405" s="65"/>
      <c r="D405" s="65"/>
    </row>
    <row r="406">
      <c r="C406" s="65"/>
      <c r="D406" s="65"/>
    </row>
    <row r="407">
      <c r="C407" s="65"/>
      <c r="D407" s="65"/>
    </row>
    <row r="408">
      <c r="C408" s="65"/>
      <c r="D408" s="65"/>
    </row>
    <row r="409">
      <c r="C409" s="65"/>
      <c r="D409" s="65"/>
    </row>
    <row r="410">
      <c r="C410" s="65"/>
      <c r="D410" s="65"/>
    </row>
    <row r="411">
      <c r="C411" s="65"/>
      <c r="D411" s="65"/>
    </row>
    <row r="412">
      <c r="C412" s="65"/>
      <c r="D412" s="65"/>
    </row>
    <row r="413">
      <c r="C413" s="65"/>
      <c r="D413" s="65"/>
    </row>
    <row r="414">
      <c r="C414" s="65"/>
      <c r="D414" s="65"/>
    </row>
    <row r="415">
      <c r="C415" s="65"/>
      <c r="D415" s="65"/>
    </row>
    <row r="416">
      <c r="C416" s="65"/>
      <c r="D416" s="65"/>
    </row>
    <row r="417">
      <c r="C417" s="65"/>
      <c r="D417" s="65"/>
    </row>
    <row r="418">
      <c r="C418" s="65"/>
      <c r="D418" s="65"/>
    </row>
    <row r="419">
      <c r="C419" s="65"/>
      <c r="D419" s="65"/>
    </row>
    <row r="420">
      <c r="C420" s="65"/>
      <c r="D420" s="65"/>
    </row>
    <row r="421">
      <c r="C421" s="65"/>
      <c r="D421" s="65"/>
    </row>
    <row r="422">
      <c r="C422" s="65"/>
      <c r="D422" s="65"/>
    </row>
    <row r="423">
      <c r="C423" s="65"/>
      <c r="D423" s="65"/>
    </row>
    <row r="424">
      <c r="C424" s="65"/>
      <c r="D424" s="65"/>
    </row>
    <row r="425">
      <c r="C425" s="65"/>
      <c r="D425" s="65"/>
    </row>
    <row r="426">
      <c r="C426" s="65"/>
      <c r="D426" s="65"/>
    </row>
    <row r="427">
      <c r="C427" s="65"/>
      <c r="D427" s="65"/>
    </row>
    <row r="428">
      <c r="C428" s="65"/>
      <c r="D428" s="65"/>
    </row>
    <row r="429">
      <c r="C429" s="65"/>
      <c r="D429" s="65"/>
    </row>
    <row r="430">
      <c r="C430" s="65"/>
      <c r="D430" s="65"/>
    </row>
    <row r="431">
      <c r="C431" s="65"/>
      <c r="D431" s="65"/>
    </row>
    <row r="432">
      <c r="C432" s="65"/>
      <c r="D432" s="65"/>
    </row>
    <row r="433">
      <c r="C433" s="65"/>
      <c r="D433" s="65"/>
    </row>
    <row r="434">
      <c r="C434" s="65"/>
      <c r="D434" s="65"/>
    </row>
    <row r="435">
      <c r="C435" s="65"/>
      <c r="D435" s="65"/>
    </row>
    <row r="436">
      <c r="C436" s="65"/>
      <c r="D436" s="65"/>
    </row>
    <row r="437">
      <c r="C437" s="65"/>
      <c r="D437" s="65"/>
    </row>
    <row r="438">
      <c r="C438" s="65"/>
      <c r="D438" s="65"/>
    </row>
    <row r="439">
      <c r="C439" s="65"/>
      <c r="D439" s="65"/>
    </row>
    <row r="440">
      <c r="C440" s="65"/>
      <c r="D440" s="65"/>
    </row>
    <row r="441">
      <c r="C441" s="65"/>
      <c r="D441" s="65"/>
    </row>
    <row r="442">
      <c r="C442" s="65"/>
      <c r="D442" s="65"/>
    </row>
    <row r="443">
      <c r="C443" s="65"/>
      <c r="D443" s="65"/>
    </row>
    <row r="444">
      <c r="C444" s="65"/>
      <c r="D444" s="65"/>
    </row>
    <row r="445">
      <c r="C445" s="65"/>
      <c r="D445" s="65"/>
    </row>
    <row r="446">
      <c r="C446" s="65"/>
      <c r="D446" s="65"/>
    </row>
    <row r="447">
      <c r="C447" s="65"/>
      <c r="D447" s="65"/>
    </row>
    <row r="448">
      <c r="C448" s="65"/>
      <c r="D448" s="65"/>
    </row>
    <row r="449">
      <c r="C449" s="65"/>
      <c r="D449" s="65"/>
    </row>
    <row r="450">
      <c r="C450" s="65"/>
      <c r="D450" s="65"/>
    </row>
    <row r="451">
      <c r="C451" s="65"/>
      <c r="D451" s="65"/>
    </row>
    <row r="452">
      <c r="C452" s="65"/>
      <c r="D452" s="65"/>
    </row>
    <row r="453">
      <c r="C453" s="65"/>
      <c r="D453" s="65"/>
    </row>
    <row r="454">
      <c r="C454" s="65"/>
      <c r="D454" s="65"/>
    </row>
    <row r="455">
      <c r="C455" s="65"/>
      <c r="D455" s="65"/>
    </row>
    <row r="456">
      <c r="C456" s="65"/>
      <c r="D456" s="65"/>
    </row>
    <row r="457">
      <c r="C457" s="65"/>
      <c r="D457" s="65"/>
    </row>
    <row r="458">
      <c r="C458" s="65"/>
      <c r="D458" s="65"/>
    </row>
    <row r="459">
      <c r="C459" s="65"/>
      <c r="D459" s="65"/>
    </row>
    <row r="460">
      <c r="C460" s="65"/>
      <c r="D460" s="65"/>
    </row>
    <row r="461">
      <c r="C461" s="65"/>
      <c r="D461" s="65"/>
    </row>
    <row r="462">
      <c r="C462" s="65"/>
      <c r="D462" s="65"/>
    </row>
    <row r="463">
      <c r="C463" s="65"/>
      <c r="D463" s="65"/>
    </row>
    <row r="464">
      <c r="C464" s="65"/>
      <c r="D464" s="65"/>
    </row>
    <row r="465">
      <c r="C465" s="65"/>
      <c r="D465" s="65"/>
    </row>
    <row r="466">
      <c r="C466" s="65"/>
      <c r="D466" s="65"/>
    </row>
    <row r="467">
      <c r="C467" s="65"/>
      <c r="D467" s="65"/>
    </row>
    <row r="468">
      <c r="C468" s="65"/>
      <c r="D468" s="65"/>
    </row>
    <row r="469">
      <c r="C469" s="65"/>
      <c r="D469" s="65"/>
    </row>
    <row r="470">
      <c r="C470" s="65"/>
      <c r="D470" s="65"/>
    </row>
    <row r="471">
      <c r="C471" s="65"/>
      <c r="D471" s="65"/>
    </row>
    <row r="472">
      <c r="C472" s="65"/>
      <c r="D472" s="65"/>
    </row>
    <row r="473">
      <c r="C473" s="65"/>
      <c r="D473" s="65"/>
    </row>
    <row r="474">
      <c r="C474" s="65"/>
      <c r="D474" s="65"/>
    </row>
    <row r="475">
      <c r="C475" s="65"/>
      <c r="D475" s="65"/>
    </row>
    <row r="476">
      <c r="C476" s="65"/>
      <c r="D476" s="65"/>
    </row>
    <row r="477">
      <c r="C477" s="65"/>
      <c r="D477" s="65"/>
    </row>
    <row r="478">
      <c r="C478" s="65"/>
      <c r="D478" s="65"/>
    </row>
    <row r="479">
      <c r="C479" s="65"/>
      <c r="D479" s="65"/>
    </row>
    <row r="480">
      <c r="C480" s="65"/>
      <c r="D480" s="65"/>
    </row>
    <row r="481">
      <c r="C481" s="65"/>
      <c r="D481" s="65"/>
    </row>
    <row r="482">
      <c r="C482" s="65"/>
      <c r="D482" s="65"/>
    </row>
    <row r="483">
      <c r="C483" s="65"/>
      <c r="D483" s="65"/>
    </row>
    <row r="484">
      <c r="C484" s="65"/>
      <c r="D484" s="65"/>
    </row>
    <row r="485">
      <c r="C485" s="65"/>
      <c r="D485" s="65"/>
    </row>
    <row r="486">
      <c r="C486" s="65"/>
      <c r="D486" s="65"/>
    </row>
    <row r="487">
      <c r="C487" s="65"/>
      <c r="D487" s="65"/>
    </row>
    <row r="488">
      <c r="C488" s="65"/>
      <c r="D488" s="65"/>
    </row>
    <row r="489">
      <c r="C489" s="65"/>
      <c r="D489" s="65"/>
    </row>
    <row r="490">
      <c r="C490" s="65"/>
      <c r="D490" s="65"/>
    </row>
    <row r="491">
      <c r="C491" s="65"/>
      <c r="D491" s="65"/>
    </row>
    <row r="492">
      <c r="C492" s="65"/>
      <c r="D492" s="65"/>
    </row>
    <row r="493">
      <c r="C493" s="65"/>
      <c r="D493" s="65"/>
    </row>
    <row r="494">
      <c r="C494" s="65"/>
      <c r="D494" s="65"/>
    </row>
    <row r="495">
      <c r="C495" s="65"/>
      <c r="D495" s="65"/>
    </row>
    <row r="496">
      <c r="C496" s="65"/>
      <c r="D496" s="65"/>
    </row>
    <row r="497">
      <c r="C497" s="65"/>
      <c r="D497" s="65"/>
    </row>
    <row r="498">
      <c r="C498" s="65"/>
      <c r="D498" s="65"/>
    </row>
    <row r="499">
      <c r="C499" s="65"/>
      <c r="D499" s="65"/>
    </row>
    <row r="500">
      <c r="C500" s="65"/>
      <c r="D500" s="65"/>
    </row>
    <row r="501">
      <c r="C501" s="65"/>
      <c r="D501" s="65"/>
    </row>
    <row r="502">
      <c r="C502" s="65"/>
      <c r="D502" s="65"/>
    </row>
    <row r="503">
      <c r="C503" s="65"/>
      <c r="D503" s="65"/>
    </row>
    <row r="504">
      <c r="C504" s="65"/>
      <c r="D504" s="65"/>
    </row>
    <row r="505">
      <c r="C505" s="65"/>
      <c r="D505" s="65"/>
    </row>
    <row r="506">
      <c r="C506" s="65"/>
      <c r="D506" s="65"/>
    </row>
    <row r="507">
      <c r="C507" s="65"/>
      <c r="D507" s="65"/>
    </row>
    <row r="508">
      <c r="C508" s="65"/>
      <c r="D508" s="65"/>
    </row>
    <row r="509">
      <c r="C509" s="65"/>
      <c r="D509" s="65"/>
    </row>
    <row r="510">
      <c r="C510" s="65"/>
      <c r="D510" s="65"/>
    </row>
    <row r="511">
      <c r="C511" s="65"/>
      <c r="D511" s="65"/>
    </row>
    <row r="512">
      <c r="C512" s="65"/>
      <c r="D512" s="65"/>
    </row>
    <row r="513">
      <c r="C513" s="65"/>
      <c r="D513" s="65"/>
    </row>
    <row r="514">
      <c r="C514" s="65"/>
      <c r="D514" s="65"/>
    </row>
    <row r="515">
      <c r="C515" s="65"/>
      <c r="D515" s="65"/>
    </row>
    <row r="516">
      <c r="C516" s="65"/>
      <c r="D516" s="65"/>
    </row>
    <row r="517">
      <c r="C517" s="65"/>
      <c r="D517" s="65"/>
    </row>
    <row r="518">
      <c r="C518" s="65"/>
      <c r="D518" s="65"/>
    </row>
    <row r="519">
      <c r="C519" s="65"/>
      <c r="D519" s="65"/>
    </row>
    <row r="520">
      <c r="C520" s="65"/>
      <c r="D520" s="65"/>
    </row>
    <row r="521">
      <c r="C521" s="65"/>
      <c r="D521" s="65"/>
    </row>
    <row r="522">
      <c r="C522" s="65"/>
      <c r="D522" s="65"/>
    </row>
    <row r="523">
      <c r="C523" s="65"/>
      <c r="D523" s="65"/>
    </row>
    <row r="524">
      <c r="C524" s="65"/>
      <c r="D524" s="65"/>
    </row>
    <row r="525">
      <c r="C525" s="65"/>
      <c r="D525" s="65"/>
    </row>
    <row r="526">
      <c r="C526" s="65"/>
      <c r="D526" s="65"/>
    </row>
    <row r="527">
      <c r="C527" s="65"/>
      <c r="D527" s="65"/>
    </row>
    <row r="528">
      <c r="C528" s="65"/>
      <c r="D528" s="65"/>
    </row>
    <row r="529">
      <c r="C529" s="65"/>
      <c r="D529" s="65"/>
    </row>
    <row r="530">
      <c r="C530" s="65"/>
      <c r="D530" s="65"/>
    </row>
    <row r="531">
      <c r="C531" s="65"/>
      <c r="D531" s="65"/>
    </row>
    <row r="532">
      <c r="C532" s="65"/>
      <c r="D532" s="65"/>
    </row>
    <row r="533">
      <c r="C533" s="65"/>
      <c r="D533" s="65"/>
    </row>
    <row r="534">
      <c r="C534" s="65"/>
      <c r="D534" s="65"/>
    </row>
    <row r="535">
      <c r="C535" s="65"/>
      <c r="D535" s="65"/>
    </row>
    <row r="536">
      <c r="C536" s="65"/>
      <c r="D536" s="65"/>
    </row>
    <row r="537">
      <c r="C537" s="65"/>
      <c r="D537" s="65"/>
    </row>
    <row r="538">
      <c r="C538" s="65"/>
      <c r="D538" s="65"/>
    </row>
    <row r="539">
      <c r="C539" s="65"/>
      <c r="D539" s="65"/>
    </row>
    <row r="540">
      <c r="C540" s="65"/>
      <c r="D540" s="65"/>
    </row>
    <row r="541">
      <c r="C541" s="65"/>
      <c r="D541" s="65"/>
    </row>
    <row r="542">
      <c r="C542" s="65"/>
      <c r="D542" s="65"/>
    </row>
    <row r="543">
      <c r="C543" s="65"/>
      <c r="D543" s="65"/>
    </row>
    <row r="544">
      <c r="C544" s="65"/>
      <c r="D544" s="65"/>
    </row>
    <row r="545">
      <c r="C545" s="65"/>
      <c r="D545" s="65"/>
    </row>
    <row r="546">
      <c r="C546" s="65"/>
      <c r="D546" s="65"/>
    </row>
    <row r="547">
      <c r="C547" s="65"/>
      <c r="D547" s="65"/>
    </row>
    <row r="548">
      <c r="C548" s="65"/>
      <c r="D548" s="65"/>
    </row>
    <row r="549">
      <c r="C549" s="65"/>
      <c r="D549" s="65"/>
    </row>
    <row r="550">
      <c r="C550" s="65"/>
      <c r="D550" s="65"/>
    </row>
    <row r="551">
      <c r="C551" s="65"/>
      <c r="D551" s="65"/>
    </row>
    <row r="552">
      <c r="C552" s="65"/>
      <c r="D552" s="65"/>
    </row>
    <row r="553">
      <c r="C553" s="65"/>
      <c r="D553" s="65"/>
    </row>
    <row r="554">
      <c r="C554" s="65"/>
      <c r="D554" s="65"/>
    </row>
    <row r="555">
      <c r="C555" s="65"/>
      <c r="D555" s="65"/>
    </row>
    <row r="556">
      <c r="C556" s="65"/>
      <c r="D556" s="65"/>
    </row>
    <row r="557">
      <c r="C557" s="65"/>
      <c r="D557" s="65"/>
    </row>
    <row r="558">
      <c r="C558" s="65"/>
      <c r="D558" s="65"/>
    </row>
    <row r="559">
      <c r="C559" s="65"/>
      <c r="D559" s="65"/>
    </row>
    <row r="560">
      <c r="C560" s="65"/>
      <c r="D560" s="65"/>
    </row>
    <row r="561">
      <c r="C561" s="65"/>
      <c r="D561" s="65"/>
    </row>
    <row r="562">
      <c r="C562" s="65"/>
      <c r="D562" s="65"/>
    </row>
    <row r="563">
      <c r="C563" s="65"/>
      <c r="D563" s="65"/>
    </row>
    <row r="564">
      <c r="C564" s="65"/>
      <c r="D564" s="65"/>
    </row>
    <row r="565">
      <c r="C565" s="65"/>
      <c r="D565" s="65"/>
    </row>
    <row r="566">
      <c r="C566" s="65"/>
      <c r="D566" s="65"/>
    </row>
    <row r="567">
      <c r="C567" s="65"/>
      <c r="D567" s="65"/>
    </row>
    <row r="568">
      <c r="C568" s="65"/>
      <c r="D568" s="65"/>
    </row>
    <row r="569">
      <c r="C569" s="65"/>
      <c r="D569" s="65"/>
    </row>
    <row r="570">
      <c r="C570" s="65"/>
      <c r="D570" s="65"/>
    </row>
    <row r="571">
      <c r="C571" s="65"/>
      <c r="D571" s="65"/>
    </row>
    <row r="572">
      <c r="C572" s="65"/>
      <c r="D572" s="65"/>
    </row>
    <row r="573">
      <c r="C573" s="65"/>
      <c r="D573" s="65"/>
    </row>
    <row r="574">
      <c r="C574" s="65"/>
      <c r="D574" s="65"/>
    </row>
    <row r="575">
      <c r="C575" s="65"/>
      <c r="D575" s="65"/>
    </row>
    <row r="576">
      <c r="C576" s="65"/>
      <c r="D576" s="65"/>
    </row>
    <row r="577">
      <c r="C577" s="65"/>
      <c r="D577" s="65"/>
    </row>
    <row r="578">
      <c r="C578" s="65"/>
      <c r="D578" s="65"/>
    </row>
    <row r="579">
      <c r="C579" s="65"/>
      <c r="D579" s="65"/>
    </row>
    <row r="580">
      <c r="C580" s="65"/>
      <c r="D580" s="65"/>
    </row>
    <row r="581">
      <c r="C581" s="65"/>
      <c r="D581" s="65"/>
    </row>
    <row r="582">
      <c r="C582" s="65"/>
      <c r="D582" s="65"/>
    </row>
    <row r="583">
      <c r="C583" s="65"/>
      <c r="D583" s="65"/>
    </row>
    <row r="584">
      <c r="C584" s="65"/>
      <c r="D584" s="65"/>
    </row>
    <row r="585">
      <c r="C585" s="65"/>
      <c r="D585" s="65"/>
    </row>
    <row r="586">
      <c r="C586" s="65"/>
      <c r="D586" s="65"/>
    </row>
    <row r="587">
      <c r="C587" s="65"/>
      <c r="D587" s="65"/>
    </row>
    <row r="588">
      <c r="C588" s="65"/>
      <c r="D588" s="65"/>
    </row>
    <row r="589">
      <c r="C589" s="65"/>
      <c r="D589" s="65"/>
    </row>
    <row r="590">
      <c r="C590" s="65"/>
      <c r="D590" s="65"/>
    </row>
    <row r="591">
      <c r="C591" s="65"/>
      <c r="D591" s="65"/>
    </row>
    <row r="592">
      <c r="C592" s="65"/>
      <c r="D592" s="65"/>
    </row>
    <row r="593">
      <c r="C593" s="65"/>
      <c r="D593" s="65"/>
    </row>
    <row r="594">
      <c r="C594" s="65"/>
      <c r="D594" s="65"/>
    </row>
    <row r="595">
      <c r="C595" s="65"/>
      <c r="D595" s="65"/>
    </row>
    <row r="596">
      <c r="C596" s="65"/>
      <c r="D596" s="65"/>
    </row>
    <row r="597">
      <c r="C597" s="65"/>
      <c r="D597" s="65"/>
    </row>
    <row r="598">
      <c r="C598" s="65"/>
      <c r="D598" s="65"/>
    </row>
    <row r="599">
      <c r="C599" s="65"/>
      <c r="D599" s="65"/>
    </row>
    <row r="600">
      <c r="C600" s="65"/>
      <c r="D600" s="65"/>
    </row>
    <row r="601">
      <c r="C601" s="65"/>
      <c r="D601" s="65"/>
    </row>
    <row r="602">
      <c r="C602" s="65"/>
      <c r="D602" s="65"/>
    </row>
    <row r="603">
      <c r="C603" s="65"/>
      <c r="D603" s="65"/>
    </row>
    <row r="604">
      <c r="C604" s="65"/>
      <c r="D604" s="65"/>
    </row>
    <row r="605">
      <c r="C605" s="65"/>
      <c r="D605" s="65"/>
    </row>
    <row r="606">
      <c r="C606" s="65"/>
      <c r="D606" s="65"/>
    </row>
    <row r="607">
      <c r="C607" s="65"/>
      <c r="D607" s="65"/>
    </row>
    <row r="608">
      <c r="C608" s="65"/>
      <c r="D608" s="65"/>
    </row>
    <row r="609">
      <c r="C609" s="65"/>
      <c r="D609" s="65"/>
    </row>
    <row r="610">
      <c r="C610" s="65"/>
      <c r="D610" s="65"/>
    </row>
    <row r="611">
      <c r="C611" s="65"/>
      <c r="D611" s="65"/>
    </row>
    <row r="612">
      <c r="C612" s="65"/>
      <c r="D612" s="65"/>
    </row>
    <row r="613">
      <c r="C613" s="65"/>
      <c r="D613" s="65"/>
    </row>
    <row r="614">
      <c r="C614" s="65"/>
      <c r="D614" s="65"/>
    </row>
    <row r="615">
      <c r="C615" s="65"/>
      <c r="D615" s="65"/>
    </row>
    <row r="616">
      <c r="C616" s="65"/>
      <c r="D616" s="65"/>
    </row>
    <row r="617">
      <c r="C617" s="65"/>
      <c r="D617" s="65"/>
    </row>
    <row r="618">
      <c r="C618" s="65"/>
      <c r="D618" s="65"/>
    </row>
    <row r="619">
      <c r="C619" s="65"/>
      <c r="D619" s="65"/>
    </row>
    <row r="620">
      <c r="C620" s="65"/>
      <c r="D620" s="65"/>
    </row>
    <row r="621">
      <c r="C621" s="65"/>
      <c r="D621" s="65"/>
    </row>
    <row r="622">
      <c r="C622" s="65"/>
      <c r="D622" s="65"/>
    </row>
    <row r="623">
      <c r="C623" s="65"/>
      <c r="D623" s="65"/>
    </row>
    <row r="624">
      <c r="C624" s="65"/>
      <c r="D624" s="65"/>
    </row>
    <row r="625">
      <c r="C625" s="65"/>
      <c r="D625" s="65"/>
    </row>
    <row r="626">
      <c r="C626" s="65"/>
      <c r="D626" s="65"/>
    </row>
    <row r="627">
      <c r="C627" s="65"/>
      <c r="D627" s="65"/>
    </row>
    <row r="628">
      <c r="C628" s="65"/>
      <c r="D628" s="65"/>
    </row>
    <row r="629">
      <c r="C629" s="65"/>
      <c r="D629" s="65"/>
    </row>
    <row r="630">
      <c r="C630" s="65"/>
      <c r="D630" s="65"/>
    </row>
    <row r="631">
      <c r="C631" s="65"/>
      <c r="D631" s="65"/>
    </row>
    <row r="632">
      <c r="C632" s="65"/>
      <c r="D632" s="65"/>
    </row>
    <row r="633">
      <c r="C633" s="65"/>
      <c r="D633" s="65"/>
    </row>
    <row r="634">
      <c r="C634" s="65"/>
      <c r="D634" s="65"/>
    </row>
    <row r="635">
      <c r="C635" s="65"/>
      <c r="D635" s="65"/>
    </row>
    <row r="636">
      <c r="C636" s="65"/>
      <c r="D636" s="65"/>
    </row>
    <row r="637">
      <c r="C637" s="65"/>
      <c r="D637" s="65"/>
    </row>
    <row r="638">
      <c r="C638" s="65"/>
      <c r="D638" s="65"/>
    </row>
    <row r="639">
      <c r="C639" s="65"/>
      <c r="D639" s="65"/>
    </row>
    <row r="640">
      <c r="C640" s="65"/>
      <c r="D640" s="65"/>
    </row>
    <row r="641">
      <c r="C641" s="65"/>
      <c r="D641" s="65"/>
    </row>
    <row r="642">
      <c r="C642" s="65"/>
      <c r="D642" s="65"/>
    </row>
    <row r="643">
      <c r="C643" s="65"/>
      <c r="D643" s="65"/>
    </row>
    <row r="644">
      <c r="C644" s="65"/>
      <c r="D644" s="65"/>
    </row>
    <row r="645">
      <c r="C645" s="65"/>
      <c r="D645" s="65"/>
    </row>
    <row r="646">
      <c r="C646" s="65"/>
      <c r="D646" s="65"/>
    </row>
    <row r="647">
      <c r="C647" s="65"/>
      <c r="D647" s="65"/>
    </row>
    <row r="648">
      <c r="C648" s="65"/>
      <c r="D648" s="65"/>
    </row>
    <row r="649">
      <c r="C649" s="65"/>
      <c r="D649" s="65"/>
    </row>
    <row r="650">
      <c r="C650" s="65"/>
      <c r="D650" s="65"/>
    </row>
    <row r="651">
      <c r="C651" s="65"/>
      <c r="D651" s="65"/>
    </row>
    <row r="652">
      <c r="C652" s="65"/>
      <c r="D652" s="65"/>
    </row>
    <row r="653">
      <c r="C653" s="65"/>
      <c r="D653" s="65"/>
    </row>
    <row r="654">
      <c r="C654" s="65"/>
      <c r="D654" s="65"/>
    </row>
    <row r="655">
      <c r="C655" s="65"/>
      <c r="D655" s="65"/>
    </row>
    <row r="656">
      <c r="C656" s="65"/>
      <c r="D656" s="65"/>
    </row>
    <row r="657">
      <c r="C657" s="65"/>
      <c r="D657" s="65"/>
    </row>
    <row r="658">
      <c r="C658" s="65"/>
      <c r="D658" s="65"/>
    </row>
    <row r="659">
      <c r="C659" s="65"/>
      <c r="D659" s="65"/>
    </row>
    <row r="660">
      <c r="C660" s="65"/>
      <c r="D660" s="65"/>
    </row>
    <row r="661">
      <c r="C661" s="65"/>
      <c r="D661" s="65"/>
    </row>
    <row r="662">
      <c r="C662" s="65"/>
      <c r="D662" s="65"/>
    </row>
    <row r="663">
      <c r="C663" s="65"/>
      <c r="D663" s="65"/>
    </row>
    <row r="664">
      <c r="C664" s="65"/>
      <c r="D664" s="65"/>
    </row>
    <row r="665">
      <c r="C665" s="65"/>
      <c r="D665" s="65"/>
    </row>
    <row r="666">
      <c r="C666" s="65"/>
      <c r="D666" s="65"/>
    </row>
    <row r="667">
      <c r="C667" s="65"/>
      <c r="D667" s="65"/>
    </row>
    <row r="668">
      <c r="C668" s="65"/>
      <c r="D668" s="65"/>
    </row>
    <row r="669">
      <c r="C669" s="65"/>
      <c r="D669" s="65"/>
    </row>
    <row r="670">
      <c r="C670" s="65"/>
      <c r="D670" s="65"/>
    </row>
    <row r="671">
      <c r="C671" s="65"/>
      <c r="D671" s="65"/>
    </row>
    <row r="672">
      <c r="C672" s="65"/>
      <c r="D672" s="65"/>
    </row>
    <row r="673">
      <c r="C673" s="65"/>
      <c r="D673" s="65"/>
    </row>
    <row r="674">
      <c r="C674" s="65"/>
      <c r="D674" s="65"/>
    </row>
    <row r="675">
      <c r="C675" s="65"/>
      <c r="D675" s="65"/>
    </row>
    <row r="676">
      <c r="C676" s="65"/>
      <c r="D676" s="65"/>
    </row>
    <row r="677">
      <c r="C677" s="65"/>
      <c r="D677" s="65"/>
    </row>
    <row r="678">
      <c r="C678" s="65"/>
      <c r="D678" s="65"/>
    </row>
    <row r="679">
      <c r="C679" s="65"/>
      <c r="D679" s="65"/>
    </row>
    <row r="680">
      <c r="C680" s="65"/>
      <c r="D680" s="65"/>
    </row>
    <row r="681">
      <c r="C681" s="65"/>
      <c r="D681" s="65"/>
    </row>
    <row r="682">
      <c r="C682" s="65"/>
      <c r="D682" s="65"/>
    </row>
    <row r="683">
      <c r="C683" s="65"/>
      <c r="D683" s="65"/>
    </row>
    <row r="684">
      <c r="C684" s="65"/>
      <c r="D684" s="65"/>
    </row>
    <row r="685">
      <c r="C685" s="65"/>
      <c r="D685" s="65"/>
    </row>
    <row r="686">
      <c r="C686" s="65"/>
      <c r="D686" s="65"/>
    </row>
    <row r="687">
      <c r="C687" s="65"/>
      <c r="D687" s="65"/>
    </row>
    <row r="688">
      <c r="C688" s="65"/>
      <c r="D688" s="65"/>
    </row>
    <row r="689">
      <c r="C689" s="65"/>
      <c r="D689" s="65"/>
    </row>
    <row r="690">
      <c r="C690" s="65"/>
      <c r="D690" s="65"/>
    </row>
    <row r="691">
      <c r="C691" s="65"/>
      <c r="D691" s="65"/>
    </row>
    <row r="692">
      <c r="C692" s="65"/>
      <c r="D692" s="65"/>
    </row>
    <row r="693">
      <c r="C693" s="65"/>
      <c r="D693" s="65"/>
    </row>
    <row r="694">
      <c r="C694" s="65"/>
      <c r="D694" s="65"/>
    </row>
    <row r="695">
      <c r="C695" s="65"/>
      <c r="D695" s="65"/>
    </row>
    <row r="696">
      <c r="C696" s="65"/>
      <c r="D696" s="65"/>
    </row>
    <row r="697">
      <c r="C697" s="65"/>
      <c r="D697" s="65"/>
    </row>
    <row r="698">
      <c r="C698" s="65"/>
      <c r="D698" s="65"/>
    </row>
    <row r="699">
      <c r="C699" s="65"/>
      <c r="D699" s="65"/>
    </row>
    <row r="700">
      <c r="C700" s="65"/>
      <c r="D700" s="65"/>
    </row>
    <row r="701">
      <c r="C701" s="65"/>
      <c r="D701" s="65"/>
    </row>
    <row r="702">
      <c r="C702" s="65"/>
      <c r="D702" s="65"/>
    </row>
    <row r="703">
      <c r="C703" s="65"/>
      <c r="D703" s="65"/>
    </row>
    <row r="704">
      <c r="C704" s="65"/>
      <c r="D704" s="65"/>
    </row>
    <row r="705">
      <c r="C705" s="65"/>
      <c r="D705" s="65"/>
    </row>
    <row r="706">
      <c r="C706" s="65"/>
      <c r="D706" s="65"/>
    </row>
    <row r="707">
      <c r="C707" s="65"/>
      <c r="D707" s="65"/>
    </row>
    <row r="708">
      <c r="C708" s="65"/>
      <c r="D708" s="65"/>
    </row>
    <row r="709">
      <c r="C709" s="65"/>
      <c r="D709" s="65"/>
    </row>
    <row r="710">
      <c r="C710" s="65"/>
      <c r="D710" s="65"/>
    </row>
    <row r="711">
      <c r="C711" s="65"/>
      <c r="D711" s="65"/>
    </row>
    <row r="712">
      <c r="C712" s="65"/>
      <c r="D712" s="65"/>
    </row>
    <row r="713">
      <c r="C713" s="65"/>
      <c r="D713" s="65"/>
    </row>
    <row r="714">
      <c r="C714" s="65"/>
      <c r="D714" s="65"/>
    </row>
    <row r="715">
      <c r="C715" s="65"/>
      <c r="D715" s="65"/>
    </row>
    <row r="716">
      <c r="C716" s="65"/>
      <c r="D716" s="65"/>
    </row>
    <row r="717">
      <c r="C717" s="65"/>
      <c r="D717" s="65"/>
    </row>
    <row r="718">
      <c r="C718" s="65"/>
      <c r="D718" s="65"/>
    </row>
    <row r="719">
      <c r="C719" s="65"/>
      <c r="D719" s="65"/>
    </row>
    <row r="720">
      <c r="C720" s="65"/>
      <c r="D720" s="65"/>
    </row>
    <row r="721">
      <c r="C721" s="65"/>
      <c r="D721" s="65"/>
    </row>
    <row r="722">
      <c r="C722" s="65"/>
      <c r="D722" s="65"/>
    </row>
    <row r="723">
      <c r="C723" s="65"/>
      <c r="D723" s="65"/>
    </row>
    <row r="724">
      <c r="C724" s="65"/>
      <c r="D724" s="65"/>
    </row>
    <row r="725">
      <c r="C725" s="65"/>
      <c r="D725" s="65"/>
    </row>
    <row r="726">
      <c r="C726" s="65"/>
      <c r="D726" s="65"/>
    </row>
    <row r="727">
      <c r="C727" s="65"/>
      <c r="D727" s="65"/>
    </row>
    <row r="728">
      <c r="C728" s="65"/>
      <c r="D728" s="65"/>
    </row>
    <row r="729">
      <c r="C729" s="65"/>
      <c r="D729" s="65"/>
    </row>
    <row r="730">
      <c r="C730" s="65"/>
      <c r="D730" s="65"/>
    </row>
    <row r="731">
      <c r="C731" s="65"/>
      <c r="D731" s="65"/>
    </row>
    <row r="732">
      <c r="C732" s="65"/>
      <c r="D732" s="65"/>
    </row>
    <row r="733">
      <c r="C733" s="65"/>
      <c r="D733" s="65"/>
    </row>
    <row r="734">
      <c r="C734" s="65"/>
      <c r="D734" s="65"/>
    </row>
    <row r="735">
      <c r="C735" s="65"/>
      <c r="D735" s="65"/>
    </row>
    <row r="736">
      <c r="C736" s="65"/>
      <c r="D736" s="65"/>
    </row>
    <row r="737">
      <c r="C737" s="65"/>
      <c r="D737" s="65"/>
    </row>
    <row r="738">
      <c r="C738" s="65"/>
      <c r="D738" s="65"/>
    </row>
    <row r="739">
      <c r="C739" s="65"/>
      <c r="D739" s="65"/>
    </row>
    <row r="740">
      <c r="C740" s="65"/>
      <c r="D740" s="65"/>
    </row>
    <row r="741">
      <c r="C741" s="65"/>
      <c r="D741" s="65"/>
    </row>
    <row r="742">
      <c r="C742" s="65"/>
      <c r="D742" s="65"/>
    </row>
    <row r="743">
      <c r="C743" s="65"/>
      <c r="D743" s="65"/>
    </row>
    <row r="744">
      <c r="C744" s="65"/>
      <c r="D744" s="65"/>
    </row>
    <row r="745">
      <c r="C745" s="65"/>
      <c r="D745" s="65"/>
    </row>
    <row r="746">
      <c r="C746" s="65"/>
      <c r="D746" s="65"/>
    </row>
    <row r="747">
      <c r="C747" s="65"/>
      <c r="D747" s="65"/>
    </row>
    <row r="748">
      <c r="C748" s="65"/>
      <c r="D748" s="65"/>
    </row>
    <row r="749">
      <c r="C749" s="65"/>
      <c r="D749" s="65"/>
    </row>
    <row r="750">
      <c r="C750" s="65"/>
      <c r="D750" s="65"/>
    </row>
    <row r="751">
      <c r="C751" s="65"/>
      <c r="D751" s="65"/>
    </row>
    <row r="752">
      <c r="C752" s="65"/>
      <c r="D752" s="65"/>
    </row>
    <row r="753">
      <c r="C753" s="65"/>
      <c r="D753" s="65"/>
    </row>
    <row r="754">
      <c r="C754" s="65"/>
      <c r="D754" s="65"/>
    </row>
    <row r="755">
      <c r="C755" s="65"/>
      <c r="D755" s="65"/>
    </row>
    <row r="756">
      <c r="C756" s="65"/>
      <c r="D756" s="65"/>
    </row>
    <row r="757">
      <c r="C757" s="65"/>
      <c r="D757" s="65"/>
    </row>
    <row r="758">
      <c r="C758" s="65"/>
      <c r="D758" s="65"/>
    </row>
    <row r="759">
      <c r="C759" s="65"/>
      <c r="D759" s="65"/>
    </row>
    <row r="760">
      <c r="C760" s="65"/>
      <c r="D760" s="65"/>
    </row>
    <row r="761">
      <c r="C761" s="65"/>
      <c r="D761" s="65"/>
    </row>
    <row r="762">
      <c r="C762" s="65"/>
      <c r="D762" s="65"/>
    </row>
    <row r="763">
      <c r="C763" s="65"/>
      <c r="D763" s="65"/>
    </row>
    <row r="764">
      <c r="C764" s="65"/>
      <c r="D764" s="65"/>
    </row>
    <row r="765">
      <c r="C765" s="65"/>
      <c r="D765" s="65"/>
    </row>
    <row r="766">
      <c r="C766" s="65"/>
      <c r="D766" s="65"/>
    </row>
    <row r="767">
      <c r="C767" s="65"/>
      <c r="D767" s="65"/>
    </row>
    <row r="768">
      <c r="C768" s="65"/>
      <c r="D768" s="65"/>
    </row>
    <row r="769">
      <c r="C769" s="65"/>
      <c r="D769" s="65"/>
    </row>
    <row r="770">
      <c r="C770" s="65"/>
      <c r="D770" s="65"/>
    </row>
    <row r="771">
      <c r="C771" s="65"/>
      <c r="D771" s="65"/>
    </row>
    <row r="772">
      <c r="C772" s="65"/>
      <c r="D772" s="65"/>
    </row>
    <row r="773">
      <c r="C773" s="65"/>
      <c r="D773" s="65"/>
    </row>
    <row r="774">
      <c r="C774" s="65"/>
      <c r="D774" s="65"/>
    </row>
    <row r="775">
      <c r="C775" s="65"/>
      <c r="D775" s="65"/>
    </row>
    <row r="776">
      <c r="C776" s="65"/>
      <c r="D776" s="65"/>
    </row>
    <row r="777">
      <c r="C777" s="65"/>
      <c r="D777" s="65"/>
    </row>
    <row r="778">
      <c r="C778" s="65"/>
      <c r="D778" s="65"/>
    </row>
    <row r="779">
      <c r="C779" s="65"/>
      <c r="D779" s="65"/>
    </row>
    <row r="780">
      <c r="C780" s="65"/>
      <c r="D780" s="65"/>
    </row>
    <row r="781">
      <c r="C781" s="65"/>
      <c r="D781" s="65"/>
    </row>
    <row r="782">
      <c r="C782" s="65"/>
      <c r="D782" s="65"/>
    </row>
    <row r="783">
      <c r="C783" s="65"/>
      <c r="D783" s="65"/>
    </row>
    <row r="784">
      <c r="C784" s="65"/>
      <c r="D784" s="65"/>
    </row>
    <row r="785">
      <c r="C785" s="65"/>
      <c r="D785" s="65"/>
    </row>
    <row r="786">
      <c r="C786" s="65"/>
      <c r="D786" s="65"/>
    </row>
    <row r="787">
      <c r="C787" s="65"/>
      <c r="D787" s="65"/>
    </row>
    <row r="788">
      <c r="C788" s="65"/>
      <c r="D788" s="65"/>
    </row>
    <row r="789">
      <c r="C789" s="65"/>
      <c r="D789" s="65"/>
    </row>
    <row r="790">
      <c r="C790" s="65"/>
      <c r="D790" s="65"/>
    </row>
    <row r="791">
      <c r="C791" s="65"/>
      <c r="D791" s="65"/>
    </row>
    <row r="792">
      <c r="C792" s="65"/>
      <c r="D792" s="65"/>
    </row>
    <row r="793">
      <c r="C793" s="65"/>
      <c r="D793" s="65"/>
    </row>
    <row r="794">
      <c r="C794" s="65"/>
      <c r="D794" s="65"/>
    </row>
    <row r="795">
      <c r="C795" s="65"/>
      <c r="D795" s="65"/>
    </row>
    <row r="796">
      <c r="C796" s="65"/>
      <c r="D796" s="65"/>
    </row>
    <row r="797">
      <c r="C797" s="65"/>
      <c r="D797" s="65"/>
    </row>
    <row r="798">
      <c r="C798" s="65"/>
      <c r="D798" s="65"/>
    </row>
    <row r="799">
      <c r="C799" s="65"/>
      <c r="D799" s="65"/>
    </row>
    <row r="800">
      <c r="C800" s="65"/>
      <c r="D800" s="65"/>
    </row>
    <row r="801">
      <c r="C801" s="65"/>
      <c r="D801" s="65"/>
    </row>
    <row r="802">
      <c r="C802" s="65"/>
      <c r="D802" s="65"/>
    </row>
    <row r="803">
      <c r="C803" s="65"/>
      <c r="D803" s="65"/>
    </row>
    <row r="804">
      <c r="C804" s="65"/>
      <c r="D804" s="65"/>
    </row>
    <row r="805">
      <c r="C805" s="65"/>
      <c r="D805" s="65"/>
    </row>
    <row r="806">
      <c r="C806" s="65"/>
      <c r="D806" s="65"/>
    </row>
    <row r="807">
      <c r="C807" s="65"/>
      <c r="D807" s="65"/>
    </row>
    <row r="808">
      <c r="C808" s="65"/>
      <c r="D808" s="65"/>
    </row>
    <row r="809">
      <c r="C809" s="65"/>
      <c r="D809" s="65"/>
    </row>
    <row r="810">
      <c r="C810" s="65"/>
      <c r="D810" s="65"/>
    </row>
    <row r="811">
      <c r="C811" s="65"/>
      <c r="D811" s="65"/>
    </row>
    <row r="812">
      <c r="C812" s="65"/>
      <c r="D812" s="65"/>
    </row>
    <row r="813">
      <c r="C813" s="65"/>
      <c r="D813" s="65"/>
    </row>
    <row r="814">
      <c r="C814" s="65"/>
      <c r="D814" s="65"/>
    </row>
    <row r="815">
      <c r="C815" s="65"/>
      <c r="D815" s="65"/>
    </row>
    <row r="816">
      <c r="C816" s="65"/>
      <c r="D816" s="65"/>
    </row>
    <row r="817">
      <c r="C817" s="65"/>
      <c r="D817" s="65"/>
    </row>
    <row r="818">
      <c r="C818" s="65"/>
      <c r="D818" s="65"/>
    </row>
    <row r="819">
      <c r="C819" s="65"/>
      <c r="D819" s="65"/>
    </row>
    <row r="820">
      <c r="C820" s="65"/>
      <c r="D820" s="65"/>
    </row>
    <row r="821">
      <c r="C821" s="65"/>
      <c r="D821" s="65"/>
    </row>
    <row r="822">
      <c r="C822" s="65"/>
      <c r="D822" s="65"/>
    </row>
    <row r="823">
      <c r="C823" s="65"/>
      <c r="D823" s="65"/>
    </row>
    <row r="824">
      <c r="C824" s="65"/>
      <c r="D824" s="65"/>
    </row>
    <row r="825">
      <c r="C825" s="65"/>
      <c r="D825" s="65"/>
    </row>
    <row r="826">
      <c r="C826" s="65"/>
      <c r="D826" s="65"/>
    </row>
    <row r="827">
      <c r="C827" s="65"/>
      <c r="D827" s="65"/>
    </row>
    <row r="828">
      <c r="C828" s="65"/>
      <c r="D828" s="65"/>
    </row>
    <row r="829">
      <c r="C829" s="65"/>
      <c r="D829" s="65"/>
    </row>
    <row r="830">
      <c r="C830" s="65"/>
      <c r="D830" s="65"/>
    </row>
    <row r="831">
      <c r="C831" s="65"/>
      <c r="D831" s="65"/>
    </row>
    <row r="832">
      <c r="C832" s="65"/>
      <c r="D832" s="65"/>
    </row>
    <row r="833">
      <c r="C833" s="65"/>
      <c r="D833" s="65"/>
    </row>
    <row r="834">
      <c r="C834" s="65"/>
      <c r="D834" s="65"/>
    </row>
    <row r="835">
      <c r="C835" s="65"/>
      <c r="D835" s="65"/>
    </row>
    <row r="836">
      <c r="C836" s="65"/>
      <c r="D836" s="65"/>
    </row>
    <row r="837">
      <c r="C837" s="65"/>
      <c r="D837" s="65"/>
    </row>
    <row r="838">
      <c r="C838" s="65"/>
      <c r="D838" s="65"/>
    </row>
    <row r="839">
      <c r="C839" s="65"/>
      <c r="D839" s="65"/>
    </row>
    <row r="840">
      <c r="C840" s="65"/>
      <c r="D840" s="65"/>
    </row>
    <row r="841">
      <c r="C841" s="65"/>
      <c r="D841" s="65"/>
    </row>
    <row r="842">
      <c r="C842" s="65"/>
      <c r="D842" s="65"/>
    </row>
    <row r="843">
      <c r="C843" s="65"/>
      <c r="D843" s="65"/>
    </row>
    <row r="844">
      <c r="C844" s="65"/>
      <c r="D844" s="65"/>
    </row>
    <row r="845">
      <c r="C845" s="65"/>
      <c r="D845" s="65"/>
    </row>
    <row r="846">
      <c r="C846" s="65"/>
      <c r="D846" s="65"/>
    </row>
    <row r="847">
      <c r="C847" s="65"/>
      <c r="D847" s="65"/>
    </row>
    <row r="848">
      <c r="C848" s="65"/>
      <c r="D848" s="65"/>
    </row>
    <row r="849">
      <c r="C849" s="65"/>
      <c r="D849" s="65"/>
    </row>
    <row r="850">
      <c r="C850" s="65"/>
      <c r="D850" s="65"/>
    </row>
    <row r="851">
      <c r="C851" s="65"/>
      <c r="D851" s="65"/>
    </row>
    <row r="852">
      <c r="C852" s="65"/>
      <c r="D852" s="65"/>
    </row>
    <row r="853">
      <c r="C853" s="65"/>
      <c r="D853" s="65"/>
    </row>
    <row r="854">
      <c r="C854" s="65"/>
      <c r="D854" s="65"/>
    </row>
    <row r="855">
      <c r="C855" s="65"/>
      <c r="D855" s="65"/>
    </row>
    <row r="856">
      <c r="C856" s="65"/>
      <c r="D856" s="65"/>
    </row>
    <row r="857">
      <c r="C857" s="65"/>
      <c r="D857" s="65"/>
    </row>
    <row r="858">
      <c r="C858" s="65"/>
      <c r="D858" s="65"/>
    </row>
    <row r="859">
      <c r="C859" s="65"/>
      <c r="D859" s="65"/>
    </row>
    <row r="860">
      <c r="C860" s="65"/>
      <c r="D860" s="65"/>
    </row>
    <row r="861">
      <c r="C861" s="65"/>
      <c r="D861" s="65"/>
    </row>
    <row r="862">
      <c r="C862" s="65"/>
      <c r="D862" s="65"/>
    </row>
    <row r="863">
      <c r="C863" s="65"/>
      <c r="D863" s="65"/>
    </row>
    <row r="864">
      <c r="C864" s="65"/>
      <c r="D864" s="65"/>
    </row>
    <row r="865">
      <c r="C865" s="65"/>
      <c r="D865" s="65"/>
    </row>
    <row r="866">
      <c r="C866" s="65"/>
      <c r="D866" s="65"/>
    </row>
    <row r="867">
      <c r="C867" s="65"/>
      <c r="D867" s="65"/>
    </row>
    <row r="868">
      <c r="C868" s="65"/>
      <c r="D868" s="65"/>
    </row>
    <row r="869">
      <c r="C869" s="65"/>
      <c r="D869" s="65"/>
    </row>
    <row r="870">
      <c r="C870" s="65"/>
      <c r="D870" s="65"/>
    </row>
    <row r="871">
      <c r="C871" s="65"/>
      <c r="D871" s="65"/>
    </row>
    <row r="872">
      <c r="C872" s="65"/>
      <c r="D872" s="65"/>
    </row>
    <row r="873">
      <c r="C873" s="65"/>
      <c r="D873" s="65"/>
    </row>
    <row r="874">
      <c r="C874" s="65"/>
      <c r="D874" s="65"/>
    </row>
    <row r="875">
      <c r="C875" s="65"/>
      <c r="D875" s="65"/>
    </row>
    <row r="876">
      <c r="C876" s="65"/>
      <c r="D876" s="65"/>
    </row>
    <row r="877">
      <c r="C877" s="65"/>
      <c r="D877" s="65"/>
    </row>
    <row r="878">
      <c r="C878" s="65"/>
      <c r="D878" s="65"/>
    </row>
    <row r="879">
      <c r="C879" s="65"/>
      <c r="D879" s="65"/>
    </row>
    <row r="880">
      <c r="C880" s="65"/>
      <c r="D880" s="65"/>
    </row>
    <row r="881">
      <c r="C881" s="65"/>
      <c r="D881" s="65"/>
    </row>
    <row r="882">
      <c r="C882" s="65"/>
      <c r="D882" s="65"/>
    </row>
    <row r="883">
      <c r="C883" s="65"/>
      <c r="D883" s="65"/>
    </row>
    <row r="884">
      <c r="C884" s="65"/>
      <c r="D884" s="65"/>
    </row>
    <row r="885">
      <c r="C885" s="65"/>
      <c r="D885" s="65"/>
    </row>
    <row r="886">
      <c r="C886" s="65"/>
      <c r="D886" s="65"/>
    </row>
    <row r="887">
      <c r="C887" s="65"/>
      <c r="D887" s="65"/>
    </row>
    <row r="888">
      <c r="C888" s="65"/>
      <c r="D888" s="65"/>
    </row>
    <row r="889">
      <c r="C889" s="65"/>
      <c r="D889" s="65"/>
    </row>
    <row r="890">
      <c r="C890" s="65"/>
      <c r="D890" s="65"/>
    </row>
    <row r="891">
      <c r="C891" s="65"/>
      <c r="D891" s="65"/>
    </row>
    <row r="892">
      <c r="C892" s="65"/>
      <c r="D892" s="65"/>
    </row>
    <row r="893">
      <c r="C893" s="65"/>
      <c r="D893" s="65"/>
    </row>
    <row r="894">
      <c r="C894" s="65"/>
      <c r="D894" s="65"/>
    </row>
    <row r="895">
      <c r="C895" s="65"/>
      <c r="D895" s="65"/>
    </row>
    <row r="896">
      <c r="C896" s="65"/>
      <c r="D896" s="65"/>
    </row>
    <row r="897">
      <c r="C897" s="65"/>
      <c r="D897" s="65"/>
    </row>
    <row r="898">
      <c r="C898" s="65"/>
      <c r="D898" s="65"/>
    </row>
    <row r="899">
      <c r="C899" s="65"/>
      <c r="D899" s="65"/>
    </row>
    <row r="900">
      <c r="C900" s="65"/>
      <c r="D900" s="65"/>
    </row>
    <row r="901">
      <c r="C901" s="65"/>
      <c r="D901" s="65"/>
    </row>
    <row r="902">
      <c r="C902" s="65"/>
      <c r="D902" s="65"/>
    </row>
    <row r="903">
      <c r="C903" s="65"/>
      <c r="D903" s="65"/>
    </row>
    <row r="904">
      <c r="C904" s="65"/>
      <c r="D904" s="65"/>
    </row>
    <row r="905">
      <c r="C905" s="65"/>
      <c r="D905" s="65"/>
    </row>
    <row r="906">
      <c r="C906" s="65"/>
      <c r="D906" s="65"/>
    </row>
    <row r="907">
      <c r="C907" s="65"/>
      <c r="D907" s="65"/>
    </row>
    <row r="908">
      <c r="C908" s="65"/>
      <c r="D908" s="65"/>
    </row>
    <row r="909">
      <c r="C909" s="65"/>
      <c r="D909" s="65"/>
    </row>
    <row r="910">
      <c r="C910" s="65"/>
      <c r="D910" s="65"/>
    </row>
    <row r="911">
      <c r="C911" s="65"/>
      <c r="D911" s="65"/>
    </row>
    <row r="912">
      <c r="C912" s="65"/>
      <c r="D912" s="65"/>
    </row>
    <row r="913">
      <c r="C913" s="65"/>
      <c r="D913" s="65"/>
    </row>
    <row r="914">
      <c r="C914" s="65"/>
      <c r="D914" s="65"/>
    </row>
    <row r="915">
      <c r="C915" s="65"/>
      <c r="D915" s="65"/>
    </row>
    <row r="916">
      <c r="C916" s="65"/>
      <c r="D916" s="65"/>
    </row>
    <row r="917">
      <c r="C917" s="65"/>
      <c r="D917" s="65"/>
    </row>
    <row r="918">
      <c r="C918" s="65"/>
      <c r="D918" s="65"/>
    </row>
    <row r="919">
      <c r="C919" s="65"/>
      <c r="D919" s="65"/>
    </row>
    <row r="920">
      <c r="C920" s="65"/>
      <c r="D920" s="65"/>
    </row>
    <row r="921">
      <c r="C921" s="65"/>
      <c r="D921" s="65"/>
    </row>
    <row r="922">
      <c r="C922" s="65"/>
      <c r="D922" s="65"/>
    </row>
    <row r="923">
      <c r="C923" s="65"/>
      <c r="D923" s="65"/>
    </row>
    <row r="924">
      <c r="C924" s="65"/>
      <c r="D924" s="65"/>
    </row>
    <row r="925">
      <c r="C925" s="65"/>
      <c r="D925" s="65"/>
    </row>
    <row r="926">
      <c r="C926" s="65"/>
      <c r="D926" s="65"/>
    </row>
    <row r="927">
      <c r="C927" s="65"/>
      <c r="D927" s="65"/>
    </row>
    <row r="928">
      <c r="C928" s="65"/>
      <c r="D928" s="65"/>
    </row>
    <row r="929">
      <c r="C929" s="65"/>
      <c r="D929" s="65"/>
    </row>
    <row r="930">
      <c r="C930" s="65"/>
      <c r="D930" s="65"/>
    </row>
    <row r="931">
      <c r="C931" s="65"/>
      <c r="D931" s="65"/>
    </row>
    <row r="932">
      <c r="C932" s="65"/>
      <c r="D932" s="65"/>
    </row>
    <row r="933">
      <c r="C933" s="65"/>
      <c r="D933" s="65"/>
    </row>
    <row r="934">
      <c r="C934" s="65"/>
      <c r="D934" s="65"/>
    </row>
    <row r="935">
      <c r="C935" s="65"/>
      <c r="D935" s="65"/>
    </row>
    <row r="936">
      <c r="C936" s="65"/>
      <c r="D936" s="65"/>
    </row>
    <row r="937">
      <c r="C937" s="65"/>
      <c r="D937" s="65"/>
    </row>
    <row r="938">
      <c r="C938" s="65"/>
      <c r="D938" s="65"/>
    </row>
    <row r="939">
      <c r="C939" s="65"/>
      <c r="D939" s="65"/>
    </row>
    <row r="940">
      <c r="C940" s="65"/>
      <c r="D940" s="65"/>
    </row>
    <row r="941">
      <c r="C941" s="65"/>
      <c r="D941" s="65"/>
    </row>
    <row r="942">
      <c r="C942" s="65"/>
      <c r="D942" s="65"/>
    </row>
    <row r="943">
      <c r="C943" s="65"/>
      <c r="D943" s="65"/>
    </row>
    <row r="944">
      <c r="C944" s="65"/>
      <c r="D944" s="65"/>
    </row>
    <row r="945">
      <c r="C945" s="65"/>
      <c r="D945" s="65"/>
    </row>
    <row r="946">
      <c r="C946" s="65"/>
      <c r="D946" s="65"/>
    </row>
    <row r="947">
      <c r="C947" s="65"/>
      <c r="D947" s="65"/>
    </row>
    <row r="948">
      <c r="C948" s="65"/>
      <c r="D948" s="65"/>
    </row>
    <row r="949">
      <c r="C949" s="65"/>
      <c r="D949" s="65"/>
    </row>
    <row r="950">
      <c r="C950" s="65"/>
      <c r="D950" s="65"/>
    </row>
    <row r="951">
      <c r="C951" s="65"/>
      <c r="D951" s="65"/>
    </row>
    <row r="952">
      <c r="C952" s="65"/>
      <c r="D952" s="65"/>
    </row>
    <row r="953">
      <c r="C953" s="65"/>
      <c r="D953" s="65"/>
    </row>
    <row r="954">
      <c r="C954" s="65"/>
      <c r="D954" s="65"/>
    </row>
    <row r="955">
      <c r="C955" s="65"/>
      <c r="D955" s="65"/>
    </row>
    <row r="956">
      <c r="C956" s="65"/>
      <c r="D956" s="65"/>
    </row>
    <row r="957">
      <c r="C957" s="65"/>
      <c r="D957" s="65"/>
    </row>
    <row r="958">
      <c r="C958" s="65"/>
      <c r="D958" s="65"/>
    </row>
    <row r="959">
      <c r="C959" s="65"/>
      <c r="D959" s="65"/>
    </row>
    <row r="960">
      <c r="C960" s="65"/>
      <c r="D960" s="65"/>
    </row>
    <row r="961">
      <c r="C961" s="65"/>
      <c r="D961" s="65"/>
    </row>
    <row r="962">
      <c r="C962" s="65"/>
      <c r="D962" s="65"/>
    </row>
    <row r="963">
      <c r="C963" s="65"/>
      <c r="D963" s="65"/>
    </row>
    <row r="964">
      <c r="C964" s="65"/>
      <c r="D964" s="65"/>
    </row>
    <row r="965">
      <c r="C965" s="65"/>
      <c r="D965" s="65"/>
    </row>
    <row r="966">
      <c r="C966" s="65"/>
      <c r="D966" s="65"/>
    </row>
    <row r="967">
      <c r="C967" s="65"/>
      <c r="D967" s="65"/>
    </row>
    <row r="968">
      <c r="C968" s="65"/>
      <c r="D968" s="65"/>
    </row>
    <row r="969">
      <c r="C969" s="65"/>
      <c r="D969" s="65"/>
    </row>
    <row r="970">
      <c r="C970" s="65"/>
      <c r="D970" s="65"/>
    </row>
    <row r="971">
      <c r="C971" s="65"/>
      <c r="D971" s="65"/>
    </row>
    <row r="972">
      <c r="C972" s="65"/>
      <c r="D972" s="65"/>
    </row>
    <row r="973">
      <c r="C973" s="65"/>
      <c r="D973" s="65"/>
    </row>
    <row r="974">
      <c r="C974" s="65"/>
      <c r="D974" s="65"/>
    </row>
    <row r="975">
      <c r="C975" s="65"/>
      <c r="D975" s="65"/>
    </row>
    <row r="976">
      <c r="C976" s="65"/>
      <c r="D976" s="65"/>
    </row>
    <row r="977">
      <c r="C977" s="65"/>
      <c r="D977" s="65"/>
    </row>
    <row r="978">
      <c r="C978" s="65"/>
      <c r="D978" s="65"/>
    </row>
    <row r="979">
      <c r="C979" s="65"/>
      <c r="D979" s="65"/>
    </row>
    <row r="980">
      <c r="C980" s="65"/>
      <c r="D980" s="65"/>
    </row>
    <row r="981">
      <c r="C981" s="65"/>
      <c r="D981" s="65"/>
    </row>
    <row r="982">
      <c r="C982" s="65"/>
      <c r="D982" s="65"/>
    </row>
    <row r="983">
      <c r="C983" s="65"/>
      <c r="D983" s="65"/>
    </row>
    <row r="984">
      <c r="C984" s="65"/>
      <c r="D984" s="65"/>
    </row>
    <row r="985">
      <c r="C985" s="65"/>
      <c r="D985" s="65"/>
    </row>
    <row r="986">
      <c r="C986" s="65"/>
      <c r="D986" s="65"/>
    </row>
    <row r="987">
      <c r="C987" s="65"/>
      <c r="D987" s="65"/>
    </row>
    <row r="988">
      <c r="C988" s="65"/>
      <c r="D988" s="65"/>
    </row>
    <row r="989">
      <c r="C989" s="65"/>
      <c r="D989" s="65"/>
    </row>
    <row r="990">
      <c r="C990" s="65"/>
      <c r="D990" s="65"/>
    </row>
    <row r="991">
      <c r="C991" s="65"/>
      <c r="D991" s="65"/>
    </row>
    <row r="992">
      <c r="C992" s="65"/>
      <c r="D992" s="65"/>
    </row>
    <row r="993">
      <c r="C993" s="65"/>
      <c r="D993" s="65"/>
    </row>
    <row r="994">
      <c r="C994" s="65"/>
      <c r="D994" s="65"/>
    </row>
    <row r="995">
      <c r="C995" s="65"/>
      <c r="D995" s="65"/>
    </row>
    <row r="996">
      <c r="C996" s="65"/>
      <c r="D996" s="65"/>
    </row>
    <row r="997">
      <c r="C997" s="65"/>
      <c r="D997" s="65"/>
    </row>
    <row r="998">
      <c r="C998" s="65"/>
      <c r="D998" s="65"/>
    </row>
    <row r="999">
      <c r="C999" s="65"/>
      <c r="D999" s="65"/>
    </row>
    <row r="1000">
      <c r="C1000" s="65"/>
      <c r="D1000" s="65"/>
    </row>
    <row r="1001">
      <c r="C1001" s="65"/>
      <c r="D1001" s="65"/>
    </row>
  </sheetData>
  <mergeCells count="23">
    <mergeCell ref="A15:F15"/>
    <mergeCell ref="A21:F21"/>
    <mergeCell ref="A1:F1"/>
    <mergeCell ref="A2:B4"/>
    <mergeCell ref="C2:C3"/>
    <mergeCell ref="D2:D3"/>
    <mergeCell ref="E2:F2"/>
    <mergeCell ref="A5:B5"/>
    <mergeCell ref="A8:B8"/>
    <mergeCell ref="A22:B22"/>
    <mergeCell ref="A23:A25"/>
    <mergeCell ref="A26:B26"/>
    <mergeCell ref="A27:A32"/>
    <mergeCell ref="A33:B33"/>
    <mergeCell ref="A34:B34"/>
    <mergeCell ref="A35:B35"/>
    <mergeCell ref="A6:A7"/>
    <mergeCell ref="A9:A12"/>
    <mergeCell ref="A13:B13"/>
    <mergeCell ref="A14:B14"/>
    <mergeCell ref="A16:B16"/>
    <mergeCell ref="A17:A19"/>
    <mergeCell ref="A20:B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38.63"/>
    <col customWidth="1" min="3" max="3" width="21.5"/>
    <col customWidth="1" min="4" max="4" width="19.0"/>
    <col customWidth="1" min="5" max="5" width="23.75"/>
    <col customWidth="1" min="6" max="6" width="16.5"/>
  </cols>
  <sheetData>
    <row r="1">
      <c r="A1" s="66" t="s">
        <v>55</v>
      </c>
      <c r="B1" s="2"/>
      <c r="C1" s="2"/>
      <c r="D1" s="2"/>
      <c r="E1" s="2"/>
      <c r="F1" s="3"/>
    </row>
    <row r="2">
      <c r="A2" s="68"/>
      <c r="B2" s="6"/>
      <c r="C2" s="103" t="s">
        <v>50</v>
      </c>
      <c r="D2" s="3"/>
      <c r="E2" s="103" t="s">
        <v>56</v>
      </c>
      <c r="F2" s="3"/>
    </row>
    <row r="3">
      <c r="A3" s="9"/>
      <c r="B3" s="10"/>
      <c r="C3" s="104" t="s">
        <v>2</v>
      </c>
      <c r="D3" s="104" t="s">
        <v>3</v>
      </c>
      <c r="E3" s="104" t="s">
        <v>2</v>
      </c>
      <c r="F3" s="104" t="s">
        <v>3</v>
      </c>
    </row>
    <row r="4">
      <c r="A4" s="9"/>
      <c r="B4" s="10"/>
      <c r="C4" s="105" t="s">
        <v>4</v>
      </c>
      <c r="D4" s="75"/>
      <c r="E4" s="105" t="s">
        <v>4</v>
      </c>
      <c r="F4" s="75"/>
    </row>
    <row r="5">
      <c r="A5" s="106" t="s">
        <v>5</v>
      </c>
      <c r="B5" s="10"/>
      <c r="C5" s="75"/>
      <c r="D5" s="75"/>
      <c r="E5" s="75"/>
      <c r="F5" s="75"/>
    </row>
    <row r="6">
      <c r="A6" s="107"/>
      <c r="B6" s="108" t="s">
        <v>6</v>
      </c>
      <c r="C6" s="109">
        <v>2.833486087E9</v>
      </c>
      <c r="D6" s="110">
        <v>0.2023</v>
      </c>
      <c r="E6" s="111">
        <v>5.044919096E9</v>
      </c>
      <c r="F6" s="112">
        <v>0.7694</v>
      </c>
    </row>
    <row r="7">
      <c r="A7" s="9"/>
      <c r="B7" s="108" t="s">
        <v>7</v>
      </c>
      <c r="C7" s="113">
        <v>5.03234165E8</v>
      </c>
      <c r="D7" s="114">
        <v>0.0359</v>
      </c>
      <c r="E7" s="115">
        <v>2.44225788E8</v>
      </c>
      <c r="F7" s="116">
        <v>0.0372</v>
      </c>
    </row>
    <row r="8">
      <c r="A8" s="117" t="s">
        <v>11</v>
      </c>
      <c r="B8" s="10"/>
      <c r="C8" s="115">
        <v>3.336720252E9</v>
      </c>
      <c r="D8" s="114">
        <v>0.2382</v>
      </c>
      <c r="E8" s="115">
        <v>5.289144884E9</v>
      </c>
      <c r="F8" s="116">
        <v>0.8066</v>
      </c>
    </row>
    <row r="9">
      <c r="A9" s="107"/>
      <c r="B9" s="108" t="s">
        <v>12</v>
      </c>
      <c r="C9" s="109">
        <v>2.98979594E9</v>
      </c>
      <c r="D9" s="110">
        <v>0.2134</v>
      </c>
      <c r="E9" s="111">
        <v>8.76561784E8</v>
      </c>
      <c r="F9" s="112">
        <v>0.1337</v>
      </c>
    </row>
    <row r="10">
      <c r="A10" s="9"/>
      <c r="B10" s="108" t="s">
        <v>40</v>
      </c>
      <c r="C10" s="109">
        <v>1.227006049E9</v>
      </c>
      <c r="D10" s="110">
        <v>0.0876</v>
      </c>
      <c r="E10" s="111">
        <v>1.8648443E8</v>
      </c>
      <c r="F10" s="112">
        <v>0.0284</v>
      </c>
    </row>
    <row r="11">
      <c r="A11" s="9"/>
      <c r="B11" s="108" t="s">
        <v>14</v>
      </c>
      <c r="C11" s="109">
        <v>4.177481063E9</v>
      </c>
      <c r="D11" s="110">
        <v>0.2982</v>
      </c>
      <c r="E11" s="111">
        <v>1.78374814E8</v>
      </c>
      <c r="F11" s="112">
        <v>0.0272</v>
      </c>
    </row>
    <row r="12">
      <c r="A12" s="9"/>
      <c r="B12" s="108" t="s">
        <v>16</v>
      </c>
      <c r="C12" s="113">
        <v>2.276654664E9</v>
      </c>
      <c r="D12" s="114">
        <v>0.1625</v>
      </c>
      <c r="E12" s="115">
        <v>2.6450949E7</v>
      </c>
      <c r="F12" s="116">
        <v>0.004</v>
      </c>
    </row>
    <row r="13">
      <c r="A13" s="117" t="s">
        <v>17</v>
      </c>
      <c r="B13" s="10"/>
      <c r="C13" s="115">
        <v>1.0670937716E10</v>
      </c>
      <c r="D13" s="114">
        <v>0.7618</v>
      </c>
      <c r="E13" s="115">
        <v>1.267871977E9</v>
      </c>
      <c r="F13" s="116">
        <v>0.1934</v>
      </c>
    </row>
    <row r="14">
      <c r="A14" s="117" t="s">
        <v>18</v>
      </c>
      <c r="B14" s="10"/>
      <c r="C14" s="118">
        <v>1.4007657968E10</v>
      </c>
      <c r="D14" s="119">
        <v>1.0</v>
      </c>
      <c r="E14" s="118">
        <v>6.557016861E9</v>
      </c>
      <c r="F14" s="120">
        <v>1.0</v>
      </c>
    </row>
    <row r="15">
      <c r="A15" s="121"/>
      <c r="B15" s="10"/>
      <c r="C15" s="122"/>
      <c r="D15" s="123"/>
      <c r="E15" s="123"/>
      <c r="F15" s="11"/>
    </row>
    <row r="16">
      <c r="A16" s="106" t="s">
        <v>19</v>
      </c>
      <c r="B16" s="10"/>
      <c r="C16" s="124"/>
      <c r="D16" s="125"/>
      <c r="E16" s="124"/>
      <c r="F16" s="126"/>
    </row>
    <row r="17">
      <c r="A17" s="107"/>
      <c r="B17" s="108" t="s">
        <v>20</v>
      </c>
      <c r="C17" s="109">
        <v>4.27968701E9</v>
      </c>
      <c r="D17" s="110">
        <v>0.3055</v>
      </c>
      <c r="E17" s="111">
        <v>1.46966055E9</v>
      </c>
      <c r="F17" s="112">
        <v>0.2241</v>
      </c>
    </row>
    <row r="18">
      <c r="A18" s="9"/>
      <c r="B18" s="108" t="s">
        <v>21</v>
      </c>
      <c r="C18" s="109">
        <v>1.473649397E9</v>
      </c>
      <c r="D18" s="110">
        <v>0.1052</v>
      </c>
      <c r="E18" s="111">
        <v>3.045945189E9</v>
      </c>
      <c r="F18" s="112">
        <v>0.4645</v>
      </c>
    </row>
    <row r="19">
      <c r="A19" s="9"/>
      <c r="B19" s="108" t="s">
        <v>22</v>
      </c>
      <c r="C19" s="113">
        <v>1.747192779E9</v>
      </c>
      <c r="D19" s="114">
        <v>0.1247</v>
      </c>
      <c r="E19" s="115">
        <v>-1.3345041E7</v>
      </c>
      <c r="F19" s="116">
        <v>-0.002</v>
      </c>
    </row>
    <row r="20">
      <c r="A20" s="117" t="s">
        <v>25</v>
      </c>
      <c r="B20" s="10"/>
      <c r="C20" s="113">
        <v>7.500529186E9</v>
      </c>
      <c r="D20" s="114">
        <v>0.5355</v>
      </c>
      <c r="E20" s="115">
        <v>4.502260698E9</v>
      </c>
      <c r="F20" s="116">
        <v>0.6866</v>
      </c>
    </row>
    <row r="21">
      <c r="A21" s="121"/>
      <c r="B21" s="10"/>
      <c r="C21" s="122"/>
      <c r="D21" s="123"/>
      <c r="E21" s="123"/>
      <c r="F21" s="11"/>
    </row>
    <row r="22">
      <c r="A22" s="106" t="s">
        <v>26</v>
      </c>
      <c r="B22" s="10"/>
      <c r="C22" s="124"/>
      <c r="D22" s="124"/>
      <c r="E22" s="124"/>
      <c r="F22" s="126"/>
    </row>
    <row r="23">
      <c r="A23" s="107"/>
      <c r="B23" s="108" t="s">
        <v>53</v>
      </c>
      <c r="C23" s="109">
        <v>4904896.0</v>
      </c>
      <c r="D23" s="110">
        <v>4.0E-4</v>
      </c>
      <c r="E23" s="111">
        <v>1.58722703E8</v>
      </c>
      <c r="F23" s="112">
        <v>0.0242</v>
      </c>
    </row>
    <row r="24">
      <c r="A24" s="9"/>
      <c r="B24" s="127" t="s">
        <v>44</v>
      </c>
      <c r="C24" s="128">
        <v>0.0</v>
      </c>
      <c r="D24" s="110">
        <v>0.0</v>
      </c>
      <c r="E24" s="111">
        <v>1.38496316E8</v>
      </c>
      <c r="F24" s="112">
        <v>0.0211</v>
      </c>
    </row>
    <row r="25">
      <c r="A25" s="9"/>
      <c r="B25" s="108" t="s">
        <v>27</v>
      </c>
      <c r="C25" s="113">
        <v>1.3982925E8</v>
      </c>
      <c r="D25" s="114">
        <v>0.01</v>
      </c>
      <c r="E25" s="115">
        <v>8.1472077E7</v>
      </c>
      <c r="F25" s="116">
        <v>0.0124</v>
      </c>
    </row>
    <row r="26">
      <c r="A26" s="117" t="s">
        <v>29</v>
      </c>
      <c r="B26" s="10"/>
      <c r="C26" s="115">
        <v>1.44734146E8</v>
      </c>
      <c r="D26" s="114">
        <v>0.0103</v>
      </c>
      <c r="E26" s="115">
        <v>3.78691096E8</v>
      </c>
      <c r="F26" s="116">
        <v>0.0578</v>
      </c>
    </row>
    <row r="27">
      <c r="A27" s="129"/>
      <c r="B27" s="108" t="s">
        <v>45</v>
      </c>
      <c r="C27" s="109">
        <v>4.30408117E8</v>
      </c>
      <c r="D27" s="110">
        <v>0.0307</v>
      </c>
      <c r="E27" s="111">
        <v>8.30406737E8</v>
      </c>
      <c r="F27" s="112">
        <v>0.1266</v>
      </c>
    </row>
    <row r="28">
      <c r="A28" s="9"/>
      <c r="B28" s="108" t="s">
        <v>53</v>
      </c>
      <c r="C28" s="109">
        <v>4809657.0</v>
      </c>
      <c r="D28" s="110">
        <v>3.0E-4</v>
      </c>
      <c r="E28" s="111">
        <v>2.76288843E8</v>
      </c>
      <c r="F28" s="112">
        <v>0.0421</v>
      </c>
    </row>
    <row r="29">
      <c r="A29" s="9"/>
      <c r="B29" s="108" t="s">
        <v>47</v>
      </c>
      <c r="C29" s="109">
        <v>8.85084814E8</v>
      </c>
      <c r="D29" s="110">
        <v>0.0632</v>
      </c>
      <c r="E29" s="111">
        <v>5.60414082E8</v>
      </c>
      <c r="F29" s="112">
        <v>0.0855</v>
      </c>
    </row>
    <row r="30">
      <c r="A30" s="9"/>
      <c r="B30" s="108" t="s">
        <v>33</v>
      </c>
      <c r="C30" s="109">
        <v>7.58212444E8</v>
      </c>
      <c r="D30" s="110">
        <v>0.0541</v>
      </c>
      <c r="E30" s="111">
        <v>0.0</v>
      </c>
      <c r="F30" s="112">
        <v>0.0</v>
      </c>
    </row>
    <row r="31">
      <c r="A31" s="9"/>
      <c r="B31" s="127" t="s">
        <v>34</v>
      </c>
      <c r="C31" s="128">
        <v>4.272115156E9</v>
      </c>
      <c r="D31" s="110">
        <v>0.305</v>
      </c>
      <c r="E31" s="111">
        <v>0.0</v>
      </c>
      <c r="F31" s="112">
        <v>0.0</v>
      </c>
    </row>
    <row r="32">
      <c r="A32" s="9"/>
      <c r="B32" s="108" t="s">
        <v>54</v>
      </c>
      <c r="C32" s="113">
        <v>1.1764448E7</v>
      </c>
      <c r="D32" s="110">
        <v>8.0E-4</v>
      </c>
      <c r="E32" s="115">
        <v>8955405.0</v>
      </c>
      <c r="F32" s="112">
        <v>0.0014</v>
      </c>
    </row>
    <row r="33">
      <c r="A33" s="117" t="s">
        <v>35</v>
      </c>
      <c r="B33" s="10"/>
      <c r="C33" s="115">
        <v>6.362394636E9</v>
      </c>
      <c r="D33" s="130">
        <v>0.4542</v>
      </c>
      <c r="E33" s="115">
        <v>1.676065067E9</v>
      </c>
      <c r="F33" s="131">
        <v>0.2556</v>
      </c>
    </row>
    <row r="34">
      <c r="A34" s="117" t="s">
        <v>36</v>
      </c>
      <c r="B34" s="10"/>
      <c r="C34" s="115">
        <v>6.507128782E9</v>
      </c>
      <c r="D34" s="114">
        <v>0.4645</v>
      </c>
      <c r="E34" s="115">
        <v>2.054756163E9</v>
      </c>
      <c r="F34" s="116">
        <v>0.3134</v>
      </c>
    </row>
    <row r="35">
      <c r="A35" s="132" t="s">
        <v>37</v>
      </c>
      <c r="B35" s="11"/>
      <c r="C35" s="118">
        <v>1.4007657968E10</v>
      </c>
      <c r="D35" s="119">
        <v>1.0</v>
      </c>
      <c r="E35" s="118">
        <v>6.557016861E9</v>
      </c>
      <c r="F35" s="120">
        <v>1.0</v>
      </c>
    </row>
    <row r="36">
      <c r="C36" s="65"/>
      <c r="D36" s="65"/>
    </row>
    <row r="37">
      <c r="C37" s="65"/>
      <c r="D37" s="65"/>
    </row>
    <row r="38">
      <c r="C38" s="65"/>
      <c r="D38" s="65"/>
    </row>
    <row r="39">
      <c r="C39" s="65"/>
      <c r="D39" s="65"/>
    </row>
    <row r="40">
      <c r="C40" s="65"/>
      <c r="D40" s="65"/>
    </row>
    <row r="41">
      <c r="C41" s="65"/>
      <c r="D41" s="65"/>
    </row>
    <row r="42">
      <c r="C42" s="65"/>
      <c r="D42" s="65"/>
    </row>
    <row r="43">
      <c r="C43" s="65"/>
      <c r="D43" s="65"/>
    </row>
    <row r="44">
      <c r="C44" s="65"/>
      <c r="D44" s="65"/>
    </row>
    <row r="45">
      <c r="C45" s="65"/>
      <c r="D45" s="65"/>
    </row>
    <row r="46">
      <c r="C46" s="65"/>
      <c r="D46" s="65"/>
    </row>
    <row r="47">
      <c r="C47" s="65"/>
      <c r="D47" s="65"/>
    </row>
    <row r="48">
      <c r="C48" s="65"/>
      <c r="D48" s="65"/>
    </row>
    <row r="49">
      <c r="C49" s="65"/>
      <c r="D49" s="65"/>
    </row>
    <row r="50">
      <c r="C50" s="65"/>
      <c r="D50" s="65"/>
    </row>
    <row r="51">
      <c r="C51" s="65"/>
      <c r="D51" s="65"/>
    </row>
    <row r="52">
      <c r="C52" s="65"/>
      <c r="D52" s="65"/>
    </row>
    <row r="53">
      <c r="C53" s="65"/>
      <c r="D53" s="65"/>
    </row>
    <row r="54">
      <c r="C54" s="65"/>
      <c r="D54" s="65"/>
    </row>
    <row r="55">
      <c r="C55" s="65"/>
      <c r="D55" s="65"/>
    </row>
    <row r="56">
      <c r="C56" s="65"/>
      <c r="D56" s="65"/>
    </row>
    <row r="57">
      <c r="C57" s="65"/>
      <c r="D57" s="65"/>
    </row>
    <row r="58">
      <c r="C58" s="65"/>
      <c r="D58" s="65"/>
    </row>
    <row r="59">
      <c r="C59" s="65"/>
      <c r="D59" s="65"/>
    </row>
    <row r="60">
      <c r="C60" s="65"/>
      <c r="D60" s="65"/>
    </row>
    <row r="61">
      <c r="C61" s="65"/>
      <c r="D61" s="65"/>
    </row>
    <row r="62">
      <c r="C62" s="65"/>
      <c r="D62" s="65"/>
    </row>
    <row r="63">
      <c r="C63" s="65"/>
      <c r="D63" s="65"/>
    </row>
    <row r="64">
      <c r="C64" s="65"/>
      <c r="D64" s="65"/>
    </row>
    <row r="65">
      <c r="C65" s="65"/>
      <c r="D65" s="65"/>
    </row>
    <row r="66">
      <c r="C66" s="65"/>
      <c r="D66" s="65"/>
    </row>
    <row r="67">
      <c r="C67" s="65"/>
      <c r="D67" s="65"/>
    </row>
    <row r="68">
      <c r="C68" s="65"/>
      <c r="D68" s="65"/>
    </row>
    <row r="69">
      <c r="C69" s="65"/>
      <c r="D69" s="65"/>
    </row>
    <row r="70">
      <c r="C70" s="65"/>
      <c r="D70" s="65"/>
    </row>
    <row r="71">
      <c r="C71" s="65"/>
      <c r="D71" s="65"/>
    </row>
    <row r="72">
      <c r="C72" s="65"/>
      <c r="D72" s="65"/>
    </row>
    <row r="73">
      <c r="C73" s="65"/>
      <c r="D73" s="65"/>
    </row>
    <row r="74">
      <c r="C74" s="65"/>
      <c r="D74" s="65"/>
    </row>
    <row r="75">
      <c r="C75" s="65"/>
      <c r="D75" s="65"/>
    </row>
    <row r="76">
      <c r="C76" s="65"/>
      <c r="D76" s="65"/>
    </row>
    <row r="77">
      <c r="C77" s="65"/>
      <c r="D77" s="65"/>
    </row>
    <row r="78">
      <c r="C78" s="65"/>
      <c r="D78" s="65"/>
    </row>
    <row r="79">
      <c r="C79" s="65"/>
      <c r="D79" s="65"/>
    </row>
    <row r="80">
      <c r="C80" s="65"/>
      <c r="D80" s="65"/>
    </row>
    <row r="81">
      <c r="C81" s="65"/>
      <c r="D81" s="65"/>
    </row>
    <row r="82">
      <c r="C82" s="65"/>
      <c r="D82" s="65"/>
    </row>
    <row r="83">
      <c r="C83" s="65"/>
      <c r="D83" s="65"/>
    </row>
    <row r="84">
      <c r="C84" s="65"/>
      <c r="D84" s="65"/>
    </row>
    <row r="85">
      <c r="C85" s="65"/>
      <c r="D85" s="65"/>
    </row>
    <row r="86">
      <c r="C86" s="65"/>
      <c r="D86" s="65"/>
    </row>
    <row r="87">
      <c r="C87" s="65"/>
      <c r="D87" s="65"/>
    </row>
    <row r="88">
      <c r="C88" s="65"/>
      <c r="D88" s="65"/>
    </row>
    <row r="89">
      <c r="C89" s="65"/>
      <c r="D89" s="65"/>
    </row>
    <row r="90">
      <c r="C90" s="65"/>
      <c r="D90" s="65"/>
    </row>
    <row r="91">
      <c r="C91" s="65"/>
      <c r="D91" s="65"/>
    </row>
    <row r="92">
      <c r="C92" s="65"/>
      <c r="D92" s="65"/>
    </row>
    <row r="93">
      <c r="C93" s="65"/>
      <c r="D93" s="65"/>
    </row>
    <row r="94">
      <c r="C94" s="65"/>
      <c r="D94" s="65"/>
    </row>
    <row r="95">
      <c r="C95" s="65"/>
      <c r="D95" s="65"/>
    </row>
    <row r="96">
      <c r="C96" s="65"/>
      <c r="D96" s="65"/>
    </row>
    <row r="97">
      <c r="C97" s="65"/>
      <c r="D97" s="65"/>
    </row>
    <row r="98">
      <c r="C98" s="65"/>
      <c r="D98" s="65"/>
    </row>
    <row r="99">
      <c r="C99" s="65"/>
      <c r="D99" s="65"/>
    </row>
    <row r="100">
      <c r="C100" s="65"/>
      <c r="D100" s="65"/>
    </row>
    <row r="101">
      <c r="C101" s="65"/>
      <c r="D101" s="65"/>
    </row>
    <row r="102">
      <c r="C102" s="65"/>
      <c r="D102" s="65"/>
    </row>
    <row r="103">
      <c r="C103" s="65"/>
      <c r="D103" s="65"/>
    </row>
    <row r="104">
      <c r="C104" s="65"/>
      <c r="D104" s="65"/>
    </row>
    <row r="105">
      <c r="C105" s="65"/>
      <c r="D105" s="65"/>
    </row>
    <row r="106">
      <c r="C106" s="65"/>
      <c r="D106" s="65"/>
    </row>
    <row r="107">
      <c r="C107" s="65"/>
      <c r="D107" s="65"/>
    </row>
    <row r="108">
      <c r="C108" s="65"/>
      <c r="D108" s="65"/>
    </row>
    <row r="109">
      <c r="C109" s="65"/>
      <c r="D109" s="65"/>
    </row>
    <row r="110">
      <c r="C110" s="65"/>
      <c r="D110" s="65"/>
    </row>
    <row r="111">
      <c r="C111" s="65"/>
      <c r="D111" s="65"/>
    </row>
    <row r="112">
      <c r="C112" s="65"/>
      <c r="D112" s="65"/>
    </row>
    <row r="113">
      <c r="C113" s="65"/>
      <c r="D113" s="65"/>
    </row>
    <row r="114">
      <c r="C114" s="65"/>
      <c r="D114" s="65"/>
    </row>
    <row r="115">
      <c r="C115" s="65"/>
      <c r="D115" s="65"/>
    </row>
    <row r="116">
      <c r="C116" s="65"/>
      <c r="D116" s="65"/>
    </row>
    <row r="117">
      <c r="C117" s="65"/>
      <c r="D117" s="65"/>
    </row>
    <row r="118">
      <c r="C118" s="65"/>
      <c r="D118" s="65"/>
    </row>
    <row r="119">
      <c r="C119" s="65"/>
      <c r="D119" s="65"/>
    </row>
    <row r="120">
      <c r="C120" s="65"/>
      <c r="D120" s="65"/>
    </row>
    <row r="121">
      <c r="C121" s="65"/>
      <c r="D121" s="65"/>
    </row>
    <row r="122">
      <c r="C122" s="65"/>
      <c r="D122" s="65"/>
    </row>
    <row r="123">
      <c r="C123" s="65"/>
      <c r="D123" s="65"/>
    </row>
    <row r="124">
      <c r="C124" s="65"/>
      <c r="D124" s="65"/>
    </row>
    <row r="125">
      <c r="C125" s="65"/>
      <c r="D125" s="65"/>
    </row>
    <row r="126">
      <c r="C126" s="65"/>
      <c r="D126" s="65"/>
    </row>
    <row r="127">
      <c r="C127" s="65"/>
      <c r="D127" s="65"/>
    </row>
    <row r="128">
      <c r="C128" s="65"/>
      <c r="D128" s="65"/>
    </row>
    <row r="129">
      <c r="C129" s="65"/>
      <c r="D129" s="65"/>
    </row>
    <row r="130">
      <c r="C130" s="65"/>
      <c r="D130" s="65"/>
    </row>
    <row r="131">
      <c r="C131" s="65"/>
      <c r="D131" s="65"/>
    </row>
    <row r="132">
      <c r="C132" s="65"/>
      <c r="D132" s="65"/>
    </row>
    <row r="133">
      <c r="C133" s="65"/>
      <c r="D133" s="65"/>
    </row>
    <row r="134">
      <c r="C134" s="65"/>
      <c r="D134" s="65"/>
    </row>
    <row r="135">
      <c r="C135" s="65"/>
      <c r="D135" s="65"/>
    </row>
    <row r="136">
      <c r="C136" s="65"/>
      <c r="D136" s="65"/>
    </row>
    <row r="137">
      <c r="C137" s="65"/>
      <c r="D137" s="65"/>
    </row>
    <row r="138">
      <c r="C138" s="65"/>
      <c r="D138" s="65"/>
    </row>
    <row r="139">
      <c r="C139" s="65"/>
      <c r="D139" s="65"/>
    </row>
    <row r="140">
      <c r="C140" s="65"/>
      <c r="D140" s="65"/>
    </row>
    <row r="141">
      <c r="C141" s="65"/>
      <c r="D141" s="65"/>
    </row>
    <row r="142">
      <c r="C142" s="65"/>
      <c r="D142" s="65"/>
    </row>
    <row r="143">
      <c r="C143" s="65"/>
      <c r="D143" s="65"/>
    </row>
    <row r="144">
      <c r="C144" s="65"/>
      <c r="D144" s="65"/>
    </row>
    <row r="145">
      <c r="C145" s="65"/>
      <c r="D145" s="65"/>
    </row>
    <row r="146">
      <c r="C146" s="65"/>
      <c r="D146" s="65"/>
    </row>
    <row r="147">
      <c r="C147" s="65"/>
      <c r="D147" s="65"/>
    </row>
    <row r="148">
      <c r="C148" s="65"/>
      <c r="D148" s="65"/>
    </row>
    <row r="149">
      <c r="C149" s="65"/>
      <c r="D149" s="65"/>
    </row>
    <row r="150">
      <c r="C150" s="65"/>
      <c r="D150" s="65"/>
    </row>
    <row r="151">
      <c r="C151" s="65"/>
      <c r="D151" s="65"/>
    </row>
    <row r="152">
      <c r="C152" s="65"/>
      <c r="D152" s="65"/>
    </row>
    <row r="153">
      <c r="C153" s="65"/>
      <c r="D153" s="65"/>
    </row>
    <row r="154">
      <c r="C154" s="65"/>
      <c r="D154" s="65"/>
    </row>
    <row r="155">
      <c r="C155" s="65"/>
      <c r="D155" s="65"/>
    </row>
    <row r="156">
      <c r="C156" s="65"/>
      <c r="D156" s="65"/>
    </row>
    <row r="157">
      <c r="C157" s="65"/>
      <c r="D157" s="65"/>
    </row>
    <row r="158">
      <c r="C158" s="65"/>
      <c r="D158" s="65"/>
    </row>
    <row r="159">
      <c r="C159" s="65"/>
      <c r="D159" s="65"/>
    </row>
    <row r="160">
      <c r="C160" s="65"/>
      <c r="D160" s="65"/>
    </row>
    <row r="161">
      <c r="C161" s="65"/>
      <c r="D161" s="65"/>
    </row>
    <row r="162">
      <c r="C162" s="65"/>
      <c r="D162" s="65"/>
    </row>
    <row r="163">
      <c r="C163" s="65"/>
      <c r="D163" s="65"/>
    </row>
    <row r="164">
      <c r="C164" s="65"/>
      <c r="D164" s="65"/>
    </row>
    <row r="165">
      <c r="C165" s="65"/>
      <c r="D165" s="65"/>
    </row>
    <row r="166">
      <c r="C166" s="65"/>
      <c r="D166" s="65"/>
    </row>
    <row r="167">
      <c r="C167" s="65"/>
      <c r="D167" s="65"/>
    </row>
    <row r="168">
      <c r="C168" s="65"/>
      <c r="D168" s="65"/>
    </row>
    <row r="169">
      <c r="C169" s="65"/>
      <c r="D169" s="65"/>
    </row>
    <row r="170">
      <c r="C170" s="65"/>
      <c r="D170" s="65"/>
    </row>
    <row r="171">
      <c r="C171" s="65"/>
      <c r="D171" s="65"/>
    </row>
    <row r="172">
      <c r="C172" s="65"/>
      <c r="D172" s="65"/>
    </row>
    <row r="173">
      <c r="C173" s="65"/>
      <c r="D173" s="65"/>
    </row>
    <row r="174">
      <c r="C174" s="65"/>
      <c r="D174" s="65"/>
    </row>
    <row r="175">
      <c r="C175" s="65"/>
      <c r="D175" s="65"/>
    </row>
    <row r="176">
      <c r="C176" s="65"/>
      <c r="D176" s="65"/>
    </row>
    <row r="177">
      <c r="C177" s="65"/>
      <c r="D177" s="65"/>
    </row>
    <row r="178">
      <c r="C178" s="65"/>
      <c r="D178" s="65"/>
    </row>
    <row r="179">
      <c r="C179" s="65"/>
      <c r="D179" s="65"/>
    </row>
    <row r="180">
      <c r="C180" s="65"/>
      <c r="D180" s="65"/>
    </row>
    <row r="181">
      <c r="C181" s="65"/>
      <c r="D181" s="65"/>
    </row>
    <row r="182">
      <c r="C182" s="65"/>
      <c r="D182" s="65"/>
    </row>
    <row r="183">
      <c r="C183" s="65"/>
      <c r="D183" s="65"/>
    </row>
    <row r="184">
      <c r="C184" s="65"/>
      <c r="D184" s="65"/>
    </row>
    <row r="185">
      <c r="C185" s="65"/>
      <c r="D185" s="65"/>
    </row>
    <row r="186">
      <c r="C186" s="65"/>
      <c r="D186" s="65"/>
    </row>
    <row r="187">
      <c r="C187" s="65"/>
      <c r="D187" s="65"/>
    </row>
    <row r="188">
      <c r="C188" s="65"/>
      <c r="D188" s="65"/>
    </row>
    <row r="189">
      <c r="C189" s="65"/>
      <c r="D189" s="65"/>
    </row>
    <row r="190">
      <c r="C190" s="65"/>
      <c r="D190" s="65"/>
    </row>
    <row r="191">
      <c r="C191" s="65"/>
      <c r="D191" s="65"/>
    </row>
    <row r="192">
      <c r="C192" s="65"/>
      <c r="D192" s="65"/>
    </row>
    <row r="193">
      <c r="C193" s="65"/>
      <c r="D193" s="65"/>
    </row>
    <row r="194">
      <c r="C194" s="65"/>
      <c r="D194" s="65"/>
    </row>
    <row r="195">
      <c r="C195" s="65"/>
      <c r="D195" s="65"/>
    </row>
    <row r="196">
      <c r="C196" s="65"/>
      <c r="D196" s="65"/>
    </row>
    <row r="197">
      <c r="C197" s="65"/>
      <c r="D197" s="65"/>
    </row>
    <row r="198">
      <c r="C198" s="65"/>
      <c r="D198" s="65"/>
    </row>
    <row r="199">
      <c r="C199" s="65"/>
      <c r="D199" s="65"/>
    </row>
    <row r="200">
      <c r="C200" s="65"/>
      <c r="D200" s="65"/>
    </row>
    <row r="201">
      <c r="C201" s="65"/>
      <c r="D201" s="65"/>
    </row>
    <row r="202">
      <c r="C202" s="65"/>
      <c r="D202" s="65"/>
    </row>
    <row r="203">
      <c r="C203" s="65"/>
      <c r="D203" s="65"/>
    </row>
    <row r="204">
      <c r="C204" s="65"/>
      <c r="D204" s="65"/>
    </row>
    <row r="205">
      <c r="C205" s="65"/>
      <c r="D205" s="65"/>
    </row>
    <row r="206">
      <c r="C206" s="65"/>
      <c r="D206" s="65"/>
    </row>
    <row r="207">
      <c r="C207" s="65"/>
      <c r="D207" s="65"/>
    </row>
    <row r="208">
      <c r="C208" s="65"/>
      <c r="D208" s="65"/>
    </row>
    <row r="209">
      <c r="C209" s="65"/>
      <c r="D209" s="65"/>
    </row>
    <row r="210">
      <c r="C210" s="65"/>
      <c r="D210" s="65"/>
    </row>
    <row r="211">
      <c r="C211" s="65"/>
      <c r="D211" s="65"/>
    </row>
    <row r="212">
      <c r="C212" s="65"/>
      <c r="D212" s="65"/>
    </row>
    <row r="213">
      <c r="C213" s="65"/>
      <c r="D213" s="65"/>
    </row>
    <row r="214">
      <c r="C214" s="65"/>
      <c r="D214" s="65"/>
    </row>
    <row r="215">
      <c r="C215" s="65"/>
      <c r="D215" s="65"/>
    </row>
    <row r="216">
      <c r="C216" s="65"/>
      <c r="D216" s="65"/>
    </row>
    <row r="217">
      <c r="C217" s="65"/>
      <c r="D217" s="65"/>
    </row>
    <row r="218">
      <c r="C218" s="65"/>
      <c r="D218" s="65"/>
    </row>
    <row r="219">
      <c r="C219" s="65"/>
      <c r="D219" s="65"/>
    </row>
    <row r="220">
      <c r="C220" s="65"/>
      <c r="D220" s="65"/>
    </row>
    <row r="221">
      <c r="C221" s="65"/>
      <c r="D221" s="65"/>
    </row>
    <row r="222">
      <c r="C222" s="65"/>
      <c r="D222" s="65"/>
    </row>
    <row r="223">
      <c r="C223" s="65"/>
      <c r="D223" s="65"/>
    </row>
    <row r="224">
      <c r="C224" s="65"/>
      <c r="D224" s="65"/>
    </row>
    <row r="225">
      <c r="C225" s="65"/>
      <c r="D225" s="65"/>
    </row>
    <row r="226">
      <c r="C226" s="65"/>
      <c r="D226" s="65"/>
    </row>
    <row r="227">
      <c r="C227" s="65"/>
      <c r="D227" s="65"/>
    </row>
    <row r="228">
      <c r="C228" s="65"/>
      <c r="D228" s="65"/>
    </row>
    <row r="229">
      <c r="C229" s="65"/>
      <c r="D229" s="65"/>
    </row>
    <row r="230">
      <c r="C230" s="65"/>
      <c r="D230" s="65"/>
    </row>
    <row r="231">
      <c r="C231" s="65"/>
      <c r="D231" s="65"/>
    </row>
    <row r="232">
      <c r="C232" s="65"/>
      <c r="D232" s="65"/>
    </row>
    <row r="233">
      <c r="C233" s="65"/>
      <c r="D233" s="65"/>
    </row>
    <row r="234">
      <c r="C234" s="65"/>
      <c r="D234" s="65"/>
    </row>
    <row r="235">
      <c r="C235" s="65"/>
      <c r="D235" s="65"/>
    </row>
    <row r="236">
      <c r="C236" s="65"/>
      <c r="D236" s="65"/>
    </row>
    <row r="237">
      <c r="C237" s="65"/>
      <c r="D237" s="65"/>
    </row>
    <row r="238">
      <c r="C238" s="65"/>
      <c r="D238" s="65"/>
    </row>
    <row r="239">
      <c r="C239" s="65"/>
      <c r="D239" s="65"/>
    </row>
    <row r="240">
      <c r="C240" s="65"/>
      <c r="D240" s="65"/>
    </row>
    <row r="241">
      <c r="C241" s="65"/>
      <c r="D241" s="65"/>
    </row>
    <row r="242">
      <c r="C242" s="65"/>
      <c r="D242" s="65"/>
    </row>
    <row r="243">
      <c r="C243" s="65"/>
      <c r="D243" s="65"/>
    </row>
    <row r="244">
      <c r="C244" s="65"/>
      <c r="D244" s="65"/>
    </row>
    <row r="245">
      <c r="C245" s="65"/>
      <c r="D245" s="65"/>
    </row>
    <row r="246">
      <c r="C246" s="65"/>
      <c r="D246" s="65"/>
    </row>
    <row r="247">
      <c r="C247" s="65"/>
      <c r="D247" s="65"/>
    </row>
    <row r="248">
      <c r="C248" s="65"/>
      <c r="D248" s="65"/>
    </row>
    <row r="249">
      <c r="C249" s="65"/>
      <c r="D249" s="65"/>
    </row>
    <row r="250">
      <c r="C250" s="65"/>
      <c r="D250" s="65"/>
    </row>
    <row r="251">
      <c r="C251" s="65"/>
      <c r="D251" s="65"/>
    </row>
    <row r="252">
      <c r="C252" s="65"/>
      <c r="D252" s="65"/>
    </row>
    <row r="253">
      <c r="C253" s="65"/>
      <c r="D253" s="65"/>
    </row>
    <row r="254">
      <c r="C254" s="65"/>
      <c r="D254" s="65"/>
    </row>
    <row r="255">
      <c r="C255" s="65"/>
      <c r="D255" s="65"/>
    </row>
    <row r="256">
      <c r="C256" s="65"/>
      <c r="D256" s="65"/>
    </row>
    <row r="257">
      <c r="C257" s="65"/>
      <c r="D257" s="65"/>
    </row>
    <row r="258">
      <c r="C258" s="65"/>
      <c r="D258" s="65"/>
    </row>
    <row r="259">
      <c r="C259" s="65"/>
      <c r="D259" s="65"/>
    </row>
    <row r="260">
      <c r="C260" s="65"/>
      <c r="D260" s="65"/>
    </row>
    <row r="261">
      <c r="C261" s="65"/>
      <c r="D261" s="65"/>
    </row>
    <row r="262">
      <c r="C262" s="65"/>
      <c r="D262" s="65"/>
    </row>
    <row r="263">
      <c r="C263" s="65"/>
      <c r="D263" s="65"/>
    </row>
    <row r="264">
      <c r="C264" s="65"/>
      <c r="D264" s="65"/>
    </row>
    <row r="265">
      <c r="C265" s="65"/>
      <c r="D265" s="65"/>
    </row>
    <row r="266">
      <c r="C266" s="65"/>
      <c r="D266" s="65"/>
    </row>
    <row r="267">
      <c r="C267" s="65"/>
      <c r="D267" s="65"/>
    </row>
    <row r="268">
      <c r="C268" s="65"/>
      <c r="D268" s="65"/>
    </row>
    <row r="269">
      <c r="C269" s="65"/>
      <c r="D269" s="65"/>
    </row>
    <row r="270">
      <c r="C270" s="65"/>
      <c r="D270" s="65"/>
    </row>
    <row r="271">
      <c r="C271" s="65"/>
      <c r="D271" s="65"/>
    </row>
    <row r="272">
      <c r="C272" s="65"/>
      <c r="D272" s="65"/>
    </row>
    <row r="273">
      <c r="C273" s="65"/>
      <c r="D273" s="65"/>
    </row>
    <row r="274">
      <c r="C274" s="65"/>
      <c r="D274" s="65"/>
    </row>
    <row r="275">
      <c r="C275" s="65"/>
      <c r="D275" s="65"/>
    </row>
    <row r="276">
      <c r="C276" s="65"/>
      <c r="D276" s="65"/>
    </row>
    <row r="277">
      <c r="C277" s="65"/>
      <c r="D277" s="65"/>
    </row>
    <row r="278">
      <c r="C278" s="65"/>
      <c r="D278" s="65"/>
    </row>
    <row r="279">
      <c r="C279" s="65"/>
      <c r="D279" s="65"/>
    </row>
    <row r="280">
      <c r="C280" s="65"/>
      <c r="D280" s="65"/>
    </row>
    <row r="281">
      <c r="C281" s="65"/>
      <c r="D281" s="65"/>
    </row>
    <row r="282">
      <c r="C282" s="65"/>
      <c r="D282" s="65"/>
    </row>
    <row r="283">
      <c r="C283" s="65"/>
      <c r="D283" s="65"/>
    </row>
    <row r="284">
      <c r="C284" s="65"/>
      <c r="D284" s="65"/>
    </row>
    <row r="285">
      <c r="C285" s="65"/>
      <c r="D285" s="65"/>
    </row>
    <row r="286">
      <c r="C286" s="65"/>
      <c r="D286" s="65"/>
    </row>
    <row r="287">
      <c r="C287" s="65"/>
      <c r="D287" s="65"/>
    </row>
    <row r="288">
      <c r="C288" s="65"/>
      <c r="D288" s="65"/>
    </row>
    <row r="289">
      <c r="C289" s="65"/>
      <c r="D289" s="65"/>
    </row>
    <row r="290">
      <c r="C290" s="65"/>
      <c r="D290" s="65"/>
    </row>
    <row r="291">
      <c r="C291" s="65"/>
      <c r="D291" s="65"/>
    </row>
    <row r="292">
      <c r="C292" s="65"/>
      <c r="D292" s="65"/>
    </row>
    <row r="293">
      <c r="C293" s="65"/>
      <c r="D293" s="65"/>
    </row>
    <row r="294">
      <c r="C294" s="65"/>
      <c r="D294" s="65"/>
    </row>
    <row r="295">
      <c r="C295" s="65"/>
      <c r="D295" s="65"/>
    </row>
    <row r="296">
      <c r="C296" s="65"/>
      <c r="D296" s="65"/>
    </row>
    <row r="297">
      <c r="C297" s="65"/>
      <c r="D297" s="65"/>
    </row>
    <row r="298">
      <c r="C298" s="65"/>
      <c r="D298" s="65"/>
    </row>
    <row r="299">
      <c r="C299" s="65"/>
      <c r="D299" s="65"/>
    </row>
    <row r="300">
      <c r="C300" s="65"/>
      <c r="D300" s="65"/>
    </row>
    <row r="301">
      <c r="C301" s="65"/>
      <c r="D301" s="65"/>
    </row>
    <row r="302">
      <c r="C302" s="65"/>
      <c r="D302" s="65"/>
    </row>
    <row r="303">
      <c r="C303" s="65"/>
      <c r="D303" s="65"/>
    </row>
    <row r="304">
      <c r="C304" s="65"/>
      <c r="D304" s="65"/>
    </row>
    <row r="305">
      <c r="C305" s="65"/>
      <c r="D305" s="65"/>
    </row>
    <row r="306">
      <c r="C306" s="65"/>
      <c r="D306" s="65"/>
    </row>
    <row r="307">
      <c r="C307" s="65"/>
      <c r="D307" s="65"/>
    </row>
    <row r="308">
      <c r="C308" s="65"/>
      <c r="D308" s="65"/>
    </row>
    <row r="309">
      <c r="C309" s="65"/>
      <c r="D309" s="65"/>
    </row>
    <row r="310">
      <c r="C310" s="65"/>
      <c r="D310" s="65"/>
    </row>
    <row r="311">
      <c r="C311" s="65"/>
      <c r="D311" s="65"/>
    </row>
    <row r="312">
      <c r="C312" s="65"/>
      <c r="D312" s="65"/>
    </row>
    <row r="313">
      <c r="C313" s="65"/>
      <c r="D313" s="65"/>
    </row>
    <row r="314">
      <c r="C314" s="65"/>
      <c r="D314" s="65"/>
    </row>
    <row r="315">
      <c r="C315" s="65"/>
      <c r="D315" s="65"/>
    </row>
    <row r="316">
      <c r="C316" s="65"/>
      <c r="D316" s="65"/>
    </row>
    <row r="317">
      <c r="C317" s="65"/>
      <c r="D317" s="65"/>
    </row>
    <row r="318">
      <c r="C318" s="65"/>
      <c r="D318" s="65"/>
    </row>
    <row r="319">
      <c r="C319" s="65"/>
      <c r="D319" s="65"/>
    </row>
    <row r="320">
      <c r="C320" s="65"/>
      <c r="D320" s="65"/>
    </row>
    <row r="321">
      <c r="C321" s="65"/>
      <c r="D321" s="65"/>
    </row>
    <row r="322">
      <c r="C322" s="65"/>
      <c r="D322" s="65"/>
    </row>
    <row r="323">
      <c r="C323" s="65"/>
      <c r="D323" s="65"/>
    </row>
    <row r="324">
      <c r="C324" s="65"/>
      <c r="D324" s="65"/>
    </row>
    <row r="325">
      <c r="C325" s="65"/>
      <c r="D325" s="65"/>
    </row>
    <row r="326">
      <c r="C326" s="65"/>
      <c r="D326" s="65"/>
    </row>
    <row r="327">
      <c r="C327" s="65"/>
      <c r="D327" s="65"/>
    </row>
    <row r="328">
      <c r="C328" s="65"/>
      <c r="D328" s="65"/>
    </row>
    <row r="329">
      <c r="C329" s="65"/>
      <c r="D329" s="65"/>
    </row>
    <row r="330">
      <c r="C330" s="65"/>
      <c r="D330" s="65"/>
    </row>
    <row r="331">
      <c r="C331" s="65"/>
      <c r="D331" s="65"/>
    </row>
    <row r="332">
      <c r="C332" s="65"/>
      <c r="D332" s="65"/>
    </row>
    <row r="333">
      <c r="C333" s="65"/>
      <c r="D333" s="65"/>
    </row>
    <row r="334">
      <c r="C334" s="65"/>
      <c r="D334" s="65"/>
    </row>
    <row r="335">
      <c r="C335" s="65"/>
      <c r="D335" s="65"/>
    </row>
    <row r="336">
      <c r="C336" s="65"/>
      <c r="D336" s="65"/>
    </row>
    <row r="337">
      <c r="C337" s="65"/>
      <c r="D337" s="65"/>
    </row>
    <row r="338">
      <c r="C338" s="65"/>
      <c r="D338" s="65"/>
    </row>
    <row r="339">
      <c r="C339" s="65"/>
      <c r="D339" s="65"/>
    </row>
    <row r="340">
      <c r="C340" s="65"/>
      <c r="D340" s="65"/>
    </row>
    <row r="341">
      <c r="C341" s="65"/>
      <c r="D341" s="65"/>
    </row>
    <row r="342">
      <c r="C342" s="65"/>
      <c r="D342" s="65"/>
    </row>
    <row r="343">
      <c r="C343" s="65"/>
      <c r="D343" s="65"/>
    </row>
    <row r="344">
      <c r="C344" s="65"/>
      <c r="D344" s="65"/>
    </row>
    <row r="345">
      <c r="C345" s="65"/>
      <c r="D345" s="65"/>
    </row>
    <row r="346">
      <c r="C346" s="65"/>
      <c r="D346" s="65"/>
    </row>
    <row r="347">
      <c r="C347" s="65"/>
      <c r="D347" s="65"/>
    </row>
    <row r="348">
      <c r="C348" s="65"/>
      <c r="D348" s="65"/>
    </row>
    <row r="349">
      <c r="C349" s="65"/>
      <c r="D349" s="65"/>
    </row>
    <row r="350">
      <c r="C350" s="65"/>
      <c r="D350" s="65"/>
    </row>
    <row r="351">
      <c r="C351" s="65"/>
      <c r="D351" s="65"/>
    </row>
    <row r="352">
      <c r="C352" s="65"/>
      <c r="D352" s="65"/>
    </row>
    <row r="353">
      <c r="C353" s="65"/>
      <c r="D353" s="65"/>
    </row>
    <row r="354">
      <c r="C354" s="65"/>
      <c r="D354" s="65"/>
    </row>
    <row r="355">
      <c r="C355" s="65"/>
      <c r="D355" s="65"/>
    </row>
    <row r="356">
      <c r="C356" s="65"/>
      <c r="D356" s="65"/>
    </row>
    <row r="357">
      <c r="C357" s="65"/>
      <c r="D357" s="65"/>
    </row>
    <row r="358">
      <c r="C358" s="65"/>
      <c r="D358" s="65"/>
    </row>
    <row r="359">
      <c r="C359" s="65"/>
      <c r="D359" s="65"/>
    </row>
    <row r="360">
      <c r="C360" s="65"/>
      <c r="D360" s="65"/>
    </row>
    <row r="361">
      <c r="C361" s="65"/>
      <c r="D361" s="65"/>
    </row>
    <row r="362">
      <c r="C362" s="65"/>
      <c r="D362" s="65"/>
    </row>
    <row r="363">
      <c r="C363" s="65"/>
      <c r="D363" s="65"/>
    </row>
    <row r="364">
      <c r="C364" s="65"/>
      <c r="D364" s="65"/>
    </row>
    <row r="365">
      <c r="C365" s="65"/>
      <c r="D365" s="65"/>
    </row>
    <row r="366">
      <c r="C366" s="65"/>
      <c r="D366" s="65"/>
    </row>
    <row r="367">
      <c r="C367" s="65"/>
      <c r="D367" s="65"/>
    </row>
    <row r="368">
      <c r="C368" s="65"/>
      <c r="D368" s="65"/>
    </row>
    <row r="369">
      <c r="C369" s="65"/>
      <c r="D369" s="65"/>
    </row>
    <row r="370">
      <c r="C370" s="65"/>
      <c r="D370" s="65"/>
    </row>
    <row r="371">
      <c r="C371" s="65"/>
      <c r="D371" s="65"/>
    </row>
    <row r="372">
      <c r="C372" s="65"/>
      <c r="D372" s="65"/>
    </row>
    <row r="373">
      <c r="C373" s="65"/>
      <c r="D373" s="65"/>
    </row>
    <row r="374">
      <c r="C374" s="65"/>
      <c r="D374" s="65"/>
    </row>
    <row r="375">
      <c r="C375" s="65"/>
      <c r="D375" s="65"/>
    </row>
    <row r="376">
      <c r="C376" s="65"/>
      <c r="D376" s="65"/>
    </row>
    <row r="377">
      <c r="C377" s="65"/>
      <c r="D377" s="65"/>
    </row>
    <row r="378">
      <c r="C378" s="65"/>
      <c r="D378" s="65"/>
    </row>
    <row r="379">
      <c r="C379" s="65"/>
      <c r="D379" s="65"/>
    </row>
    <row r="380">
      <c r="C380" s="65"/>
      <c r="D380" s="65"/>
    </row>
    <row r="381">
      <c r="C381" s="65"/>
      <c r="D381" s="65"/>
    </row>
    <row r="382">
      <c r="C382" s="65"/>
      <c r="D382" s="65"/>
    </row>
    <row r="383">
      <c r="C383" s="65"/>
      <c r="D383" s="65"/>
    </row>
    <row r="384">
      <c r="C384" s="65"/>
      <c r="D384" s="65"/>
    </row>
    <row r="385">
      <c r="C385" s="65"/>
      <c r="D385" s="65"/>
    </row>
    <row r="386">
      <c r="C386" s="65"/>
      <c r="D386" s="65"/>
    </row>
    <row r="387">
      <c r="C387" s="65"/>
      <c r="D387" s="65"/>
    </row>
    <row r="388">
      <c r="C388" s="65"/>
      <c r="D388" s="65"/>
    </row>
    <row r="389">
      <c r="C389" s="65"/>
      <c r="D389" s="65"/>
    </row>
    <row r="390">
      <c r="C390" s="65"/>
      <c r="D390" s="65"/>
    </row>
    <row r="391">
      <c r="C391" s="65"/>
      <c r="D391" s="65"/>
    </row>
    <row r="392">
      <c r="C392" s="65"/>
      <c r="D392" s="65"/>
    </row>
    <row r="393">
      <c r="C393" s="65"/>
      <c r="D393" s="65"/>
    </row>
    <row r="394">
      <c r="C394" s="65"/>
      <c r="D394" s="65"/>
    </row>
    <row r="395">
      <c r="C395" s="65"/>
      <c r="D395" s="65"/>
    </row>
    <row r="396">
      <c r="C396" s="65"/>
      <c r="D396" s="65"/>
    </row>
    <row r="397">
      <c r="C397" s="65"/>
      <c r="D397" s="65"/>
    </row>
    <row r="398">
      <c r="C398" s="65"/>
      <c r="D398" s="65"/>
    </row>
    <row r="399">
      <c r="C399" s="65"/>
      <c r="D399" s="65"/>
    </row>
    <row r="400">
      <c r="C400" s="65"/>
      <c r="D400" s="65"/>
    </row>
    <row r="401">
      <c r="C401" s="65"/>
      <c r="D401" s="65"/>
    </row>
    <row r="402">
      <c r="C402" s="65"/>
      <c r="D402" s="65"/>
    </row>
    <row r="403">
      <c r="C403" s="65"/>
      <c r="D403" s="65"/>
    </row>
    <row r="404">
      <c r="C404" s="65"/>
      <c r="D404" s="65"/>
    </row>
    <row r="405">
      <c r="C405" s="65"/>
      <c r="D405" s="65"/>
    </row>
    <row r="406">
      <c r="C406" s="65"/>
      <c r="D406" s="65"/>
    </row>
    <row r="407">
      <c r="C407" s="65"/>
      <c r="D407" s="65"/>
    </row>
    <row r="408">
      <c r="C408" s="65"/>
      <c r="D408" s="65"/>
    </row>
    <row r="409">
      <c r="C409" s="65"/>
      <c r="D409" s="65"/>
    </row>
    <row r="410">
      <c r="C410" s="65"/>
      <c r="D410" s="65"/>
    </row>
    <row r="411">
      <c r="C411" s="65"/>
      <c r="D411" s="65"/>
    </row>
    <row r="412">
      <c r="C412" s="65"/>
      <c r="D412" s="65"/>
    </row>
    <row r="413">
      <c r="C413" s="65"/>
      <c r="D413" s="65"/>
    </row>
    <row r="414">
      <c r="C414" s="65"/>
      <c r="D414" s="65"/>
    </row>
    <row r="415">
      <c r="C415" s="65"/>
      <c r="D415" s="65"/>
    </row>
    <row r="416">
      <c r="C416" s="65"/>
      <c r="D416" s="65"/>
    </row>
    <row r="417">
      <c r="C417" s="65"/>
      <c r="D417" s="65"/>
    </row>
    <row r="418">
      <c r="C418" s="65"/>
      <c r="D418" s="65"/>
    </row>
    <row r="419">
      <c r="C419" s="65"/>
      <c r="D419" s="65"/>
    </row>
    <row r="420">
      <c r="C420" s="65"/>
      <c r="D420" s="65"/>
    </row>
    <row r="421">
      <c r="C421" s="65"/>
      <c r="D421" s="65"/>
    </row>
    <row r="422">
      <c r="C422" s="65"/>
      <c r="D422" s="65"/>
    </row>
    <row r="423">
      <c r="C423" s="65"/>
      <c r="D423" s="65"/>
    </row>
    <row r="424">
      <c r="C424" s="65"/>
      <c r="D424" s="65"/>
    </row>
    <row r="425">
      <c r="C425" s="65"/>
      <c r="D425" s="65"/>
    </row>
    <row r="426">
      <c r="C426" s="65"/>
      <c r="D426" s="65"/>
    </row>
    <row r="427">
      <c r="C427" s="65"/>
      <c r="D427" s="65"/>
    </row>
    <row r="428">
      <c r="C428" s="65"/>
      <c r="D428" s="65"/>
    </row>
    <row r="429">
      <c r="C429" s="65"/>
      <c r="D429" s="65"/>
    </row>
    <row r="430">
      <c r="C430" s="65"/>
      <c r="D430" s="65"/>
    </row>
    <row r="431">
      <c r="C431" s="65"/>
      <c r="D431" s="65"/>
    </row>
    <row r="432">
      <c r="C432" s="65"/>
      <c r="D432" s="65"/>
    </row>
    <row r="433">
      <c r="C433" s="65"/>
      <c r="D433" s="65"/>
    </row>
    <row r="434">
      <c r="C434" s="65"/>
      <c r="D434" s="65"/>
    </row>
    <row r="435">
      <c r="C435" s="65"/>
      <c r="D435" s="65"/>
    </row>
    <row r="436">
      <c r="C436" s="65"/>
      <c r="D436" s="65"/>
    </row>
    <row r="437">
      <c r="C437" s="65"/>
      <c r="D437" s="65"/>
    </row>
    <row r="438">
      <c r="C438" s="65"/>
      <c r="D438" s="65"/>
    </row>
    <row r="439">
      <c r="C439" s="65"/>
      <c r="D439" s="65"/>
    </row>
    <row r="440">
      <c r="C440" s="65"/>
      <c r="D440" s="65"/>
    </row>
    <row r="441">
      <c r="C441" s="65"/>
      <c r="D441" s="65"/>
    </row>
    <row r="442">
      <c r="C442" s="65"/>
      <c r="D442" s="65"/>
    </row>
    <row r="443">
      <c r="C443" s="65"/>
      <c r="D443" s="65"/>
    </row>
    <row r="444">
      <c r="C444" s="65"/>
      <c r="D444" s="65"/>
    </row>
    <row r="445">
      <c r="C445" s="65"/>
      <c r="D445" s="65"/>
    </row>
    <row r="446">
      <c r="C446" s="65"/>
      <c r="D446" s="65"/>
    </row>
    <row r="447">
      <c r="C447" s="65"/>
      <c r="D447" s="65"/>
    </row>
    <row r="448">
      <c r="C448" s="65"/>
      <c r="D448" s="65"/>
    </row>
    <row r="449">
      <c r="C449" s="65"/>
      <c r="D449" s="65"/>
    </row>
    <row r="450">
      <c r="C450" s="65"/>
      <c r="D450" s="65"/>
    </row>
    <row r="451">
      <c r="C451" s="65"/>
      <c r="D451" s="65"/>
    </row>
    <row r="452">
      <c r="C452" s="65"/>
      <c r="D452" s="65"/>
    </row>
    <row r="453">
      <c r="C453" s="65"/>
      <c r="D453" s="65"/>
    </row>
    <row r="454">
      <c r="C454" s="65"/>
      <c r="D454" s="65"/>
    </row>
    <row r="455">
      <c r="C455" s="65"/>
      <c r="D455" s="65"/>
    </row>
    <row r="456">
      <c r="C456" s="65"/>
      <c r="D456" s="65"/>
    </row>
    <row r="457">
      <c r="C457" s="65"/>
      <c r="D457" s="65"/>
    </row>
    <row r="458">
      <c r="C458" s="65"/>
      <c r="D458" s="65"/>
    </row>
    <row r="459">
      <c r="C459" s="65"/>
      <c r="D459" s="65"/>
    </row>
    <row r="460">
      <c r="C460" s="65"/>
      <c r="D460" s="65"/>
    </row>
    <row r="461">
      <c r="C461" s="65"/>
      <c r="D461" s="65"/>
    </row>
    <row r="462">
      <c r="C462" s="65"/>
      <c r="D462" s="65"/>
    </row>
    <row r="463">
      <c r="C463" s="65"/>
      <c r="D463" s="65"/>
    </row>
    <row r="464">
      <c r="C464" s="65"/>
      <c r="D464" s="65"/>
    </row>
    <row r="465">
      <c r="C465" s="65"/>
      <c r="D465" s="65"/>
    </row>
    <row r="466">
      <c r="C466" s="65"/>
      <c r="D466" s="65"/>
    </row>
    <row r="467">
      <c r="C467" s="65"/>
      <c r="D467" s="65"/>
    </row>
    <row r="468">
      <c r="C468" s="65"/>
      <c r="D468" s="65"/>
    </row>
    <row r="469">
      <c r="C469" s="65"/>
      <c r="D469" s="65"/>
    </row>
    <row r="470">
      <c r="C470" s="65"/>
      <c r="D470" s="65"/>
    </row>
    <row r="471">
      <c r="C471" s="65"/>
      <c r="D471" s="65"/>
    </row>
    <row r="472">
      <c r="C472" s="65"/>
      <c r="D472" s="65"/>
    </row>
    <row r="473">
      <c r="C473" s="65"/>
      <c r="D473" s="65"/>
    </row>
    <row r="474">
      <c r="C474" s="65"/>
      <c r="D474" s="65"/>
    </row>
    <row r="475">
      <c r="C475" s="65"/>
      <c r="D475" s="65"/>
    </row>
    <row r="476">
      <c r="C476" s="65"/>
      <c r="D476" s="65"/>
    </row>
    <row r="477">
      <c r="C477" s="65"/>
      <c r="D477" s="65"/>
    </row>
    <row r="478">
      <c r="C478" s="65"/>
      <c r="D478" s="65"/>
    </row>
    <row r="479">
      <c r="C479" s="65"/>
      <c r="D479" s="65"/>
    </row>
    <row r="480">
      <c r="C480" s="65"/>
      <c r="D480" s="65"/>
    </row>
    <row r="481">
      <c r="C481" s="65"/>
      <c r="D481" s="65"/>
    </row>
    <row r="482">
      <c r="C482" s="65"/>
      <c r="D482" s="65"/>
    </row>
    <row r="483">
      <c r="C483" s="65"/>
      <c r="D483" s="65"/>
    </row>
    <row r="484">
      <c r="C484" s="65"/>
      <c r="D484" s="65"/>
    </row>
    <row r="485">
      <c r="C485" s="65"/>
      <c r="D485" s="65"/>
    </row>
    <row r="486">
      <c r="C486" s="65"/>
      <c r="D486" s="65"/>
    </row>
    <row r="487">
      <c r="C487" s="65"/>
      <c r="D487" s="65"/>
    </row>
    <row r="488">
      <c r="C488" s="65"/>
      <c r="D488" s="65"/>
    </row>
    <row r="489">
      <c r="C489" s="65"/>
      <c r="D489" s="65"/>
    </row>
    <row r="490">
      <c r="C490" s="65"/>
      <c r="D490" s="65"/>
    </row>
    <row r="491">
      <c r="C491" s="65"/>
      <c r="D491" s="65"/>
    </row>
    <row r="492">
      <c r="C492" s="65"/>
      <c r="D492" s="65"/>
    </row>
    <row r="493">
      <c r="C493" s="65"/>
      <c r="D493" s="65"/>
    </row>
    <row r="494">
      <c r="C494" s="65"/>
      <c r="D494" s="65"/>
    </row>
    <row r="495">
      <c r="C495" s="65"/>
      <c r="D495" s="65"/>
    </row>
    <row r="496">
      <c r="C496" s="65"/>
      <c r="D496" s="65"/>
    </row>
    <row r="497">
      <c r="C497" s="65"/>
      <c r="D497" s="65"/>
    </row>
    <row r="498">
      <c r="C498" s="65"/>
      <c r="D498" s="65"/>
    </row>
    <row r="499">
      <c r="C499" s="65"/>
      <c r="D499" s="65"/>
    </row>
    <row r="500">
      <c r="C500" s="65"/>
      <c r="D500" s="65"/>
    </row>
    <row r="501">
      <c r="C501" s="65"/>
      <c r="D501" s="65"/>
    </row>
    <row r="502">
      <c r="C502" s="65"/>
      <c r="D502" s="65"/>
    </row>
    <row r="503">
      <c r="C503" s="65"/>
      <c r="D503" s="65"/>
    </row>
    <row r="504">
      <c r="C504" s="65"/>
      <c r="D504" s="65"/>
    </row>
    <row r="505">
      <c r="C505" s="65"/>
      <c r="D505" s="65"/>
    </row>
    <row r="506">
      <c r="C506" s="65"/>
      <c r="D506" s="65"/>
    </row>
    <row r="507">
      <c r="C507" s="65"/>
      <c r="D507" s="65"/>
    </row>
    <row r="508">
      <c r="C508" s="65"/>
      <c r="D508" s="65"/>
    </row>
    <row r="509">
      <c r="C509" s="65"/>
      <c r="D509" s="65"/>
    </row>
    <row r="510">
      <c r="C510" s="65"/>
      <c r="D510" s="65"/>
    </row>
    <row r="511">
      <c r="C511" s="65"/>
      <c r="D511" s="65"/>
    </row>
    <row r="512">
      <c r="C512" s="65"/>
      <c r="D512" s="65"/>
    </row>
    <row r="513">
      <c r="C513" s="65"/>
      <c r="D513" s="65"/>
    </row>
    <row r="514">
      <c r="C514" s="65"/>
      <c r="D514" s="65"/>
    </row>
    <row r="515">
      <c r="C515" s="65"/>
      <c r="D515" s="65"/>
    </row>
    <row r="516">
      <c r="C516" s="65"/>
      <c r="D516" s="65"/>
    </row>
    <row r="517">
      <c r="C517" s="65"/>
      <c r="D517" s="65"/>
    </row>
    <row r="518">
      <c r="C518" s="65"/>
      <c r="D518" s="65"/>
    </row>
    <row r="519">
      <c r="C519" s="65"/>
      <c r="D519" s="65"/>
    </row>
    <row r="520">
      <c r="C520" s="65"/>
      <c r="D520" s="65"/>
    </row>
    <row r="521">
      <c r="C521" s="65"/>
      <c r="D521" s="65"/>
    </row>
    <row r="522">
      <c r="C522" s="65"/>
      <c r="D522" s="65"/>
    </row>
    <row r="523">
      <c r="C523" s="65"/>
      <c r="D523" s="65"/>
    </row>
    <row r="524">
      <c r="C524" s="65"/>
      <c r="D524" s="65"/>
    </row>
    <row r="525">
      <c r="C525" s="65"/>
      <c r="D525" s="65"/>
    </row>
    <row r="526">
      <c r="C526" s="65"/>
      <c r="D526" s="65"/>
    </row>
    <row r="527">
      <c r="C527" s="65"/>
      <c r="D527" s="65"/>
    </row>
    <row r="528">
      <c r="C528" s="65"/>
      <c r="D528" s="65"/>
    </row>
    <row r="529">
      <c r="C529" s="65"/>
      <c r="D529" s="65"/>
    </row>
    <row r="530">
      <c r="C530" s="65"/>
      <c r="D530" s="65"/>
    </row>
    <row r="531">
      <c r="C531" s="65"/>
      <c r="D531" s="65"/>
    </row>
    <row r="532">
      <c r="C532" s="65"/>
      <c r="D532" s="65"/>
    </row>
    <row r="533">
      <c r="C533" s="65"/>
      <c r="D533" s="65"/>
    </row>
    <row r="534">
      <c r="C534" s="65"/>
      <c r="D534" s="65"/>
    </row>
    <row r="535">
      <c r="C535" s="65"/>
      <c r="D535" s="65"/>
    </row>
    <row r="536">
      <c r="C536" s="65"/>
      <c r="D536" s="65"/>
    </row>
    <row r="537">
      <c r="C537" s="65"/>
      <c r="D537" s="65"/>
    </row>
    <row r="538">
      <c r="C538" s="65"/>
      <c r="D538" s="65"/>
    </row>
    <row r="539">
      <c r="C539" s="65"/>
      <c r="D539" s="65"/>
    </row>
    <row r="540">
      <c r="C540" s="65"/>
      <c r="D540" s="65"/>
    </row>
    <row r="541">
      <c r="C541" s="65"/>
      <c r="D541" s="65"/>
    </row>
    <row r="542">
      <c r="C542" s="65"/>
      <c r="D542" s="65"/>
    </row>
    <row r="543">
      <c r="C543" s="65"/>
      <c r="D543" s="65"/>
    </row>
    <row r="544">
      <c r="C544" s="65"/>
      <c r="D544" s="65"/>
    </row>
    <row r="545">
      <c r="C545" s="65"/>
      <c r="D545" s="65"/>
    </row>
    <row r="546">
      <c r="C546" s="65"/>
      <c r="D546" s="65"/>
    </row>
    <row r="547">
      <c r="C547" s="65"/>
      <c r="D547" s="65"/>
    </row>
    <row r="548">
      <c r="C548" s="65"/>
      <c r="D548" s="65"/>
    </row>
    <row r="549">
      <c r="C549" s="65"/>
      <c r="D549" s="65"/>
    </row>
    <row r="550">
      <c r="C550" s="65"/>
      <c r="D550" s="65"/>
    </row>
    <row r="551">
      <c r="C551" s="65"/>
      <c r="D551" s="65"/>
    </row>
    <row r="552">
      <c r="C552" s="65"/>
      <c r="D552" s="65"/>
    </row>
    <row r="553">
      <c r="C553" s="65"/>
      <c r="D553" s="65"/>
    </row>
    <row r="554">
      <c r="C554" s="65"/>
      <c r="D554" s="65"/>
    </row>
    <row r="555">
      <c r="C555" s="65"/>
      <c r="D555" s="65"/>
    </row>
    <row r="556">
      <c r="C556" s="65"/>
      <c r="D556" s="65"/>
    </row>
    <row r="557">
      <c r="C557" s="65"/>
      <c r="D557" s="65"/>
    </row>
    <row r="558">
      <c r="C558" s="65"/>
      <c r="D558" s="65"/>
    </row>
    <row r="559">
      <c r="C559" s="65"/>
      <c r="D559" s="65"/>
    </row>
    <row r="560">
      <c r="C560" s="65"/>
      <c r="D560" s="65"/>
    </row>
    <row r="561">
      <c r="C561" s="65"/>
      <c r="D561" s="65"/>
    </row>
    <row r="562">
      <c r="C562" s="65"/>
      <c r="D562" s="65"/>
    </row>
    <row r="563">
      <c r="C563" s="65"/>
      <c r="D563" s="65"/>
    </row>
    <row r="564">
      <c r="C564" s="65"/>
      <c r="D564" s="65"/>
    </row>
    <row r="565">
      <c r="C565" s="65"/>
      <c r="D565" s="65"/>
    </row>
    <row r="566">
      <c r="C566" s="65"/>
      <c r="D566" s="65"/>
    </row>
    <row r="567">
      <c r="C567" s="65"/>
      <c r="D567" s="65"/>
    </row>
    <row r="568">
      <c r="C568" s="65"/>
      <c r="D568" s="65"/>
    </row>
    <row r="569">
      <c r="C569" s="65"/>
      <c r="D569" s="65"/>
    </row>
    <row r="570">
      <c r="C570" s="65"/>
      <c r="D570" s="65"/>
    </row>
    <row r="571">
      <c r="C571" s="65"/>
      <c r="D571" s="65"/>
    </row>
    <row r="572">
      <c r="C572" s="65"/>
      <c r="D572" s="65"/>
    </row>
    <row r="573">
      <c r="C573" s="65"/>
      <c r="D573" s="65"/>
    </row>
    <row r="574">
      <c r="C574" s="65"/>
      <c r="D574" s="65"/>
    </row>
    <row r="575">
      <c r="C575" s="65"/>
      <c r="D575" s="65"/>
    </row>
    <row r="576">
      <c r="C576" s="65"/>
      <c r="D576" s="65"/>
    </row>
    <row r="577">
      <c r="C577" s="65"/>
      <c r="D577" s="65"/>
    </row>
    <row r="578">
      <c r="C578" s="65"/>
      <c r="D578" s="65"/>
    </row>
    <row r="579">
      <c r="C579" s="65"/>
      <c r="D579" s="65"/>
    </row>
    <row r="580">
      <c r="C580" s="65"/>
      <c r="D580" s="65"/>
    </row>
    <row r="581">
      <c r="C581" s="65"/>
      <c r="D581" s="65"/>
    </row>
    <row r="582">
      <c r="C582" s="65"/>
      <c r="D582" s="65"/>
    </row>
    <row r="583">
      <c r="C583" s="65"/>
      <c r="D583" s="65"/>
    </row>
    <row r="584">
      <c r="C584" s="65"/>
      <c r="D584" s="65"/>
    </row>
    <row r="585">
      <c r="C585" s="65"/>
      <c r="D585" s="65"/>
    </row>
    <row r="586">
      <c r="C586" s="65"/>
      <c r="D586" s="65"/>
    </row>
    <row r="587">
      <c r="C587" s="65"/>
      <c r="D587" s="65"/>
    </row>
    <row r="588">
      <c r="C588" s="65"/>
      <c r="D588" s="65"/>
    </row>
    <row r="589">
      <c r="C589" s="65"/>
      <c r="D589" s="65"/>
    </row>
    <row r="590">
      <c r="C590" s="65"/>
      <c r="D590" s="65"/>
    </row>
    <row r="591">
      <c r="C591" s="65"/>
      <c r="D591" s="65"/>
    </row>
    <row r="592">
      <c r="C592" s="65"/>
      <c r="D592" s="65"/>
    </row>
    <row r="593">
      <c r="C593" s="65"/>
      <c r="D593" s="65"/>
    </row>
    <row r="594">
      <c r="C594" s="65"/>
      <c r="D594" s="65"/>
    </row>
    <row r="595">
      <c r="C595" s="65"/>
      <c r="D595" s="65"/>
    </row>
    <row r="596">
      <c r="C596" s="65"/>
      <c r="D596" s="65"/>
    </row>
    <row r="597">
      <c r="C597" s="65"/>
      <c r="D597" s="65"/>
    </row>
    <row r="598">
      <c r="C598" s="65"/>
      <c r="D598" s="65"/>
    </row>
    <row r="599">
      <c r="C599" s="65"/>
      <c r="D599" s="65"/>
    </row>
    <row r="600">
      <c r="C600" s="65"/>
      <c r="D600" s="65"/>
    </row>
    <row r="601">
      <c r="C601" s="65"/>
      <c r="D601" s="65"/>
    </row>
    <row r="602">
      <c r="C602" s="65"/>
      <c r="D602" s="65"/>
    </row>
    <row r="603">
      <c r="C603" s="65"/>
      <c r="D603" s="65"/>
    </row>
    <row r="604">
      <c r="C604" s="65"/>
      <c r="D604" s="65"/>
    </row>
    <row r="605">
      <c r="C605" s="65"/>
      <c r="D605" s="65"/>
    </row>
    <row r="606">
      <c r="C606" s="65"/>
      <c r="D606" s="65"/>
    </row>
    <row r="607">
      <c r="C607" s="65"/>
      <c r="D607" s="65"/>
    </row>
    <row r="608">
      <c r="C608" s="65"/>
      <c r="D608" s="65"/>
    </row>
    <row r="609">
      <c r="C609" s="65"/>
      <c r="D609" s="65"/>
    </row>
    <row r="610">
      <c r="C610" s="65"/>
      <c r="D610" s="65"/>
    </row>
    <row r="611">
      <c r="C611" s="65"/>
      <c r="D611" s="65"/>
    </row>
    <row r="612">
      <c r="C612" s="65"/>
      <c r="D612" s="65"/>
    </row>
    <row r="613">
      <c r="C613" s="65"/>
      <c r="D613" s="65"/>
    </row>
    <row r="614">
      <c r="C614" s="65"/>
      <c r="D614" s="65"/>
    </row>
    <row r="615">
      <c r="C615" s="65"/>
      <c r="D615" s="65"/>
    </row>
    <row r="616">
      <c r="C616" s="65"/>
      <c r="D616" s="65"/>
    </row>
    <row r="617">
      <c r="C617" s="65"/>
      <c r="D617" s="65"/>
    </row>
    <row r="618">
      <c r="C618" s="65"/>
      <c r="D618" s="65"/>
    </row>
    <row r="619">
      <c r="C619" s="65"/>
      <c r="D619" s="65"/>
    </row>
    <row r="620">
      <c r="C620" s="65"/>
      <c r="D620" s="65"/>
    </row>
    <row r="621">
      <c r="C621" s="65"/>
      <c r="D621" s="65"/>
    </row>
    <row r="622">
      <c r="C622" s="65"/>
      <c r="D622" s="65"/>
    </row>
    <row r="623">
      <c r="C623" s="65"/>
      <c r="D623" s="65"/>
    </row>
    <row r="624">
      <c r="C624" s="65"/>
      <c r="D624" s="65"/>
    </row>
    <row r="625">
      <c r="C625" s="65"/>
      <c r="D625" s="65"/>
    </row>
    <row r="626">
      <c r="C626" s="65"/>
      <c r="D626" s="65"/>
    </row>
    <row r="627">
      <c r="C627" s="65"/>
      <c r="D627" s="65"/>
    </row>
    <row r="628">
      <c r="C628" s="65"/>
      <c r="D628" s="65"/>
    </row>
    <row r="629">
      <c r="C629" s="65"/>
      <c r="D629" s="65"/>
    </row>
    <row r="630">
      <c r="C630" s="65"/>
      <c r="D630" s="65"/>
    </row>
    <row r="631">
      <c r="C631" s="65"/>
      <c r="D631" s="65"/>
    </row>
    <row r="632">
      <c r="C632" s="65"/>
      <c r="D632" s="65"/>
    </row>
    <row r="633">
      <c r="C633" s="65"/>
      <c r="D633" s="65"/>
    </row>
    <row r="634">
      <c r="C634" s="65"/>
      <c r="D634" s="65"/>
    </row>
    <row r="635">
      <c r="C635" s="65"/>
      <c r="D635" s="65"/>
    </row>
    <row r="636">
      <c r="C636" s="65"/>
      <c r="D636" s="65"/>
    </row>
    <row r="637">
      <c r="C637" s="65"/>
      <c r="D637" s="65"/>
    </row>
    <row r="638">
      <c r="C638" s="65"/>
      <c r="D638" s="65"/>
    </row>
    <row r="639">
      <c r="C639" s="65"/>
      <c r="D639" s="65"/>
    </row>
    <row r="640">
      <c r="C640" s="65"/>
      <c r="D640" s="65"/>
    </row>
    <row r="641">
      <c r="C641" s="65"/>
      <c r="D641" s="65"/>
    </row>
    <row r="642">
      <c r="C642" s="65"/>
      <c r="D642" s="65"/>
    </row>
    <row r="643">
      <c r="C643" s="65"/>
      <c r="D643" s="65"/>
    </row>
    <row r="644">
      <c r="C644" s="65"/>
      <c r="D644" s="65"/>
    </row>
    <row r="645">
      <c r="C645" s="65"/>
      <c r="D645" s="65"/>
    </row>
    <row r="646">
      <c r="C646" s="65"/>
      <c r="D646" s="65"/>
    </row>
    <row r="647">
      <c r="C647" s="65"/>
      <c r="D647" s="65"/>
    </row>
    <row r="648">
      <c r="C648" s="65"/>
      <c r="D648" s="65"/>
    </row>
    <row r="649">
      <c r="C649" s="65"/>
      <c r="D649" s="65"/>
    </row>
    <row r="650">
      <c r="C650" s="65"/>
      <c r="D650" s="65"/>
    </row>
    <row r="651">
      <c r="C651" s="65"/>
      <c r="D651" s="65"/>
    </row>
    <row r="652">
      <c r="C652" s="65"/>
      <c r="D652" s="65"/>
    </row>
    <row r="653">
      <c r="C653" s="65"/>
      <c r="D653" s="65"/>
    </row>
    <row r="654">
      <c r="C654" s="65"/>
      <c r="D654" s="65"/>
    </row>
    <row r="655">
      <c r="C655" s="65"/>
      <c r="D655" s="65"/>
    </row>
    <row r="656">
      <c r="C656" s="65"/>
      <c r="D656" s="65"/>
    </row>
    <row r="657">
      <c r="C657" s="65"/>
      <c r="D657" s="65"/>
    </row>
    <row r="658">
      <c r="C658" s="65"/>
      <c r="D658" s="65"/>
    </row>
    <row r="659">
      <c r="C659" s="65"/>
      <c r="D659" s="65"/>
    </row>
    <row r="660">
      <c r="C660" s="65"/>
      <c r="D660" s="65"/>
    </row>
    <row r="661">
      <c r="C661" s="65"/>
      <c r="D661" s="65"/>
    </row>
    <row r="662">
      <c r="C662" s="65"/>
      <c r="D662" s="65"/>
    </row>
    <row r="663">
      <c r="C663" s="65"/>
      <c r="D663" s="65"/>
    </row>
    <row r="664">
      <c r="C664" s="65"/>
      <c r="D664" s="65"/>
    </row>
    <row r="665">
      <c r="C665" s="65"/>
      <c r="D665" s="65"/>
    </row>
    <row r="666">
      <c r="C666" s="65"/>
      <c r="D666" s="65"/>
    </row>
    <row r="667">
      <c r="C667" s="65"/>
      <c r="D667" s="65"/>
    </row>
    <row r="668">
      <c r="C668" s="65"/>
      <c r="D668" s="65"/>
    </row>
    <row r="669">
      <c r="C669" s="65"/>
      <c r="D669" s="65"/>
    </row>
    <row r="670">
      <c r="C670" s="65"/>
      <c r="D670" s="65"/>
    </row>
    <row r="671">
      <c r="C671" s="65"/>
      <c r="D671" s="65"/>
    </row>
    <row r="672">
      <c r="C672" s="65"/>
      <c r="D672" s="65"/>
    </row>
    <row r="673">
      <c r="C673" s="65"/>
      <c r="D673" s="65"/>
    </row>
    <row r="674">
      <c r="C674" s="65"/>
      <c r="D674" s="65"/>
    </row>
    <row r="675">
      <c r="C675" s="65"/>
      <c r="D675" s="65"/>
    </row>
    <row r="676">
      <c r="C676" s="65"/>
      <c r="D676" s="65"/>
    </row>
    <row r="677">
      <c r="C677" s="65"/>
      <c r="D677" s="65"/>
    </row>
    <row r="678">
      <c r="C678" s="65"/>
      <c r="D678" s="65"/>
    </row>
    <row r="679">
      <c r="C679" s="65"/>
      <c r="D679" s="65"/>
    </row>
    <row r="680">
      <c r="C680" s="65"/>
      <c r="D680" s="65"/>
    </row>
    <row r="681">
      <c r="C681" s="65"/>
      <c r="D681" s="65"/>
    </row>
    <row r="682">
      <c r="C682" s="65"/>
      <c r="D682" s="65"/>
    </row>
    <row r="683">
      <c r="C683" s="65"/>
      <c r="D683" s="65"/>
    </row>
    <row r="684">
      <c r="C684" s="65"/>
      <c r="D684" s="65"/>
    </row>
    <row r="685">
      <c r="C685" s="65"/>
      <c r="D685" s="65"/>
    </row>
    <row r="686">
      <c r="C686" s="65"/>
      <c r="D686" s="65"/>
    </row>
    <row r="687">
      <c r="C687" s="65"/>
      <c r="D687" s="65"/>
    </row>
    <row r="688">
      <c r="C688" s="65"/>
      <c r="D688" s="65"/>
    </row>
    <row r="689">
      <c r="C689" s="65"/>
      <c r="D689" s="65"/>
    </row>
    <row r="690">
      <c r="C690" s="65"/>
      <c r="D690" s="65"/>
    </row>
    <row r="691">
      <c r="C691" s="65"/>
      <c r="D691" s="65"/>
    </row>
    <row r="692">
      <c r="C692" s="65"/>
      <c r="D692" s="65"/>
    </row>
    <row r="693">
      <c r="C693" s="65"/>
      <c r="D693" s="65"/>
    </row>
    <row r="694">
      <c r="C694" s="65"/>
      <c r="D694" s="65"/>
    </row>
    <row r="695">
      <c r="C695" s="65"/>
      <c r="D695" s="65"/>
    </row>
    <row r="696">
      <c r="C696" s="65"/>
      <c r="D696" s="65"/>
    </row>
    <row r="697">
      <c r="C697" s="65"/>
      <c r="D697" s="65"/>
    </row>
    <row r="698">
      <c r="C698" s="65"/>
      <c r="D698" s="65"/>
    </row>
    <row r="699">
      <c r="C699" s="65"/>
      <c r="D699" s="65"/>
    </row>
    <row r="700">
      <c r="C700" s="65"/>
      <c r="D700" s="65"/>
    </row>
    <row r="701">
      <c r="C701" s="65"/>
      <c r="D701" s="65"/>
    </row>
    <row r="702">
      <c r="C702" s="65"/>
      <c r="D702" s="65"/>
    </row>
    <row r="703">
      <c r="C703" s="65"/>
      <c r="D703" s="65"/>
    </row>
    <row r="704">
      <c r="C704" s="65"/>
      <c r="D704" s="65"/>
    </row>
    <row r="705">
      <c r="C705" s="65"/>
      <c r="D705" s="65"/>
    </row>
    <row r="706">
      <c r="C706" s="65"/>
      <c r="D706" s="65"/>
    </row>
    <row r="707">
      <c r="C707" s="65"/>
      <c r="D707" s="65"/>
    </row>
    <row r="708">
      <c r="C708" s="65"/>
      <c r="D708" s="65"/>
    </row>
    <row r="709">
      <c r="C709" s="65"/>
      <c r="D709" s="65"/>
    </row>
    <row r="710">
      <c r="C710" s="65"/>
      <c r="D710" s="65"/>
    </row>
    <row r="711">
      <c r="C711" s="65"/>
      <c r="D711" s="65"/>
    </row>
    <row r="712">
      <c r="C712" s="65"/>
      <c r="D712" s="65"/>
    </row>
    <row r="713">
      <c r="C713" s="65"/>
      <c r="D713" s="65"/>
    </row>
    <row r="714">
      <c r="C714" s="65"/>
      <c r="D714" s="65"/>
    </row>
    <row r="715">
      <c r="C715" s="65"/>
      <c r="D715" s="65"/>
    </row>
    <row r="716">
      <c r="C716" s="65"/>
      <c r="D716" s="65"/>
    </row>
    <row r="717">
      <c r="C717" s="65"/>
      <c r="D717" s="65"/>
    </row>
    <row r="718">
      <c r="C718" s="65"/>
      <c r="D718" s="65"/>
    </row>
    <row r="719">
      <c r="C719" s="65"/>
      <c r="D719" s="65"/>
    </row>
    <row r="720">
      <c r="C720" s="65"/>
      <c r="D720" s="65"/>
    </row>
    <row r="721">
      <c r="C721" s="65"/>
      <c r="D721" s="65"/>
    </row>
    <row r="722">
      <c r="C722" s="65"/>
      <c r="D722" s="65"/>
    </row>
    <row r="723">
      <c r="C723" s="65"/>
      <c r="D723" s="65"/>
    </row>
    <row r="724">
      <c r="C724" s="65"/>
      <c r="D724" s="65"/>
    </row>
    <row r="725">
      <c r="C725" s="65"/>
      <c r="D725" s="65"/>
    </row>
    <row r="726">
      <c r="C726" s="65"/>
      <c r="D726" s="65"/>
    </row>
    <row r="727">
      <c r="C727" s="65"/>
      <c r="D727" s="65"/>
    </row>
    <row r="728">
      <c r="C728" s="65"/>
      <c r="D728" s="65"/>
    </row>
    <row r="729">
      <c r="C729" s="65"/>
      <c r="D729" s="65"/>
    </row>
    <row r="730">
      <c r="C730" s="65"/>
      <c r="D730" s="65"/>
    </row>
    <row r="731">
      <c r="C731" s="65"/>
      <c r="D731" s="65"/>
    </row>
    <row r="732">
      <c r="C732" s="65"/>
      <c r="D732" s="65"/>
    </row>
    <row r="733">
      <c r="C733" s="65"/>
      <c r="D733" s="65"/>
    </row>
    <row r="734">
      <c r="C734" s="65"/>
      <c r="D734" s="65"/>
    </row>
    <row r="735">
      <c r="C735" s="65"/>
      <c r="D735" s="65"/>
    </row>
    <row r="736">
      <c r="C736" s="65"/>
      <c r="D736" s="65"/>
    </row>
    <row r="737">
      <c r="C737" s="65"/>
      <c r="D737" s="65"/>
    </row>
    <row r="738">
      <c r="C738" s="65"/>
      <c r="D738" s="65"/>
    </row>
    <row r="739">
      <c r="C739" s="65"/>
      <c r="D739" s="65"/>
    </row>
    <row r="740">
      <c r="C740" s="65"/>
      <c r="D740" s="65"/>
    </row>
    <row r="741">
      <c r="C741" s="65"/>
      <c r="D741" s="65"/>
    </row>
    <row r="742">
      <c r="C742" s="65"/>
      <c r="D742" s="65"/>
    </row>
    <row r="743">
      <c r="C743" s="65"/>
      <c r="D743" s="65"/>
    </row>
    <row r="744">
      <c r="C744" s="65"/>
      <c r="D744" s="65"/>
    </row>
    <row r="745">
      <c r="C745" s="65"/>
      <c r="D745" s="65"/>
    </row>
    <row r="746">
      <c r="C746" s="65"/>
      <c r="D746" s="65"/>
    </row>
    <row r="747">
      <c r="C747" s="65"/>
      <c r="D747" s="65"/>
    </row>
    <row r="748">
      <c r="C748" s="65"/>
      <c r="D748" s="65"/>
    </row>
    <row r="749">
      <c r="C749" s="65"/>
      <c r="D749" s="65"/>
    </row>
    <row r="750">
      <c r="C750" s="65"/>
      <c r="D750" s="65"/>
    </row>
    <row r="751">
      <c r="C751" s="65"/>
      <c r="D751" s="65"/>
    </row>
    <row r="752">
      <c r="C752" s="65"/>
      <c r="D752" s="65"/>
    </row>
    <row r="753">
      <c r="C753" s="65"/>
      <c r="D753" s="65"/>
    </row>
    <row r="754">
      <c r="C754" s="65"/>
      <c r="D754" s="65"/>
    </row>
    <row r="755">
      <c r="C755" s="65"/>
      <c r="D755" s="65"/>
    </row>
    <row r="756">
      <c r="C756" s="65"/>
      <c r="D756" s="65"/>
    </row>
    <row r="757">
      <c r="C757" s="65"/>
      <c r="D757" s="65"/>
    </row>
    <row r="758">
      <c r="C758" s="65"/>
      <c r="D758" s="65"/>
    </row>
    <row r="759">
      <c r="C759" s="65"/>
      <c r="D759" s="65"/>
    </row>
    <row r="760">
      <c r="C760" s="65"/>
      <c r="D760" s="65"/>
    </row>
    <row r="761">
      <c r="C761" s="65"/>
      <c r="D761" s="65"/>
    </row>
    <row r="762">
      <c r="C762" s="65"/>
      <c r="D762" s="65"/>
    </row>
    <row r="763">
      <c r="C763" s="65"/>
      <c r="D763" s="65"/>
    </row>
    <row r="764">
      <c r="C764" s="65"/>
      <c r="D764" s="65"/>
    </row>
    <row r="765">
      <c r="C765" s="65"/>
      <c r="D765" s="65"/>
    </row>
    <row r="766">
      <c r="C766" s="65"/>
      <c r="D766" s="65"/>
    </row>
    <row r="767">
      <c r="C767" s="65"/>
      <c r="D767" s="65"/>
    </row>
    <row r="768">
      <c r="C768" s="65"/>
      <c r="D768" s="65"/>
    </row>
    <row r="769">
      <c r="C769" s="65"/>
      <c r="D769" s="65"/>
    </row>
    <row r="770">
      <c r="C770" s="65"/>
      <c r="D770" s="65"/>
    </row>
    <row r="771">
      <c r="C771" s="65"/>
      <c r="D771" s="65"/>
    </row>
    <row r="772">
      <c r="C772" s="65"/>
      <c r="D772" s="65"/>
    </row>
    <row r="773">
      <c r="C773" s="65"/>
      <c r="D773" s="65"/>
    </row>
    <row r="774">
      <c r="C774" s="65"/>
      <c r="D774" s="65"/>
    </row>
    <row r="775">
      <c r="C775" s="65"/>
      <c r="D775" s="65"/>
    </row>
    <row r="776">
      <c r="C776" s="65"/>
      <c r="D776" s="65"/>
    </row>
    <row r="777">
      <c r="C777" s="65"/>
      <c r="D777" s="65"/>
    </row>
    <row r="778">
      <c r="C778" s="65"/>
      <c r="D778" s="65"/>
    </row>
    <row r="779">
      <c r="C779" s="65"/>
      <c r="D779" s="65"/>
    </row>
    <row r="780">
      <c r="C780" s="65"/>
      <c r="D780" s="65"/>
    </row>
    <row r="781">
      <c r="C781" s="65"/>
      <c r="D781" s="65"/>
    </row>
    <row r="782">
      <c r="C782" s="65"/>
      <c r="D782" s="65"/>
    </row>
    <row r="783">
      <c r="C783" s="65"/>
      <c r="D783" s="65"/>
    </row>
    <row r="784">
      <c r="C784" s="65"/>
      <c r="D784" s="65"/>
    </row>
    <row r="785">
      <c r="C785" s="65"/>
      <c r="D785" s="65"/>
    </row>
    <row r="786">
      <c r="C786" s="65"/>
      <c r="D786" s="65"/>
    </row>
    <row r="787">
      <c r="C787" s="65"/>
      <c r="D787" s="65"/>
    </row>
    <row r="788">
      <c r="C788" s="65"/>
      <c r="D788" s="65"/>
    </row>
    <row r="789">
      <c r="C789" s="65"/>
      <c r="D789" s="65"/>
    </row>
    <row r="790">
      <c r="C790" s="65"/>
      <c r="D790" s="65"/>
    </row>
    <row r="791">
      <c r="C791" s="65"/>
      <c r="D791" s="65"/>
    </row>
    <row r="792">
      <c r="C792" s="65"/>
      <c r="D792" s="65"/>
    </row>
    <row r="793">
      <c r="C793" s="65"/>
      <c r="D793" s="65"/>
    </row>
    <row r="794">
      <c r="C794" s="65"/>
      <c r="D794" s="65"/>
    </row>
    <row r="795">
      <c r="C795" s="65"/>
      <c r="D795" s="65"/>
    </row>
    <row r="796">
      <c r="C796" s="65"/>
      <c r="D796" s="65"/>
    </row>
    <row r="797">
      <c r="C797" s="65"/>
      <c r="D797" s="65"/>
    </row>
    <row r="798">
      <c r="C798" s="65"/>
      <c r="D798" s="65"/>
    </row>
    <row r="799">
      <c r="C799" s="65"/>
      <c r="D799" s="65"/>
    </row>
    <row r="800">
      <c r="C800" s="65"/>
      <c r="D800" s="65"/>
    </row>
    <row r="801">
      <c r="C801" s="65"/>
      <c r="D801" s="65"/>
    </row>
    <row r="802">
      <c r="C802" s="65"/>
      <c r="D802" s="65"/>
    </row>
    <row r="803">
      <c r="C803" s="65"/>
      <c r="D803" s="65"/>
    </row>
    <row r="804">
      <c r="C804" s="65"/>
      <c r="D804" s="65"/>
    </row>
    <row r="805">
      <c r="C805" s="65"/>
      <c r="D805" s="65"/>
    </row>
    <row r="806">
      <c r="C806" s="65"/>
      <c r="D806" s="65"/>
    </row>
    <row r="807">
      <c r="C807" s="65"/>
      <c r="D807" s="65"/>
    </row>
    <row r="808">
      <c r="C808" s="65"/>
      <c r="D808" s="65"/>
    </row>
    <row r="809">
      <c r="C809" s="65"/>
      <c r="D809" s="65"/>
    </row>
    <row r="810">
      <c r="C810" s="65"/>
      <c r="D810" s="65"/>
    </row>
    <row r="811">
      <c r="C811" s="65"/>
      <c r="D811" s="65"/>
    </row>
    <row r="812">
      <c r="C812" s="65"/>
      <c r="D812" s="65"/>
    </row>
    <row r="813">
      <c r="C813" s="65"/>
      <c r="D813" s="65"/>
    </row>
    <row r="814">
      <c r="C814" s="65"/>
      <c r="D814" s="65"/>
    </row>
    <row r="815">
      <c r="C815" s="65"/>
      <c r="D815" s="65"/>
    </row>
    <row r="816">
      <c r="C816" s="65"/>
      <c r="D816" s="65"/>
    </row>
    <row r="817">
      <c r="C817" s="65"/>
      <c r="D817" s="65"/>
    </row>
    <row r="818">
      <c r="C818" s="65"/>
      <c r="D818" s="65"/>
    </row>
    <row r="819">
      <c r="C819" s="65"/>
      <c r="D819" s="65"/>
    </row>
    <row r="820">
      <c r="C820" s="65"/>
      <c r="D820" s="65"/>
    </row>
    <row r="821">
      <c r="C821" s="65"/>
      <c r="D821" s="65"/>
    </row>
    <row r="822">
      <c r="C822" s="65"/>
      <c r="D822" s="65"/>
    </row>
    <row r="823">
      <c r="C823" s="65"/>
      <c r="D823" s="65"/>
    </row>
    <row r="824">
      <c r="C824" s="65"/>
      <c r="D824" s="65"/>
    </row>
    <row r="825">
      <c r="C825" s="65"/>
      <c r="D825" s="65"/>
    </row>
    <row r="826">
      <c r="C826" s="65"/>
      <c r="D826" s="65"/>
    </row>
    <row r="827">
      <c r="C827" s="65"/>
      <c r="D827" s="65"/>
    </row>
    <row r="828">
      <c r="C828" s="65"/>
      <c r="D828" s="65"/>
    </row>
    <row r="829">
      <c r="C829" s="65"/>
      <c r="D829" s="65"/>
    </row>
    <row r="830">
      <c r="C830" s="65"/>
      <c r="D830" s="65"/>
    </row>
    <row r="831">
      <c r="C831" s="65"/>
      <c r="D831" s="65"/>
    </row>
    <row r="832">
      <c r="C832" s="65"/>
      <c r="D832" s="65"/>
    </row>
    <row r="833">
      <c r="C833" s="65"/>
      <c r="D833" s="65"/>
    </row>
    <row r="834">
      <c r="C834" s="65"/>
      <c r="D834" s="65"/>
    </row>
    <row r="835">
      <c r="C835" s="65"/>
      <c r="D835" s="65"/>
    </row>
    <row r="836">
      <c r="C836" s="65"/>
      <c r="D836" s="65"/>
    </row>
    <row r="837">
      <c r="C837" s="65"/>
      <c r="D837" s="65"/>
    </row>
    <row r="838">
      <c r="C838" s="65"/>
      <c r="D838" s="65"/>
    </row>
    <row r="839">
      <c r="C839" s="65"/>
      <c r="D839" s="65"/>
    </row>
    <row r="840">
      <c r="C840" s="65"/>
      <c r="D840" s="65"/>
    </row>
    <row r="841">
      <c r="C841" s="65"/>
      <c r="D841" s="65"/>
    </row>
    <row r="842">
      <c r="C842" s="65"/>
      <c r="D842" s="65"/>
    </row>
    <row r="843">
      <c r="C843" s="65"/>
      <c r="D843" s="65"/>
    </row>
    <row r="844">
      <c r="C844" s="65"/>
      <c r="D844" s="65"/>
    </row>
    <row r="845">
      <c r="C845" s="65"/>
      <c r="D845" s="65"/>
    </row>
    <row r="846">
      <c r="C846" s="65"/>
      <c r="D846" s="65"/>
    </row>
    <row r="847">
      <c r="C847" s="65"/>
      <c r="D847" s="65"/>
    </row>
    <row r="848">
      <c r="C848" s="65"/>
      <c r="D848" s="65"/>
    </row>
    <row r="849">
      <c r="C849" s="65"/>
      <c r="D849" s="65"/>
    </row>
    <row r="850">
      <c r="C850" s="65"/>
      <c r="D850" s="65"/>
    </row>
    <row r="851">
      <c r="C851" s="65"/>
      <c r="D851" s="65"/>
    </row>
    <row r="852">
      <c r="C852" s="65"/>
      <c r="D852" s="65"/>
    </row>
    <row r="853">
      <c r="C853" s="65"/>
      <c r="D853" s="65"/>
    </row>
    <row r="854">
      <c r="C854" s="65"/>
      <c r="D854" s="65"/>
    </row>
    <row r="855">
      <c r="C855" s="65"/>
      <c r="D855" s="65"/>
    </row>
    <row r="856">
      <c r="C856" s="65"/>
      <c r="D856" s="65"/>
    </row>
    <row r="857">
      <c r="C857" s="65"/>
      <c r="D857" s="65"/>
    </row>
    <row r="858">
      <c r="C858" s="65"/>
      <c r="D858" s="65"/>
    </row>
    <row r="859">
      <c r="C859" s="65"/>
      <c r="D859" s="65"/>
    </row>
    <row r="860">
      <c r="C860" s="65"/>
      <c r="D860" s="65"/>
    </row>
    <row r="861">
      <c r="C861" s="65"/>
      <c r="D861" s="65"/>
    </row>
    <row r="862">
      <c r="C862" s="65"/>
      <c r="D862" s="65"/>
    </row>
    <row r="863">
      <c r="C863" s="65"/>
      <c r="D863" s="65"/>
    </row>
    <row r="864">
      <c r="C864" s="65"/>
      <c r="D864" s="65"/>
    </row>
    <row r="865">
      <c r="C865" s="65"/>
      <c r="D865" s="65"/>
    </row>
    <row r="866">
      <c r="C866" s="65"/>
      <c r="D866" s="65"/>
    </row>
    <row r="867">
      <c r="C867" s="65"/>
      <c r="D867" s="65"/>
    </row>
    <row r="868">
      <c r="C868" s="65"/>
      <c r="D868" s="65"/>
    </row>
    <row r="869">
      <c r="C869" s="65"/>
      <c r="D869" s="65"/>
    </row>
    <row r="870">
      <c r="C870" s="65"/>
      <c r="D870" s="65"/>
    </row>
    <row r="871">
      <c r="C871" s="65"/>
      <c r="D871" s="65"/>
    </row>
    <row r="872">
      <c r="C872" s="65"/>
      <c r="D872" s="65"/>
    </row>
    <row r="873">
      <c r="C873" s="65"/>
      <c r="D873" s="65"/>
    </row>
    <row r="874">
      <c r="C874" s="65"/>
      <c r="D874" s="65"/>
    </row>
    <row r="875">
      <c r="C875" s="65"/>
      <c r="D875" s="65"/>
    </row>
    <row r="876">
      <c r="C876" s="65"/>
      <c r="D876" s="65"/>
    </row>
    <row r="877">
      <c r="C877" s="65"/>
      <c r="D877" s="65"/>
    </row>
    <row r="878">
      <c r="C878" s="65"/>
      <c r="D878" s="65"/>
    </row>
    <row r="879">
      <c r="C879" s="65"/>
      <c r="D879" s="65"/>
    </row>
    <row r="880">
      <c r="C880" s="65"/>
      <c r="D880" s="65"/>
    </row>
    <row r="881">
      <c r="C881" s="65"/>
      <c r="D881" s="65"/>
    </row>
    <row r="882">
      <c r="C882" s="65"/>
      <c r="D882" s="65"/>
    </row>
    <row r="883">
      <c r="C883" s="65"/>
      <c r="D883" s="65"/>
    </row>
    <row r="884">
      <c r="C884" s="65"/>
      <c r="D884" s="65"/>
    </row>
    <row r="885">
      <c r="C885" s="65"/>
      <c r="D885" s="65"/>
    </row>
    <row r="886">
      <c r="C886" s="65"/>
      <c r="D886" s="65"/>
    </row>
    <row r="887">
      <c r="C887" s="65"/>
      <c r="D887" s="65"/>
    </row>
    <row r="888">
      <c r="C888" s="65"/>
      <c r="D888" s="65"/>
    </row>
    <row r="889">
      <c r="C889" s="65"/>
      <c r="D889" s="65"/>
    </row>
    <row r="890">
      <c r="C890" s="65"/>
      <c r="D890" s="65"/>
    </row>
    <row r="891">
      <c r="C891" s="65"/>
      <c r="D891" s="65"/>
    </row>
    <row r="892">
      <c r="C892" s="65"/>
      <c r="D892" s="65"/>
    </row>
    <row r="893">
      <c r="C893" s="65"/>
      <c r="D893" s="65"/>
    </row>
    <row r="894">
      <c r="C894" s="65"/>
      <c r="D894" s="65"/>
    </row>
    <row r="895">
      <c r="C895" s="65"/>
      <c r="D895" s="65"/>
    </row>
    <row r="896">
      <c r="C896" s="65"/>
      <c r="D896" s="65"/>
    </row>
    <row r="897">
      <c r="C897" s="65"/>
      <c r="D897" s="65"/>
    </row>
    <row r="898">
      <c r="C898" s="65"/>
      <c r="D898" s="65"/>
    </row>
    <row r="899">
      <c r="C899" s="65"/>
      <c r="D899" s="65"/>
    </row>
    <row r="900">
      <c r="C900" s="65"/>
      <c r="D900" s="65"/>
    </row>
    <row r="901">
      <c r="C901" s="65"/>
      <c r="D901" s="65"/>
    </row>
    <row r="902">
      <c r="C902" s="65"/>
      <c r="D902" s="65"/>
    </row>
    <row r="903">
      <c r="C903" s="65"/>
      <c r="D903" s="65"/>
    </row>
    <row r="904">
      <c r="C904" s="65"/>
      <c r="D904" s="65"/>
    </row>
    <row r="905">
      <c r="C905" s="65"/>
      <c r="D905" s="65"/>
    </row>
    <row r="906">
      <c r="C906" s="65"/>
      <c r="D906" s="65"/>
    </row>
    <row r="907">
      <c r="C907" s="65"/>
      <c r="D907" s="65"/>
    </row>
    <row r="908">
      <c r="C908" s="65"/>
      <c r="D908" s="65"/>
    </row>
    <row r="909">
      <c r="C909" s="65"/>
      <c r="D909" s="65"/>
    </row>
    <row r="910">
      <c r="C910" s="65"/>
      <c r="D910" s="65"/>
    </row>
    <row r="911">
      <c r="C911" s="65"/>
      <c r="D911" s="65"/>
    </row>
    <row r="912">
      <c r="C912" s="65"/>
      <c r="D912" s="65"/>
    </row>
    <row r="913">
      <c r="C913" s="65"/>
      <c r="D913" s="65"/>
    </row>
    <row r="914">
      <c r="C914" s="65"/>
      <c r="D914" s="65"/>
    </row>
    <row r="915">
      <c r="C915" s="65"/>
      <c r="D915" s="65"/>
    </row>
    <row r="916">
      <c r="C916" s="65"/>
      <c r="D916" s="65"/>
    </row>
    <row r="917">
      <c r="C917" s="65"/>
      <c r="D917" s="65"/>
    </row>
    <row r="918">
      <c r="C918" s="65"/>
      <c r="D918" s="65"/>
    </row>
    <row r="919">
      <c r="C919" s="65"/>
      <c r="D919" s="65"/>
    </row>
    <row r="920">
      <c r="C920" s="65"/>
      <c r="D920" s="65"/>
    </row>
    <row r="921">
      <c r="C921" s="65"/>
      <c r="D921" s="65"/>
    </row>
    <row r="922">
      <c r="C922" s="65"/>
      <c r="D922" s="65"/>
    </row>
    <row r="923">
      <c r="C923" s="65"/>
      <c r="D923" s="65"/>
    </row>
    <row r="924">
      <c r="C924" s="65"/>
      <c r="D924" s="65"/>
    </row>
    <row r="925">
      <c r="C925" s="65"/>
      <c r="D925" s="65"/>
    </row>
    <row r="926">
      <c r="C926" s="65"/>
      <c r="D926" s="65"/>
    </row>
    <row r="927">
      <c r="C927" s="65"/>
      <c r="D927" s="65"/>
    </row>
    <row r="928">
      <c r="C928" s="65"/>
      <c r="D928" s="65"/>
    </row>
    <row r="929">
      <c r="C929" s="65"/>
      <c r="D929" s="65"/>
    </row>
    <row r="930">
      <c r="C930" s="65"/>
      <c r="D930" s="65"/>
    </row>
    <row r="931">
      <c r="C931" s="65"/>
      <c r="D931" s="65"/>
    </row>
    <row r="932">
      <c r="C932" s="65"/>
      <c r="D932" s="65"/>
    </row>
    <row r="933">
      <c r="C933" s="65"/>
      <c r="D933" s="65"/>
    </row>
    <row r="934">
      <c r="C934" s="65"/>
      <c r="D934" s="65"/>
    </row>
    <row r="935">
      <c r="C935" s="65"/>
      <c r="D935" s="65"/>
    </row>
    <row r="936">
      <c r="C936" s="65"/>
      <c r="D936" s="65"/>
    </row>
    <row r="937">
      <c r="C937" s="65"/>
      <c r="D937" s="65"/>
    </row>
    <row r="938">
      <c r="C938" s="65"/>
      <c r="D938" s="65"/>
    </row>
    <row r="939">
      <c r="C939" s="65"/>
      <c r="D939" s="65"/>
    </row>
    <row r="940">
      <c r="C940" s="65"/>
      <c r="D940" s="65"/>
    </row>
    <row r="941">
      <c r="C941" s="65"/>
      <c r="D941" s="65"/>
    </row>
    <row r="942">
      <c r="C942" s="65"/>
      <c r="D942" s="65"/>
    </row>
    <row r="943">
      <c r="C943" s="65"/>
      <c r="D943" s="65"/>
    </row>
    <row r="944">
      <c r="C944" s="65"/>
      <c r="D944" s="65"/>
    </row>
    <row r="945">
      <c r="C945" s="65"/>
      <c r="D945" s="65"/>
    </row>
    <row r="946">
      <c r="C946" s="65"/>
      <c r="D946" s="65"/>
    </row>
    <row r="947">
      <c r="C947" s="65"/>
      <c r="D947" s="65"/>
    </row>
    <row r="948">
      <c r="C948" s="65"/>
      <c r="D948" s="65"/>
    </row>
    <row r="949">
      <c r="C949" s="65"/>
      <c r="D949" s="65"/>
    </row>
    <row r="950">
      <c r="C950" s="65"/>
      <c r="D950" s="65"/>
    </row>
    <row r="951">
      <c r="C951" s="65"/>
      <c r="D951" s="65"/>
    </row>
    <row r="952">
      <c r="C952" s="65"/>
      <c r="D952" s="65"/>
    </row>
    <row r="953">
      <c r="C953" s="65"/>
      <c r="D953" s="65"/>
    </row>
    <row r="954">
      <c r="C954" s="65"/>
      <c r="D954" s="65"/>
    </row>
    <row r="955">
      <c r="C955" s="65"/>
      <c r="D955" s="65"/>
    </row>
    <row r="956">
      <c r="C956" s="65"/>
      <c r="D956" s="65"/>
    </row>
    <row r="957">
      <c r="C957" s="65"/>
      <c r="D957" s="65"/>
    </row>
    <row r="958">
      <c r="C958" s="65"/>
      <c r="D958" s="65"/>
    </row>
    <row r="959">
      <c r="C959" s="65"/>
      <c r="D959" s="65"/>
    </row>
    <row r="960">
      <c r="C960" s="65"/>
      <c r="D960" s="65"/>
    </row>
    <row r="961">
      <c r="C961" s="65"/>
      <c r="D961" s="65"/>
    </row>
    <row r="962">
      <c r="C962" s="65"/>
      <c r="D962" s="65"/>
    </row>
    <row r="963">
      <c r="C963" s="65"/>
      <c r="D963" s="65"/>
    </row>
    <row r="964">
      <c r="C964" s="65"/>
      <c r="D964" s="65"/>
    </row>
    <row r="965">
      <c r="C965" s="65"/>
      <c r="D965" s="65"/>
    </row>
    <row r="966">
      <c r="C966" s="65"/>
      <c r="D966" s="65"/>
    </row>
    <row r="967">
      <c r="C967" s="65"/>
      <c r="D967" s="65"/>
    </row>
    <row r="968">
      <c r="C968" s="65"/>
      <c r="D968" s="65"/>
    </row>
    <row r="969">
      <c r="C969" s="65"/>
      <c r="D969" s="65"/>
    </row>
    <row r="970">
      <c r="C970" s="65"/>
      <c r="D970" s="65"/>
    </row>
    <row r="971">
      <c r="C971" s="65"/>
      <c r="D971" s="65"/>
    </row>
    <row r="972">
      <c r="C972" s="65"/>
      <c r="D972" s="65"/>
    </row>
    <row r="973">
      <c r="C973" s="65"/>
      <c r="D973" s="65"/>
    </row>
    <row r="974">
      <c r="C974" s="65"/>
      <c r="D974" s="65"/>
    </row>
    <row r="975">
      <c r="C975" s="65"/>
      <c r="D975" s="65"/>
    </row>
    <row r="976">
      <c r="C976" s="65"/>
      <c r="D976" s="65"/>
    </row>
    <row r="977">
      <c r="C977" s="65"/>
      <c r="D977" s="65"/>
    </row>
    <row r="978">
      <c r="C978" s="65"/>
      <c r="D978" s="65"/>
    </row>
    <row r="979">
      <c r="C979" s="65"/>
      <c r="D979" s="65"/>
    </row>
    <row r="980">
      <c r="C980" s="65"/>
      <c r="D980" s="65"/>
    </row>
    <row r="981">
      <c r="C981" s="65"/>
      <c r="D981" s="65"/>
    </row>
    <row r="982">
      <c r="C982" s="65"/>
      <c r="D982" s="65"/>
    </row>
    <row r="983">
      <c r="C983" s="65"/>
      <c r="D983" s="65"/>
    </row>
    <row r="984">
      <c r="C984" s="65"/>
      <c r="D984" s="65"/>
    </row>
    <row r="985">
      <c r="C985" s="65"/>
      <c r="D985" s="65"/>
    </row>
    <row r="986">
      <c r="C986" s="65"/>
      <c r="D986" s="65"/>
    </row>
    <row r="987">
      <c r="C987" s="65"/>
      <c r="D987" s="65"/>
    </row>
    <row r="988">
      <c r="C988" s="65"/>
      <c r="D988" s="65"/>
    </row>
    <row r="989">
      <c r="C989" s="65"/>
      <c r="D989" s="65"/>
    </row>
    <row r="990">
      <c r="C990" s="65"/>
      <c r="D990" s="65"/>
    </row>
    <row r="991">
      <c r="C991" s="65"/>
      <c r="D991" s="65"/>
    </row>
    <row r="992">
      <c r="C992" s="65"/>
      <c r="D992" s="65"/>
    </row>
    <row r="993">
      <c r="C993" s="65"/>
      <c r="D993" s="65"/>
    </row>
    <row r="994">
      <c r="C994" s="65"/>
      <c r="D994" s="65"/>
    </row>
    <row r="995">
      <c r="C995" s="65"/>
      <c r="D995" s="65"/>
    </row>
    <row r="996">
      <c r="C996" s="65"/>
      <c r="D996" s="65"/>
    </row>
    <row r="997">
      <c r="C997" s="65"/>
      <c r="D997" s="65"/>
    </row>
    <row r="998">
      <c r="C998" s="65"/>
      <c r="D998" s="65"/>
    </row>
    <row r="999">
      <c r="C999" s="65"/>
      <c r="D999" s="65"/>
    </row>
    <row r="1000">
      <c r="C1000" s="65"/>
      <c r="D1000" s="65"/>
    </row>
    <row r="1001">
      <c r="C1001" s="65"/>
      <c r="D1001" s="65"/>
    </row>
  </sheetData>
  <mergeCells count="24">
    <mergeCell ref="A1:F1"/>
    <mergeCell ref="A2:B4"/>
    <mergeCell ref="C2:D2"/>
    <mergeCell ref="E2:F2"/>
    <mergeCell ref="A5:B5"/>
    <mergeCell ref="A6:A7"/>
    <mergeCell ref="A8:B8"/>
    <mergeCell ref="A9:A12"/>
    <mergeCell ref="A13:B13"/>
    <mergeCell ref="A14:B14"/>
    <mergeCell ref="A15:B15"/>
    <mergeCell ref="C15:F15"/>
    <mergeCell ref="A16:B16"/>
    <mergeCell ref="A17:A19"/>
    <mergeCell ref="A33:B33"/>
    <mergeCell ref="A34:B34"/>
    <mergeCell ref="A35:B35"/>
    <mergeCell ref="A20:B20"/>
    <mergeCell ref="A21:B21"/>
    <mergeCell ref="C21:F21"/>
    <mergeCell ref="A22:B22"/>
    <mergeCell ref="A23:A25"/>
    <mergeCell ref="A26:B26"/>
    <mergeCell ref="A27:A3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.25"/>
    <col customWidth="1" min="3" max="3" width="17.25"/>
    <col customWidth="1" min="4" max="4" width="24.25"/>
    <col customWidth="1" min="5" max="5" width="11.13"/>
    <col customWidth="1" min="6" max="7" width="12.63"/>
    <col customWidth="1" min="8" max="8" width="13.25"/>
    <col customWidth="1" min="9" max="28" width="24.25"/>
  </cols>
  <sheetData>
    <row r="1">
      <c r="A1" s="133" t="s">
        <v>57</v>
      </c>
      <c r="B1" s="134"/>
      <c r="C1" s="134"/>
      <c r="D1" s="134"/>
      <c r="E1" s="134"/>
      <c r="F1" s="134"/>
      <c r="G1" s="134"/>
      <c r="H1" s="6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</row>
    <row r="2">
      <c r="A2" s="136" t="s">
        <v>58</v>
      </c>
      <c r="B2" s="136" t="s">
        <v>59</v>
      </c>
      <c r="C2" s="136" t="s">
        <v>60</v>
      </c>
      <c r="D2" s="136" t="s">
        <v>61</v>
      </c>
      <c r="E2" s="137" t="s">
        <v>62</v>
      </c>
      <c r="F2" s="3"/>
      <c r="G2" s="137" t="s">
        <v>63</v>
      </c>
      <c r="H2" s="3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>
      <c r="A3" s="24"/>
      <c r="B3" s="24"/>
      <c r="C3" s="24"/>
      <c r="D3" s="24"/>
      <c r="E3" s="138">
        <v>2021.0</v>
      </c>
      <c r="F3" s="138">
        <v>2020.0</v>
      </c>
      <c r="G3" s="138">
        <v>2021.0</v>
      </c>
      <c r="H3" s="138">
        <v>2020.0</v>
      </c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</row>
    <row r="4">
      <c r="A4" s="139">
        <v>1.0</v>
      </c>
      <c r="B4" s="136" t="s">
        <v>64</v>
      </c>
      <c r="C4" s="140" t="s">
        <v>65</v>
      </c>
      <c r="D4" s="141" t="s">
        <v>66</v>
      </c>
      <c r="E4" s="142">
        <f>10670937716/6362394636</f>
        <v>1.677188909</v>
      </c>
      <c r="F4" s="142">
        <f>8843956241/5291064053</f>
        <v>1.671489166</v>
      </c>
      <c r="G4" s="143">
        <f>1.267871/1.676065</f>
        <v>0.7564569393</v>
      </c>
      <c r="H4" s="143">
        <f>1.236/1.634</f>
        <v>0.7564259486</v>
      </c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</row>
    <row r="5">
      <c r="A5" s="23"/>
      <c r="B5" s="23"/>
      <c r="C5" s="24"/>
      <c r="D5" s="141" t="s">
        <v>67</v>
      </c>
      <c r="E5" s="24"/>
      <c r="F5" s="24"/>
      <c r="G5" s="24"/>
      <c r="H5" s="24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</row>
    <row r="6">
      <c r="A6" s="24"/>
      <c r="B6" s="23"/>
      <c r="C6" s="144"/>
      <c r="D6" s="2"/>
      <c r="E6" s="2"/>
      <c r="F6" s="2"/>
      <c r="G6" s="2"/>
      <c r="H6" s="3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</row>
    <row r="7">
      <c r="A7" s="145">
        <f>A4+1</f>
        <v>2</v>
      </c>
      <c r="B7" s="23"/>
      <c r="C7" s="140" t="s">
        <v>68</v>
      </c>
      <c r="D7" s="141" t="s">
        <v>69</v>
      </c>
      <c r="E7" s="146">
        <f>(2276654664+1227006049)/6362394636</f>
        <v>0.5506827089</v>
      </c>
      <c r="F7" s="146">
        <f>(1949194840+1008800248)/5291064053</f>
        <v>0.5590548628</v>
      </c>
      <c r="G7" s="146">
        <f>(0.1864+0.0264)/1.676</f>
        <v>0.1269689737</v>
      </c>
      <c r="H7" s="146">
        <f>(0.178+0.0078)/1.634</f>
        <v>0.1137086903</v>
      </c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</row>
    <row r="8">
      <c r="A8" s="23"/>
      <c r="B8" s="23"/>
      <c r="C8" s="24"/>
      <c r="D8" s="141" t="s">
        <v>67</v>
      </c>
      <c r="E8" s="24"/>
      <c r="F8" s="24"/>
      <c r="G8" s="24"/>
      <c r="H8" s="24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</row>
    <row r="9">
      <c r="A9" s="24"/>
      <c r="B9" s="23"/>
      <c r="C9" s="144"/>
      <c r="D9" s="2"/>
      <c r="E9" s="2"/>
      <c r="F9" s="2"/>
      <c r="G9" s="2"/>
      <c r="H9" s="3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</row>
    <row r="10">
      <c r="A10" s="145">
        <f>A7+1</f>
        <v>3</v>
      </c>
      <c r="B10" s="23"/>
      <c r="C10" s="140" t="s">
        <v>70</v>
      </c>
      <c r="D10" s="141" t="s">
        <v>71</v>
      </c>
      <c r="E10" s="147">
        <f>6851136685/((1227006049+1008800248)/2)</f>
        <v>6.128560148</v>
      </c>
      <c r="F10" s="147">
        <f>(5288916673)/((807006049+1008800248)/2)</f>
        <v>5.825419464</v>
      </c>
      <c r="G10" s="147">
        <f>1393558406/((186484430+178701696)/2)</f>
        <v>7.63204463</v>
      </c>
      <c r="H10" s="147">
        <f>1205076326 /((166484430+178701696)/2)</f>
        <v>6.982182859</v>
      </c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</row>
    <row r="11">
      <c r="A11" s="23"/>
      <c r="B11" s="23"/>
      <c r="C11" s="24"/>
      <c r="D11" s="141" t="s">
        <v>72</v>
      </c>
      <c r="E11" s="24"/>
      <c r="F11" s="24"/>
      <c r="G11" s="24"/>
      <c r="H11" s="24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</row>
    <row r="12">
      <c r="A12" s="24"/>
      <c r="B12" s="23"/>
      <c r="C12" s="144"/>
      <c r="D12" s="2"/>
      <c r="E12" s="2"/>
      <c r="F12" s="2"/>
      <c r="G12" s="2"/>
      <c r="H12" s="3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</row>
    <row r="13">
      <c r="A13" s="145">
        <f>A10+1</f>
        <v>4</v>
      </c>
      <c r="B13" s="23"/>
      <c r="C13" s="140" t="s">
        <v>73</v>
      </c>
      <c r="D13" s="141" t="s">
        <v>74</v>
      </c>
      <c r="E13" s="147">
        <f>4818277683/((2989795940+2026990380)/2)</f>
        <v>1.920862232</v>
      </c>
      <c r="F13" s="147">
        <f>4122212640/((1789795940+2026990380)/2)</f>
        <v>2.160043709</v>
      </c>
      <c r="G13" s="147">
        <f>1166433505/((876561784+902826025)/2)</f>
        <v>1.31105035</v>
      </c>
      <c r="H13" s="147">
        <f>1019217711/((916561784+902826025)/2)</f>
        <v>1.120396329</v>
      </c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</row>
    <row r="14">
      <c r="A14" s="23"/>
      <c r="B14" s="23"/>
      <c r="C14" s="24"/>
      <c r="D14" s="141" t="s">
        <v>75</v>
      </c>
      <c r="E14" s="24"/>
      <c r="F14" s="24"/>
      <c r="G14" s="24"/>
      <c r="H14" s="24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</row>
    <row r="15">
      <c r="A15" s="24"/>
      <c r="B15" s="24"/>
      <c r="C15" s="148"/>
      <c r="D15" s="2"/>
      <c r="E15" s="2"/>
      <c r="F15" s="2"/>
      <c r="G15" s="2"/>
      <c r="H15" s="3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</row>
    <row r="16">
      <c r="A16" s="145">
        <f>A13+1</f>
        <v>5</v>
      </c>
      <c r="B16" s="136" t="s">
        <v>76</v>
      </c>
      <c r="C16" s="140" t="s">
        <v>77</v>
      </c>
      <c r="D16" s="141" t="s">
        <v>78</v>
      </c>
      <c r="E16" s="149">
        <f>0.90518/6.851</f>
        <v>0.1321237776</v>
      </c>
      <c r="F16" s="149">
        <f>0.31065/5.2889</f>
        <v>0.05873622114</v>
      </c>
      <c r="G16" s="149">
        <f>46378692/1393558406</f>
        <v>0.03328076656</v>
      </c>
      <c r="H16" s="149">
        <f>31592650/1205076326</f>
        <v>0.02621630624</v>
      </c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</row>
    <row r="17">
      <c r="A17" s="23"/>
      <c r="B17" s="23"/>
      <c r="C17" s="24"/>
      <c r="D17" s="141" t="s">
        <v>79</v>
      </c>
      <c r="E17" s="24"/>
      <c r="F17" s="24"/>
      <c r="G17" s="24"/>
      <c r="H17" s="24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</row>
    <row r="18">
      <c r="A18" s="24"/>
      <c r="B18" s="23"/>
      <c r="C18" s="144"/>
      <c r="D18" s="2"/>
      <c r="E18" s="2"/>
      <c r="F18" s="2"/>
      <c r="G18" s="2"/>
      <c r="H18" s="3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</row>
    <row r="19">
      <c r="A19" s="145">
        <f>A16+1</f>
        <v>6</v>
      </c>
      <c r="B19" s="23"/>
      <c r="C19" s="140" t="s">
        <v>80</v>
      </c>
      <c r="D19" s="141" t="s">
        <v>79</v>
      </c>
      <c r="E19" s="150">
        <f>6.8511/((14.007+12.515)/2)</f>
        <v>0.5166352462</v>
      </c>
      <c r="F19" s="150">
        <f>5.2889/((10.007+12.515)/2)</f>
        <v>0.4696652162</v>
      </c>
      <c r="G19" s="150">
        <f>1393558406/((6557016861+6416098012)/2)</f>
        <v>0.2148379043</v>
      </c>
      <c r="H19" s="150">
        <f>1205076326/((6257016861+6416098012)/2)</f>
        <v>0.1901783955</v>
      </c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</row>
    <row r="20">
      <c r="A20" s="23"/>
      <c r="B20" s="23"/>
      <c r="C20" s="24"/>
      <c r="D20" s="141" t="s">
        <v>81</v>
      </c>
      <c r="E20" s="24"/>
      <c r="F20" s="24"/>
      <c r="G20" s="24"/>
      <c r="H20" s="24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</row>
    <row r="21">
      <c r="A21" s="24"/>
      <c r="B21" s="23"/>
      <c r="C21" s="144"/>
      <c r="D21" s="2"/>
      <c r="E21" s="2"/>
      <c r="F21" s="2"/>
      <c r="G21" s="2"/>
      <c r="H21" s="3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</row>
    <row r="22">
      <c r="A22" s="145">
        <f>A19+1</f>
        <v>7</v>
      </c>
      <c r="B22" s="23"/>
      <c r="C22" s="140" t="s">
        <v>82</v>
      </c>
      <c r="D22" s="141" t="s">
        <v>78</v>
      </c>
      <c r="E22" s="149">
        <f>0.90518/((14.007+12.515)/2)</f>
        <v>0.06825880401</v>
      </c>
      <c r="F22" s="149">
        <f>0.31065/((10.007+12.515)/2)</f>
        <v>0.02758636</v>
      </c>
      <c r="G22" s="149">
        <f>46378692/((6557016861+6416098012)/2)</f>
        <v>0.007149970143</v>
      </c>
      <c r="H22" s="149">
        <f>31592650/((6257016861+6416098012)/2)</f>
        <v>0.004985775055</v>
      </c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</row>
    <row r="23">
      <c r="A23" s="23"/>
      <c r="B23" s="23"/>
      <c r="C23" s="24"/>
      <c r="D23" s="141" t="s">
        <v>81</v>
      </c>
      <c r="E23" s="24"/>
      <c r="F23" s="24"/>
      <c r="G23" s="24"/>
      <c r="H23" s="24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</row>
    <row r="24">
      <c r="A24" s="24"/>
      <c r="B24" s="23"/>
      <c r="C24" s="144"/>
      <c r="D24" s="2"/>
      <c r="E24" s="2"/>
      <c r="F24" s="2"/>
      <c r="G24" s="2"/>
      <c r="H24" s="3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</row>
    <row r="25">
      <c r="A25" s="145">
        <f>A22+1</f>
        <v>8</v>
      </c>
      <c r="B25" s="23"/>
      <c r="C25" s="140" t="s">
        <v>83</v>
      </c>
      <c r="D25" s="141" t="s">
        <v>84</v>
      </c>
      <c r="E25" s="149">
        <f>0.90518/((7.5+7.023))/2</f>
        <v>0.03116367142</v>
      </c>
      <c r="F25" s="149">
        <f>0.31065/((6.55+7.023))/2</f>
        <v>0.01144367494</v>
      </c>
      <c r="G25" s="149">
        <f>46378692/((4502260698+4275198297)/2)</f>
        <v>0.0105676807</v>
      </c>
      <c r="H25" s="149">
        <f>31592650/((4102260698+4275198297)/2)</f>
        <v>0.007542298928</v>
      </c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</row>
    <row r="26">
      <c r="A26" s="23"/>
      <c r="B26" s="23"/>
      <c r="C26" s="24"/>
      <c r="D26" s="141" t="s">
        <v>85</v>
      </c>
      <c r="E26" s="24"/>
      <c r="F26" s="24"/>
      <c r="G26" s="24"/>
      <c r="H26" s="24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</row>
    <row r="27">
      <c r="A27" s="24"/>
      <c r="B27" s="23"/>
      <c r="C27" s="144"/>
      <c r="D27" s="2"/>
      <c r="E27" s="2"/>
      <c r="F27" s="2"/>
      <c r="G27" s="2"/>
      <c r="H27" s="3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</row>
    <row r="28">
      <c r="A28" s="145">
        <f>A25+1</f>
        <v>9</v>
      </c>
      <c r="B28" s="23"/>
      <c r="C28" s="140" t="s">
        <v>86</v>
      </c>
      <c r="D28" s="141" t="s">
        <v>87</v>
      </c>
      <c r="E28" s="149">
        <f>0.46578/0.90518</f>
        <v>0.5145716874</v>
      </c>
      <c r="F28" s="149">
        <f>0.134047/0.31065</f>
        <v>0.4315049091</v>
      </c>
      <c r="G28" s="149">
        <f>29393211/46378692</f>
        <v>0.6337654154</v>
      </c>
      <c r="H28" s="149">
        <f>15393211/31592650</f>
        <v>0.48724026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</row>
    <row r="29">
      <c r="A29" s="23"/>
      <c r="B29" s="23"/>
      <c r="C29" s="24"/>
      <c r="D29" s="141" t="s">
        <v>78</v>
      </c>
      <c r="E29" s="24"/>
      <c r="F29" s="24"/>
      <c r="G29" s="24"/>
      <c r="H29" s="24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</row>
    <row r="30">
      <c r="A30" s="24"/>
      <c r="B30" s="24"/>
      <c r="C30" s="148"/>
      <c r="D30" s="2"/>
      <c r="E30" s="2"/>
      <c r="F30" s="2"/>
      <c r="G30" s="2"/>
      <c r="H30" s="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</row>
    <row r="31">
      <c r="A31" s="145">
        <f>A28+1</f>
        <v>10</v>
      </c>
      <c r="B31" s="136" t="s">
        <v>88</v>
      </c>
      <c r="C31" s="140" t="s">
        <v>89</v>
      </c>
      <c r="D31" s="141" t="s">
        <v>90</v>
      </c>
      <c r="E31" s="149">
        <f>6.507/14.007</f>
        <v>0.4645534376</v>
      </c>
      <c r="F31" s="149">
        <f>5.492/12.515</f>
        <v>0.4388333999</v>
      </c>
      <c r="G31" s="149">
        <f>(378691096+1676065067)/6557016861</f>
        <v>0.3133675277</v>
      </c>
      <c r="H31" s="149">
        <f>(1634741998+506157717)/6416098012</f>
        <v>0.3336762797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</row>
    <row r="32">
      <c r="A32" s="24"/>
      <c r="B32" s="24"/>
      <c r="C32" s="24"/>
      <c r="D32" s="141" t="s">
        <v>91</v>
      </c>
      <c r="E32" s="24"/>
      <c r="F32" s="24"/>
      <c r="G32" s="24"/>
      <c r="H32" s="24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</row>
    <row r="33">
      <c r="A33" s="135"/>
      <c r="B33" s="151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</row>
    <row r="34">
      <c r="A34" s="135"/>
      <c r="B34" s="151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</row>
    <row r="35">
      <c r="A35" s="135"/>
      <c r="B35" s="151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</row>
    <row r="36">
      <c r="A36" s="135"/>
      <c r="B36" s="151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</row>
    <row r="37">
      <c r="A37" s="135"/>
      <c r="B37" s="151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</row>
    <row r="38">
      <c r="A38" s="135"/>
      <c r="B38" s="151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</row>
    <row r="39">
      <c r="A39" s="135"/>
      <c r="B39" s="151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</row>
    <row r="40">
      <c r="A40" s="135"/>
      <c r="B40" s="151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</row>
    <row r="41">
      <c r="A41" s="135"/>
      <c r="B41" s="151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</row>
    <row r="42">
      <c r="A42" s="135"/>
      <c r="B42" s="151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</row>
    <row r="43">
      <c r="A43" s="135"/>
      <c r="B43" s="151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</row>
    <row r="44">
      <c r="A44" s="135"/>
      <c r="B44" s="151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</row>
    <row r="45">
      <c r="A45" s="135"/>
      <c r="B45" s="151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</row>
    <row r="46">
      <c r="A46" s="135"/>
      <c r="B46" s="151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</row>
    <row r="47">
      <c r="A47" s="135"/>
      <c r="B47" s="151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</row>
    <row r="48">
      <c r="A48" s="135"/>
      <c r="B48" s="151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</row>
    <row r="49">
      <c r="A49" s="135"/>
      <c r="B49" s="151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</row>
    <row r="50">
      <c r="A50" s="135"/>
      <c r="B50" s="151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</row>
    <row r="51">
      <c r="A51" s="135"/>
      <c r="B51" s="151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</row>
    <row r="52">
      <c r="A52" s="135"/>
      <c r="B52" s="151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</row>
    <row r="53">
      <c r="A53" s="135"/>
      <c r="B53" s="151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</row>
    <row r="54">
      <c r="A54" s="135"/>
      <c r="B54" s="151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</row>
    <row r="55">
      <c r="A55" s="135"/>
      <c r="B55" s="151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</row>
    <row r="56">
      <c r="A56" s="135"/>
      <c r="B56" s="151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</row>
    <row r="57">
      <c r="A57" s="135"/>
      <c r="B57" s="151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</row>
    <row r="58">
      <c r="A58" s="135"/>
      <c r="B58" s="151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</row>
    <row r="59">
      <c r="A59" s="135"/>
      <c r="B59" s="151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</row>
    <row r="60">
      <c r="A60" s="135"/>
      <c r="B60" s="151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</row>
    <row r="61">
      <c r="A61" s="135"/>
      <c r="B61" s="151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</row>
    <row r="62">
      <c r="A62" s="135"/>
      <c r="B62" s="151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</row>
    <row r="63">
      <c r="A63" s="135"/>
      <c r="B63" s="151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</row>
    <row r="64">
      <c r="A64" s="135"/>
      <c r="B64" s="151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</row>
    <row r="65">
      <c r="A65" s="135"/>
      <c r="B65" s="151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</row>
    <row r="66">
      <c r="A66" s="135"/>
      <c r="B66" s="151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</row>
    <row r="67">
      <c r="A67" s="135"/>
      <c r="B67" s="151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</row>
    <row r="68">
      <c r="A68" s="135"/>
      <c r="B68" s="151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</row>
    <row r="69">
      <c r="A69" s="135"/>
      <c r="B69" s="151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</row>
    <row r="70">
      <c r="A70" s="135"/>
      <c r="B70" s="151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</row>
    <row r="71">
      <c r="A71" s="135"/>
      <c r="B71" s="151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</row>
    <row r="72">
      <c r="A72" s="135"/>
      <c r="B72" s="151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</row>
    <row r="73">
      <c r="A73" s="135"/>
      <c r="B73" s="151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</row>
    <row r="74">
      <c r="A74" s="135"/>
      <c r="B74" s="151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</row>
    <row r="75">
      <c r="A75" s="135"/>
      <c r="B75" s="151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</row>
    <row r="76">
      <c r="A76" s="135"/>
      <c r="B76" s="151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</row>
    <row r="77">
      <c r="A77" s="135"/>
      <c r="B77" s="151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</row>
    <row r="78">
      <c r="A78" s="135"/>
      <c r="B78" s="151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</row>
    <row r="79">
      <c r="A79" s="135"/>
      <c r="B79" s="151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</row>
    <row r="80">
      <c r="A80" s="135"/>
      <c r="B80" s="151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</row>
    <row r="81">
      <c r="A81" s="135"/>
      <c r="B81" s="151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</row>
    <row r="82">
      <c r="A82" s="135"/>
      <c r="B82" s="151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</row>
    <row r="83">
      <c r="A83" s="135"/>
      <c r="B83" s="151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</row>
    <row r="84">
      <c r="A84" s="135"/>
      <c r="B84" s="151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</row>
    <row r="85">
      <c r="A85" s="135"/>
      <c r="B85" s="151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</row>
    <row r="86">
      <c r="A86" s="135"/>
      <c r="B86" s="151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</row>
    <row r="87">
      <c r="A87" s="135"/>
      <c r="B87" s="151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</row>
    <row r="88">
      <c r="A88" s="135"/>
      <c r="B88" s="151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</row>
    <row r="89">
      <c r="A89" s="135"/>
      <c r="B89" s="151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</row>
    <row r="90">
      <c r="A90" s="135"/>
      <c r="B90" s="151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</row>
    <row r="91">
      <c r="A91" s="135"/>
      <c r="B91" s="151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</row>
    <row r="92">
      <c r="A92" s="135"/>
      <c r="B92" s="151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</row>
    <row r="93">
      <c r="A93" s="135"/>
      <c r="B93" s="151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</row>
    <row r="94">
      <c r="A94" s="135"/>
      <c r="B94" s="151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</row>
    <row r="95">
      <c r="A95" s="135"/>
      <c r="B95" s="151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</row>
    <row r="96">
      <c r="A96" s="135"/>
      <c r="B96" s="151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</row>
    <row r="97">
      <c r="A97" s="135"/>
      <c r="B97" s="151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</row>
    <row r="98">
      <c r="A98" s="135"/>
      <c r="B98" s="151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</row>
    <row r="99">
      <c r="A99" s="135"/>
      <c r="B99" s="151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</row>
    <row r="100">
      <c r="A100" s="135"/>
      <c r="B100" s="151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</row>
    <row r="101">
      <c r="A101" s="135"/>
      <c r="B101" s="151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</row>
    <row r="102">
      <c r="A102" s="135"/>
      <c r="B102" s="151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</row>
    <row r="103">
      <c r="A103" s="135"/>
      <c r="B103" s="151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</row>
    <row r="104">
      <c r="A104" s="135"/>
      <c r="B104" s="151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</row>
    <row r="105">
      <c r="A105" s="135"/>
      <c r="B105" s="151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</row>
    <row r="106">
      <c r="A106" s="135"/>
      <c r="B106" s="151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</row>
    <row r="107">
      <c r="A107" s="135"/>
      <c r="B107" s="151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</row>
    <row r="108">
      <c r="A108" s="135"/>
      <c r="B108" s="151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</row>
    <row r="109">
      <c r="A109" s="135"/>
      <c r="B109" s="151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</row>
    <row r="110">
      <c r="A110" s="135"/>
      <c r="B110" s="151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</row>
    <row r="111">
      <c r="A111" s="135"/>
      <c r="B111" s="151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</row>
    <row r="112">
      <c r="A112" s="135"/>
      <c r="B112" s="151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</row>
    <row r="113">
      <c r="A113" s="135"/>
      <c r="B113" s="151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</row>
    <row r="114">
      <c r="A114" s="135"/>
      <c r="B114" s="151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</row>
    <row r="115">
      <c r="A115" s="135"/>
      <c r="B115" s="151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</row>
    <row r="116">
      <c r="A116" s="135"/>
      <c r="B116" s="151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</row>
    <row r="117">
      <c r="A117" s="135"/>
      <c r="B117" s="151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</row>
    <row r="118">
      <c r="A118" s="135"/>
      <c r="B118" s="151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</row>
    <row r="119">
      <c r="A119" s="135"/>
      <c r="B119" s="151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</row>
    <row r="120">
      <c r="A120" s="135"/>
      <c r="B120" s="151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</row>
    <row r="121">
      <c r="A121" s="135"/>
      <c r="B121" s="151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</row>
    <row r="122">
      <c r="A122" s="135"/>
      <c r="B122" s="151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</row>
    <row r="123">
      <c r="A123" s="135"/>
      <c r="B123" s="151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</row>
    <row r="124">
      <c r="A124" s="135"/>
      <c r="B124" s="151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</row>
    <row r="125">
      <c r="A125" s="135"/>
      <c r="B125" s="151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</row>
    <row r="126">
      <c r="A126" s="135"/>
      <c r="B126" s="151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</row>
    <row r="127">
      <c r="A127" s="135"/>
      <c r="B127" s="151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</row>
    <row r="128">
      <c r="A128" s="135"/>
      <c r="B128" s="151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</row>
    <row r="129">
      <c r="A129" s="135"/>
      <c r="B129" s="151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</row>
    <row r="130">
      <c r="A130" s="135"/>
      <c r="B130" s="151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</row>
    <row r="131">
      <c r="A131" s="135"/>
      <c r="B131" s="151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</row>
    <row r="132">
      <c r="A132" s="135"/>
      <c r="B132" s="151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</row>
    <row r="133">
      <c r="A133" s="135"/>
      <c r="B133" s="151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</row>
    <row r="134">
      <c r="A134" s="135"/>
      <c r="B134" s="151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</row>
    <row r="135">
      <c r="A135" s="135"/>
      <c r="B135" s="151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</row>
    <row r="136">
      <c r="A136" s="135"/>
      <c r="B136" s="151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</row>
    <row r="137">
      <c r="A137" s="135"/>
      <c r="B137" s="151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</row>
    <row r="138">
      <c r="A138" s="135"/>
      <c r="B138" s="151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</row>
    <row r="139">
      <c r="A139" s="135"/>
      <c r="B139" s="151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</row>
    <row r="140">
      <c r="A140" s="135"/>
      <c r="B140" s="151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</row>
    <row r="141">
      <c r="A141" s="135"/>
      <c r="B141" s="151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</row>
    <row r="142">
      <c r="A142" s="135"/>
      <c r="B142" s="151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</row>
    <row r="143">
      <c r="A143" s="135"/>
      <c r="B143" s="151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</row>
    <row r="144">
      <c r="A144" s="135"/>
      <c r="B144" s="151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</row>
    <row r="145">
      <c r="A145" s="135"/>
      <c r="B145" s="151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</row>
    <row r="146">
      <c r="A146" s="135"/>
      <c r="B146" s="151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</row>
    <row r="147">
      <c r="A147" s="135"/>
      <c r="B147" s="151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</row>
    <row r="148">
      <c r="A148" s="135"/>
      <c r="B148" s="151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</row>
    <row r="149">
      <c r="A149" s="135"/>
      <c r="B149" s="151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</row>
    <row r="150">
      <c r="A150" s="135"/>
      <c r="B150" s="151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</row>
    <row r="151">
      <c r="A151" s="135"/>
      <c r="B151" s="151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</row>
    <row r="152">
      <c r="A152" s="135"/>
      <c r="B152" s="151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</row>
    <row r="153">
      <c r="A153" s="135"/>
      <c r="B153" s="151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</row>
    <row r="154">
      <c r="A154" s="135"/>
      <c r="B154" s="151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</row>
    <row r="155">
      <c r="A155" s="135"/>
      <c r="B155" s="151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</row>
    <row r="156">
      <c r="A156" s="135"/>
      <c r="B156" s="151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</row>
    <row r="157">
      <c r="A157" s="135"/>
      <c r="B157" s="151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</row>
    <row r="158">
      <c r="A158" s="135"/>
      <c r="B158" s="151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</row>
    <row r="159">
      <c r="A159" s="135"/>
      <c r="B159" s="151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</row>
    <row r="160">
      <c r="A160" s="135"/>
      <c r="B160" s="151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</row>
    <row r="161">
      <c r="A161" s="135"/>
      <c r="B161" s="151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</row>
    <row r="162">
      <c r="A162" s="135"/>
      <c r="B162" s="151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</row>
    <row r="163">
      <c r="A163" s="135"/>
      <c r="B163" s="151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</row>
    <row r="164">
      <c r="A164" s="135"/>
      <c r="B164" s="151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</row>
    <row r="165">
      <c r="A165" s="135"/>
      <c r="B165" s="151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</row>
    <row r="166">
      <c r="A166" s="135"/>
      <c r="B166" s="151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</row>
    <row r="167">
      <c r="A167" s="135"/>
      <c r="B167" s="151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</row>
    <row r="168">
      <c r="A168" s="135"/>
      <c r="B168" s="151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</row>
    <row r="169">
      <c r="A169" s="135"/>
      <c r="B169" s="151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</row>
    <row r="170">
      <c r="A170" s="135"/>
      <c r="B170" s="151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</row>
    <row r="171">
      <c r="A171" s="135"/>
      <c r="B171" s="151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</row>
    <row r="172">
      <c r="A172" s="135"/>
      <c r="B172" s="151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</row>
    <row r="173">
      <c r="A173" s="135"/>
      <c r="B173" s="151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</row>
    <row r="174">
      <c r="A174" s="135"/>
      <c r="B174" s="151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</row>
    <row r="175">
      <c r="A175" s="135"/>
      <c r="B175" s="151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</row>
    <row r="176">
      <c r="A176" s="135"/>
      <c r="B176" s="151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</row>
    <row r="177">
      <c r="A177" s="135"/>
      <c r="B177" s="151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</row>
    <row r="178">
      <c r="A178" s="135"/>
      <c r="B178" s="151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</row>
    <row r="179">
      <c r="A179" s="135"/>
      <c r="B179" s="151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</row>
    <row r="180">
      <c r="A180" s="135"/>
      <c r="B180" s="151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</row>
    <row r="181">
      <c r="A181" s="135"/>
      <c r="B181" s="151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</row>
    <row r="182">
      <c r="A182" s="135"/>
      <c r="B182" s="151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</row>
    <row r="183">
      <c r="A183" s="135"/>
      <c r="B183" s="151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</row>
    <row r="184">
      <c r="A184" s="135"/>
      <c r="B184" s="151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</row>
    <row r="185">
      <c r="A185" s="135"/>
      <c r="B185" s="151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</row>
    <row r="186">
      <c r="A186" s="135"/>
      <c r="B186" s="151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</row>
    <row r="187">
      <c r="A187" s="135"/>
      <c r="B187" s="151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</row>
    <row r="188">
      <c r="A188" s="135"/>
      <c r="B188" s="151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</row>
    <row r="189">
      <c r="A189" s="135"/>
      <c r="B189" s="151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</row>
    <row r="190">
      <c r="A190" s="135"/>
      <c r="B190" s="151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</row>
    <row r="191">
      <c r="A191" s="135"/>
      <c r="B191" s="151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</row>
    <row r="192">
      <c r="A192" s="135"/>
      <c r="B192" s="151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</row>
    <row r="193">
      <c r="A193" s="135"/>
      <c r="B193" s="151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</row>
    <row r="194">
      <c r="A194" s="135"/>
      <c r="B194" s="151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</row>
    <row r="195">
      <c r="A195" s="135"/>
      <c r="B195" s="151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</row>
    <row r="196">
      <c r="A196" s="135"/>
      <c r="B196" s="151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</row>
    <row r="197">
      <c r="A197" s="135"/>
      <c r="B197" s="151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</row>
    <row r="198">
      <c r="A198" s="135"/>
      <c r="B198" s="151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</row>
    <row r="199">
      <c r="A199" s="135"/>
      <c r="B199" s="151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</row>
    <row r="200">
      <c r="A200" s="135"/>
      <c r="B200" s="151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</row>
    <row r="201">
      <c r="A201" s="135"/>
      <c r="B201" s="151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</row>
    <row r="202">
      <c r="A202" s="135"/>
      <c r="B202" s="151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</row>
    <row r="203">
      <c r="A203" s="135"/>
      <c r="B203" s="151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</row>
    <row r="204">
      <c r="A204" s="135"/>
      <c r="B204" s="151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</row>
    <row r="205">
      <c r="A205" s="135"/>
      <c r="B205" s="151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</row>
    <row r="206">
      <c r="A206" s="135"/>
      <c r="B206" s="151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</row>
    <row r="207">
      <c r="A207" s="135"/>
      <c r="B207" s="151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</row>
    <row r="208">
      <c r="A208" s="135"/>
      <c r="B208" s="151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</row>
    <row r="209">
      <c r="A209" s="135"/>
      <c r="B209" s="151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</row>
    <row r="210">
      <c r="A210" s="135"/>
      <c r="B210" s="151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</row>
    <row r="211">
      <c r="A211" s="135"/>
      <c r="B211" s="151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</row>
    <row r="212">
      <c r="A212" s="135"/>
      <c r="B212" s="151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</row>
    <row r="213">
      <c r="A213" s="135"/>
      <c r="B213" s="151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</row>
    <row r="214">
      <c r="A214" s="135"/>
      <c r="B214" s="151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</row>
    <row r="215">
      <c r="A215" s="135"/>
      <c r="B215" s="151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</row>
    <row r="216">
      <c r="A216" s="135"/>
      <c r="B216" s="151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</row>
    <row r="217">
      <c r="A217" s="135"/>
      <c r="B217" s="151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</row>
    <row r="218">
      <c r="A218" s="135"/>
      <c r="B218" s="151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</row>
    <row r="219">
      <c r="A219" s="135"/>
      <c r="B219" s="151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</row>
    <row r="220">
      <c r="A220" s="135"/>
      <c r="B220" s="151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</row>
    <row r="221">
      <c r="A221" s="135"/>
      <c r="B221" s="151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</row>
    <row r="222">
      <c r="A222" s="135"/>
      <c r="B222" s="151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</row>
    <row r="223">
      <c r="A223" s="135"/>
      <c r="B223" s="151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</row>
    <row r="224">
      <c r="A224" s="135"/>
      <c r="B224" s="151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</row>
    <row r="225">
      <c r="A225" s="135"/>
      <c r="B225" s="151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</row>
    <row r="226">
      <c r="A226" s="135"/>
      <c r="B226" s="151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</row>
    <row r="227">
      <c r="A227" s="135"/>
      <c r="B227" s="151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</row>
    <row r="228">
      <c r="A228" s="135"/>
      <c r="B228" s="151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</row>
    <row r="229">
      <c r="A229" s="135"/>
      <c r="B229" s="151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</row>
    <row r="230">
      <c r="A230" s="135"/>
      <c r="B230" s="151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</row>
    <row r="231">
      <c r="A231" s="135"/>
      <c r="B231" s="151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</row>
    <row r="232">
      <c r="A232" s="135"/>
      <c r="B232" s="151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</row>
    <row r="233">
      <c r="A233" s="135"/>
      <c r="B233" s="151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</row>
    <row r="234">
      <c r="A234" s="135"/>
      <c r="B234" s="151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</row>
    <row r="235">
      <c r="A235" s="135"/>
      <c r="B235" s="151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</row>
    <row r="236">
      <c r="A236" s="135"/>
      <c r="B236" s="151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</row>
    <row r="237">
      <c r="A237" s="135"/>
      <c r="B237" s="151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</row>
    <row r="238">
      <c r="A238" s="135"/>
      <c r="B238" s="151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</row>
    <row r="239">
      <c r="A239" s="135"/>
      <c r="B239" s="151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</row>
    <row r="240">
      <c r="A240" s="135"/>
      <c r="B240" s="151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</row>
    <row r="241">
      <c r="A241" s="135"/>
      <c r="B241" s="151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</row>
    <row r="242">
      <c r="A242" s="135"/>
      <c r="B242" s="151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</row>
    <row r="243">
      <c r="A243" s="135"/>
      <c r="B243" s="151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</row>
    <row r="244">
      <c r="A244" s="135"/>
      <c r="B244" s="151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</row>
    <row r="245">
      <c r="A245" s="135"/>
      <c r="B245" s="151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</row>
    <row r="246">
      <c r="A246" s="135"/>
      <c r="B246" s="151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</row>
    <row r="247">
      <c r="A247" s="135"/>
      <c r="B247" s="151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</row>
    <row r="248">
      <c r="A248" s="135"/>
      <c r="B248" s="151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</row>
    <row r="249">
      <c r="A249" s="135"/>
      <c r="B249" s="151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</row>
    <row r="250">
      <c r="A250" s="135"/>
      <c r="B250" s="151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</row>
    <row r="251">
      <c r="A251" s="135"/>
      <c r="B251" s="151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</row>
    <row r="252">
      <c r="A252" s="135"/>
      <c r="B252" s="151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</row>
    <row r="253">
      <c r="A253" s="135"/>
      <c r="B253" s="151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</row>
    <row r="254">
      <c r="A254" s="135"/>
      <c r="B254" s="151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</row>
    <row r="255">
      <c r="A255" s="135"/>
      <c r="B255" s="151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</row>
    <row r="256">
      <c r="A256" s="135"/>
      <c r="B256" s="151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</row>
    <row r="257">
      <c r="A257" s="135"/>
      <c r="B257" s="151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</row>
    <row r="258">
      <c r="A258" s="135"/>
      <c r="B258" s="151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</row>
    <row r="259">
      <c r="A259" s="135"/>
      <c r="B259" s="151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</row>
    <row r="260">
      <c r="A260" s="135"/>
      <c r="B260" s="151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</row>
    <row r="261">
      <c r="A261" s="135"/>
      <c r="B261" s="151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</row>
    <row r="262">
      <c r="A262" s="135"/>
      <c r="B262" s="151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</row>
    <row r="263">
      <c r="A263" s="135"/>
      <c r="B263" s="151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</row>
    <row r="264">
      <c r="A264" s="135"/>
      <c r="B264" s="151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</row>
    <row r="265">
      <c r="A265" s="135"/>
      <c r="B265" s="151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</row>
    <row r="266">
      <c r="A266" s="135"/>
      <c r="B266" s="151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</row>
    <row r="267">
      <c r="A267" s="135"/>
      <c r="B267" s="151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</row>
    <row r="268">
      <c r="A268" s="135"/>
      <c r="B268" s="151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</row>
    <row r="269">
      <c r="A269" s="135"/>
      <c r="B269" s="151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</row>
    <row r="270">
      <c r="A270" s="135"/>
      <c r="B270" s="151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</row>
    <row r="271">
      <c r="A271" s="135"/>
      <c r="B271" s="151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</row>
    <row r="272">
      <c r="A272" s="135"/>
      <c r="B272" s="151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</row>
    <row r="273">
      <c r="A273" s="135"/>
      <c r="B273" s="151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</row>
    <row r="274">
      <c r="A274" s="135"/>
      <c r="B274" s="151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</row>
    <row r="275">
      <c r="A275" s="135"/>
      <c r="B275" s="151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</row>
    <row r="276">
      <c r="A276" s="135"/>
      <c r="B276" s="151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</row>
    <row r="277">
      <c r="A277" s="135"/>
      <c r="B277" s="151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</row>
    <row r="278">
      <c r="A278" s="135"/>
      <c r="B278" s="151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</row>
    <row r="279">
      <c r="A279" s="135"/>
      <c r="B279" s="151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</row>
    <row r="280">
      <c r="A280" s="135"/>
      <c r="B280" s="151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</row>
    <row r="281">
      <c r="A281" s="135"/>
      <c r="B281" s="151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</row>
    <row r="282">
      <c r="A282" s="135"/>
      <c r="B282" s="151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</row>
    <row r="283">
      <c r="A283" s="135"/>
      <c r="B283" s="151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</row>
    <row r="284">
      <c r="A284" s="135"/>
      <c r="B284" s="151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</row>
    <row r="285">
      <c r="A285" s="135"/>
      <c r="B285" s="151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</row>
    <row r="286">
      <c r="A286" s="135"/>
      <c r="B286" s="151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</row>
    <row r="287">
      <c r="A287" s="135"/>
      <c r="B287" s="151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</row>
    <row r="288">
      <c r="A288" s="135"/>
      <c r="B288" s="151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</row>
    <row r="289">
      <c r="A289" s="135"/>
      <c r="B289" s="151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</row>
    <row r="290">
      <c r="A290" s="135"/>
      <c r="B290" s="151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</row>
    <row r="291">
      <c r="A291" s="135"/>
      <c r="B291" s="151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</row>
    <row r="292">
      <c r="A292" s="135"/>
      <c r="B292" s="151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</row>
    <row r="293">
      <c r="A293" s="135"/>
      <c r="B293" s="151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</row>
    <row r="294">
      <c r="A294" s="135"/>
      <c r="B294" s="151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</row>
    <row r="295">
      <c r="A295" s="135"/>
      <c r="B295" s="151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</row>
    <row r="296">
      <c r="A296" s="135"/>
      <c r="B296" s="151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</row>
    <row r="297">
      <c r="A297" s="135"/>
      <c r="B297" s="151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</row>
    <row r="298">
      <c r="A298" s="135"/>
      <c r="B298" s="151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</row>
    <row r="299">
      <c r="A299" s="135"/>
      <c r="B299" s="151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</row>
    <row r="300">
      <c r="A300" s="135"/>
      <c r="B300" s="151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</row>
    <row r="301">
      <c r="A301" s="135"/>
      <c r="B301" s="151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</row>
    <row r="302">
      <c r="A302" s="135"/>
      <c r="B302" s="151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</row>
    <row r="303">
      <c r="A303" s="135"/>
      <c r="B303" s="151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</row>
    <row r="304">
      <c r="A304" s="135"/>
      <c r="B304" s="151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</row>
    <row r="305">
      <c r="A305" s="135"/>
      <c r="B305" s="151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</row>
    <row r="306">
      <c r="A306" s="135"/>
      <c r="B306" s="151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</row>
    <row r="307">
      <c r="A307" s="135"/>
      <c r="B307" s="151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</row>
    <row r="308">
      <c r="A308" s="135"/>
      <c r="B308" s="151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</row>
    <row r="309">
      <c r="A309" s="135"/>
      <c r="B309" s="151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</row>
    <row r="310">
      <c r="A310" s="135"/>
      <c r="B310" s="151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</row>
    <row r="311">
      <c r="A311" s="135"/>
      <c r="B311" s="151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</row>
    <row r="312">
      <c r="A312" s="135"/>
      <c r="B312" s="151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</row>
    <row r="313">
      <c r="A313" s="135"/>
      <c r="B313" s="151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</row>
    <row r="314">
      <c r="A314" s="135"/>
      <c r="B314" s="151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</row>
    <row r="315">
      <c r="A315" s="135"/>
      <c r="B315" s="151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</row>
    <row r="316">
      <c r="A316" s="135"/>
      <c r="B316" s="151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</row>
    <row r="317">
      <c r="A317" s="135"/>
      <c r="B317" s="151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</row>
    <row r="318">
      <c r="A318" s="135"/>
      <c r="B318" s="151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</row>
    <row r="319">
      <c r="A319" s="135"/>
      <c r="B319" s="151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</row>
    <row r="320">
      <c r="A320" s="135"/>
      <c r="B320" s="151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</row>
    <row r="321">
      <c r="A321" s="135"/>
      <c r="B321" s="151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</row>
    <row r="322">
      <c r="A322" s="135"/>
      <c r="B322" s="151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</row>
    <row r="323">
      <c r="A323" s="135"/>
      <c r="B323" s="151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</row>
    <row r="324">
      <c r="A324" s="135"/>
      <c r="B324" s="151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</row>
    <row r="325">
      <c r="A325" s="135"/>
      <c r="B325" s="151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</row>
    <row r="326">
      <c r="A326" s="135"/>
      <c r="B326" s="151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</row>
    <row r="327">
      <c r="A327" s="135"/>
      <c r="B327" s="151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</row>
    <row r="328">
      <c r="A328" s="135"/>
      <c r="B328" s="151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</row>
    <row r="329">
      <c r="A329" s="135"/>
      <c r="B329" s="151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</row>
    <row r="330">
      <c r="A330" s="135"/>
      <c r="B330" s="151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</row>
    <row r="331">
      <c r="A331" s="135"/>
      <c r="B331" s="151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</row>
    <row r="332">
      <c r="A332" s="135"/>
      <c r="B332" s="151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</row>
    <row r="333">
      <c r="A333" s="135"/>
      <c r="B333" s="151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</row>
    <row r="334">
      <c r="A334" s="135"/>
      <c r="B334" s="151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</row>
    <row r="335">
      <c r="A335" s="135"/>
      <c r="B335" s="151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</row>
    <row r="336">
      <c r="A336" s="135"/>
      <c r="B336" s="151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</row>
    <row r="337">
      <c r="A337" s="135"/>
      <c r="B337" s="151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</row>
    <row r="338">
      <c r="A338" s="135"/>
      <c r="B338" s="151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</row>
    <row r="339">
      <c r="A339" s="135"/>
      <c r="B339" s="151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</row>
    <row r="340">
      <c r="A340" s="135"/>
      <c r="B340" s="151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</row>
    <row r="341">
      <c r="A341" s="135"/>
      <c r="B341" s="151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</row>
    <row r="342">
      <c r="A342" s="135"/>
      <c r="B342" s="151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</row>
    <row r="343">
      <c r="A343" s="135"/>
      <c r="B343" s="151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</row>
    <row r="344">
      <c r="A344" s="135"/>
      <c r="B344" s="151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</row>
    <row r="345">
      <c r="A345" s="135"/>
      <c r="B345" s="151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</row>
    <row r="346">
      <c r="A346" s="135"/>
      <c r="B346" s="151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</row>
    <row r="347">
      <c r="A347" s="135"/>
      <c r="B347" s="151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</row>
    <row r="348">
      <c r="A348" s="135"/>
      <c r="B348" s="151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</row>
    <row r="349">
      <c r="A349" s="135"/>
      <c r="B349" s="151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</row>
    <row r="350">
      <c r="A350" s="135"/>
      <c r="B350" s="151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</row>
    <row r="351">
      <c r="A351" s="135"/>
      <c r="B351" s="151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</row>
    <row r="352">
      <c r="A352" s="135"/>
      <c r="B352" s="151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</row>
    <row r="353">
      <c r="A353" s="135"/>
      <c r="B353" s="151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</row>
    <row r="354">
      <c r="A354" s="135"/>
      <c r="B354" s="151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</row>
    <row r="355">
      <c r="A355" s="135"/>
      <c r="B355" s="151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</row>
    <row r="356">
      <c r="A356" s="135"/>
      <c r="B356" s="151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</row>
    <row r="357">
      <c r="A357" s="135"/>
      <c r="B357" s="151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</row>
    <row r="358">
      <c r="A358" s="135"/>
      <c r="B358" s="151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</row>
    <row r="359">
      <c r="A359" s="135"/>
      <c r="B359" s="151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</row>
    <row r="360">
      <c r="A360" s="135"/>
      <c r="B360" s="151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</row>
    <row r="361">
      <c r="A361" s="135"/>
      <c r="B361" s="151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</row>
    <row r="362">
      <c r="A362" s="135"/>
      <c r="B362" s="151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</row>
    <row r="363">
      <c r="A363" s="135"/>
      <c r="B363" s="151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</row>
    <row r="364">
      <c r="A364" s="135"/>
      <c r="B364" s="151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</row>
    <row r="365">
      <c r="A365" s="135"/>
      <c r="B365" s="151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</row>
    <row r="366">
      <c r="A366" s="135"/>
      <c r="B366" s="151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</row>
    <row r="367">
      <c r="A367" s="135"/>
      <c r="B367" s="151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</row>
    <row r="368">
      <c r="A368" s="135"/>
      <c r="B368" s="151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</row>
    <row r="369">
      <c r="A369" s="135"/>
      <c r="B369" s="151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</row>
    <row r="370">
      <c r="A370" s="135"/>
      <c r="B370" s="151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</row>
    <row r="371">
      <c r="A371" s="135"/>
      <c r="B371" s="151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</row>
    <row r="372">
      <c r="A372" s="135"/>
      <c r="B372" s="151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</row>
    <row r="373">
      <c r="A373" s="135"/>
      <c r="B373" s="151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</row>
    <row r="374">
      <c r="A374" s="135"/>
      <c r="B374" s="151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</row>
    <row r="375">
      <c r="A375" s="135"/>
      <c r="B375" s="151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</row>
    <row r="376">
      <c r="A376" s="135"/>
      <c r="B376" s="151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</row>
    <row r="377">
      <c r="A377" s="135"/>
      <c r="B377" s="151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</row>
    <row r="378">
      <c r="A378" s="135"/>
      <c r="B378" s="151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</row>
    <row r="379">
      <c r="A379" s="135"/>
      <c r="B379" s="151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</row>
    <row r="380">
      <c r="A380" s="135"/>
      <c r="B380" s="151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</row>
    <row r="381">
      <c r="A381" s="135"/>
      <c r="B381" s="151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</row>
    <row r="382">
      <c r="A382" s="135"/>
      <c r="B382" s="151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</row>
    <row r="383">
      <c r="A383" s="135"/>
      <c r="B383" s="151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</row>
    <row r="384">
      <c r="A384" s="135"/>
      <c r="B384" s="151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</row>
    <row r="385">
      <c r="A385" s="135"/>
      <c r="B385" s="151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</row>
    <row r="386">
      <c r="A386" s="135"/>
      <c r="B386" s="151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</row>
    <row r="387">
      <c r="A387" s="135"/>
      <c r="B387" s="151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</row>
    <row r="388">
      <c r="A388" s="135"/>
      <c r="B388" s="151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</row>
    <row r="389">
      <c r="A389" s="135"/>
      <c r="B389" s="151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</row>
    <row r="390">
      <c r="A390" s="135"/>
      <c r="B390" s="151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</row>
    <row r="391">
      <c r="A391" s="135"/>
      <c r="B391" s="151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</row>
    <row r="392">
      <c r="A392" s="135"/>
      <c r="B392" s="151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</row>
    <row r="393">
      <c r="A393" s="135"/>
      <c r="B393" s="151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</row>
    <row r="394">
      <c r="A394" s="135"/>
      <c r="B394" s="151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</row>
    <row r="395">
      <c r="A395" s="135"/>
      <c r="B395" s="151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</row>
    <row r="396">
      <c r="A396" s="135"/>
      <c r="B396" s="151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</row>
    <row r="397">
      <c r="A397" s="135"/>
      <c r="B397" s="151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</row>
    <row r="398">
      <c r="A398" s="135"/>
      <c r="B398" s="151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</row>
    <row r="399">
      <c r="A399" s="135"/>
      <c r="B399" s="151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</row>
    <row r="400">
      <c r="A400" s="135"/>
      <c r="B400" s="151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</row>
    <row r="401">
      <c r="A401" s="135"/>
      <c r="B401" s="151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</row>
    <row r="402">
      <c r="A402" s="135"/>
      <c r="B402" s="151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</row>
    <row r="403">
      <c r="A403" s="135"/>
      <c r="B403" s="151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</row>
    <row r="404">
      <c r="A404" s="135"/>
      <c r="B404" s="151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</row>
    <row r="405">
      <c r="A405" s="135"/>
      <c r="B405" s="151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</row>
    <row r="406">
      <c r="A406" s="135"/>
      <c r="B406" s="151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</row>
    <row r="407">
      <c r="A407" s="135"/>
      <c r="B407" s="151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</row>
    <row r="408">
      <c r="A408" s="135"/>
      <c r="B408" s="151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</row>
    <row r="409">
      <c r="A409" s="135"/>
      <c r="B409" s="151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</row>
    <row r="410">
      <c r="A410" s="135"/>
      <c r="B410" s="151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</row>
    <row r="411">
      <c r="A411" s="135"/>
      <c r="B411" s="151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</row>
    <row r="412">
      <c r="A412" s="135"/>
      <c r="B412" s="151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</row>
    <row r="413">
      <c r="A413" s="135"/>
      <c r="B413" s="151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</row>
    <row r="414">
      <c r="A414" s="135"/>
      <c r="B414" s="151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</row>
    <row r="415">
      <c r="A415" s="135"/>
      <c r="B415" s="151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</row>
    <row r="416">
      <c r="A416" s="135"/>
      <c r="B416" s="151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</row>
    <row r="417">
      <c r="A417" s="135"/>
      <c r="B417" s="151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</row>
    <row r="418">
      <c r="A418" s="135"/>
      <c r="B418" s="151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</row>
    <row r="419">
      <c r="A419" s="135"/>
      <c r="B419" s="151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</row>
    <row r="420">
      <c r="A420" s="135"/>
      <c r="B420" s="151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</row>
    <row r="421">
      <c r="A421" s="135"/>
      <c r="B421" s="151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</row>
    <row r="422">
      <c r="A422" s="135"/>
      <c r="B422" s="151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</row>
    <row r="423">
      <c r="A423" s="135"/>
      <c r="B423" s="151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</row>
    <row r="424">
      <c r="A424" s="135"/>
      <c r="B424" s="151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</row>
    <row r="425">
      <c r="A425" s="135"/>
      <c r="B425" s="151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</row>
    <row r="426">
      <c r="A426" s="135"/>
      <c r="B426" s="151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</row>
    <row r="427">
      <c r="A427" s="135"/>
      <c r="B427" s="151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</row>
    <row r="428">
      <c r="A428" s="135"/>
      <c r="B428" s="151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</row>
    <row r="429">
      <c r="A429" s="135"/>
      <c r="B429" s="151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</row>
    <row r="430">
      <c r="A430" s="135"/>
      <c r="B430" s="151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</row>
    <row r="431">
      <c r="A431" s="135"/>
      <c r="B431" s="151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</row>
    <row r="432">
      <c r="A432" s="135"/>
      <c r="B432" s="151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</row>
    <row r="433">
      <c r="A433" s="135"/>
      <c r="B433" s="151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</row>
    <row r="434">
      <c r="A434" s="135"/>
      <c r="B434" s="151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</row>
    <row r="435">
      <c r="A435" s="135"/>
      <c r="B435" s="151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</row>
    <row r="436">
      <c r="A436" s="135"/>
      <c r="B436" s="151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</row>
    <row r="437">
      <c r="A437" s="135"/>
      <c r="B437" s="151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</row>
    <row r="438">
      <c r="A438" s="135"/>
      <c r="B438" s="151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</row>
    <row r="439">
      <c r="A439" s="135"/>
      <c r="B439" s="151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</row>
    <row r="440">
      <c r="A440" s="135"/>
      <c r="B440" s="151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</row>
    <row r="441">
      <c r="A441" s="135"/>
      <c r="B441" s="151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</row>
    <row r="442">
      <c r="A442" s="135"/>
      <c r="B442" s="151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</row>
    <row r="443">
      <c r="A443" s="135"/>
      <c r="B443" s="151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</row>
    <row r="444">
      <c r="A444" s="135"/>
      <c r="B444" s="151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</row>
    <row r="445">
      <c r="A445" s="135"/>
      <c r="B445" s="151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</row>
    <row r="446">
      <c r="A446" s="135"/>
      <c r="B446" s="151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</row>
    <row r="447">
      <c r="A447" s="135"/>
      <c r="B447" s="151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</row>
    <row r="448">
      <c r="A448" s="135"/>
      <c r="B448" s="151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</row>
    <row r="449">
      <c r="A449" s="135"/>
      <c r="B449" s="151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</row>
    <row r="450">
      <c r="A450" s="135"/>
      <c r="B450" s="151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</row>
    <row r="451">
      <c r="A451" s="135"/>
      <c r="B451" s="151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</row>
    <row r="452">
      <c r="A452" s="135"/>
      <c r="B452" s="151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</row>
    <row r="453">
      <c r="A453" s="135"/>
      <c r="B453" s="151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</row>
    <row r="454">
      <c r="A454" s="135"/>
      <c r="B454" s="151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</row>
    <row r="455">
      <c r="A455" s="135"/>
      <c r="B455" s="151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</row>
    <row r="456">
      <c r="A456" s="135"/>
      <c r="B456" s="151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</row>
    <row r="457">
      <c r="A457" s="135"/>
      <c r="B457" s="151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</row>
    <row r="458">
      <c r="A458" s="135"/>
      <c r="B458" s="151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</row>
    <row r="459">
      <c r="A459" s="135"/>
      <c r="B459" s="151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</row>
    <row r="460">
      <c r="A460" s="135"/>
      <c r="B460" s="151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</row>
    <row r="461">
      <c r="A461" s="135"/>
      <c r="B461" s="151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</row>
    <row r="462">
      <c r="A462" s="135"/>
      <c r="B462" s="151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</row>
    <row r="463">
      <c r="A463" s="135"/>
      <c r="B463" s="151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</row>
    <row r="464">
      <c r="A464" s="135"/>
      <c r="B464" s="151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</row>
    <row r="465">
      <c r="A465" s="135"/>
      <c r="B465" s="151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</row>
    <row r="466">
      <c r="A466" s="135"/>
      <c r="B466" s="151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</row>
    <row r="467">
      <c r="A467" s="135"/>
      <c r="B467" s="151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</row>
    <row r="468">
      <c r="A468" s="135"/>
      <c r="B468" s="151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</row>
    <row r="469">
      <c r="A469" s="135"/>
      <c r="B469" s="151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</row>
    <row r="470">
      <c r="A470" s="135"/>
      <c r="B470" s="151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</row>
    <row r="471">
      <c r="A471" s="135"/>
      <c r="B471" s="151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</row>
    <row r="472">
      <c r="A472" s="135"/>
      <c r="B472" s="151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</row>
    <row r="473">
      <c r="A473" s="135"/>
      <c r="B473" s="151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</row>
    <row r="474">
      <c r="A474" s="135"/>
      <c r="B474" s="151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</row>
    <row r="475">
      <c r="A475" s="135"/>
      <c r="B475" s="151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</row>
    <row r="476">
      <c r="A476" s="135"/>
      <c r="B476" s="151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</row>
    <row r="477">
      <c r="A477" s="135"/>
      <c r="B477" s="151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</row>
    <row r="478">
      <c r="A478" s="135"/>
      <c r="B478" s="151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</row>
    <row r="479">
      <c r="A479" s="135"/>
      <c r="B479" s="151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</row>
    <row r="480">
      <c r="A480" s="135"/>
      <c r="B480" s="151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</row>
    <row r="481">
      <c r="A481" s="135"/>
      <c r="B481" s="151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</row>
    <row r="482">
      <c r="A482" s="135"/>
      <c r="B482" s="151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</row>
    <row r="483">
      <c r="A483" s="135"/>
      <c r="B483" s="151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</row>
    <row r="484">
      <c r="A484" s="135"/>
      <c r="B484" s="151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</row>
    <row r="485">
      <c r="A485" s="135"/>
      <c r="B485" s="151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</row>
    <row r="486">
      <c r="A486" s="135"/>
      <c r="B486" s="151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</row>
    <row r="487">
      <c r="A487" s="135"/>
      <c r="B487" s="151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</row>
    <row r="488">
      <c r="A488" s="135"/>
      <c r="B488" s="151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</row>
    <row r="489">
      <c r="A489" s="135"/>
      <c r="B489" s="151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</row>
    <row r="490">
      <c r="A490" s="135"/>
      <c r="B490" s="151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</row>
    <row r="491">
      <c r="A491" s="135"/>
      <c r="B491" s="151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</row>
    <row r="492">
      <c r="A492" s="135"/>
      <c r="B492" s="151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</row>
    <row r="493">
      <c r="A493" s="135"/>
      <c r="B493" s="151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</row>
    <row r="494">
      <c r="A494" s="135"/>
      <c r="B494" s="151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</row>
    <row r="495">
      <c r="A495" s="135"/>
      <c r="B495" s="151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</row>
    <row r="496">
      <c r="A496" s="135"/>
      <c r="B496" s="151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</row>
    <row r="497">
      <c r="A497" s="135"/>
      <c r="B497" s="151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</row>
    <row r="498">
      <c r="A498" s="135"/>
      <c r="B498" s="151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</row>
    <row r="499">
      <c r="A499" s="135"/>
      <c r="B499" s="151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</row>
    <row r="500">
      <c r="A500" s="135"/>
      <c r="B500" s="151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</row>
    <row r="501">
      <c r="A501" s="135"/>
      <c r="B501" s="151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</row>
    <row r="502">
      <c r="A502" s="135"/>
      <c r="B502" s="151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</row>
    <row r="503">
      <c r="A503" s="135"/>
      <c r="B503" s="151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</row>
    <row r="504">
      <c r="A504" s="135"/>
      <c r="B504" s="151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</row>
    <row r="505">
      <c r="A505" s="135"/>
      <c r="B505" s="151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</row>
    <row r="506">
      <c r="A506" s="135"/>
      <c r="B506" s="151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</row>
    <row r="507">
      <c r="A507" s="135"/>
      <c r="B507" s="151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</row>
    <row r="508">
      <c r="A508" s="135"/>
      <c r="B508" s="151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</row>
    <row r="509">
      <c r="A509" s="135"/>
      <c r="B509" s="151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</row>
    <row r="510">
      <c r="A510" s="135"/>
      <c r="B510" s="151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</row>
    <row r="511">
      <c r="A511" s="135"/>
      <c r="B511" s="151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</row>
    <row r="512">
      <c r="A512" s="135"/>
      <c r="B512" s="151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</row>
    <row r="513">
      <c r="A513" s="135"/>
      <c r="B513" s="151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</row>
    <row r="514">
      <c r="A514" s="135"/>
      <c r="B514" s="151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</row>
    <row r="515">
      <c r="A515" s="135"/>
      <c r="B515" s="151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</row>
    <row r="516">
      <c r="A516" s="135"/>
      <c r="B516" s="151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</row>
    <row r="517">
      <c r="A517" s="135"/>
      <c r="B517" s="151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</row>
    <row r="518">
      <c r="A518" s="135"/>
      <c r="B518" s="151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</row>
    <row r="519">
      <c r="A519" s="135"/>
      <c r="B519" s="151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</row>
    <row r="520">
      <c r="A520" s="135"/>
      <c r="B520" s="151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</row>
    <row r="521">
      <c r="A521" s="135"/>
      <c r="B521" s="151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</row>
    <row r="522">
      <c r="A522" s="135"/>
      <c r="B522" s="151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</row>
    <row r="523">
      <c r="A523" s="135"/>
      <c r="B523" s="151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</row>
    <row r="524">
      <c r="A524" s="135"/>
      <c r="B524" s="151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</row>
    <row r="525">
      <c r="A525" s="135"/>
      <c r="B525" s="151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</row>
    <row r="526">
      <c r="A526" s="135"/>
      <c r="B526" s="151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</row>
    <row r="527">
      <c r="A527" s="135"/>
      <c r="B527" s="151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</row>
    <row r="528">
      <c r="A528" s="135"/>
      <c r="B528" s="151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</row>
    <row r="529">
      <c r="A529" s="135"/>
      <c r="B529" s="151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</row>
    <row r="530">
      <c r="A530" s="135"/>
      <c r="B530" s="151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</row>
    <row r="531">
      <c r="A531" s="135"/>
      <c r="B531" s="151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</row>
    <row r="532">
      <c r="A532" s="135"/>
      <c r="B532" s="151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</row>
    <row r="533">
      <c r="A533" s="135"/>
      <c r="B533" s="151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</row>
    <row r="534">
      <c r="A534" s="135"/>
      <c r="B534" s="151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</row>
    <row r="535">
      <c r="A535" s="135"/>
      <c r="B535" s="151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</row>
    <row r="536">
      <c r="A536" s="135"/>
      <c r="B536" s="151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</row>
    <row r="537">
      <c r="A537" s="135"/>
      <c r="B537" s="151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</row>
    <row r="538">
      <c r="A538" s="135"/>
      <c r="B538" s="151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</row>
    <row r="539">
      <c r="A539" s="135"/>
      <c r="B539" s="151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</row>
    <row r="540">
      <c r="A540" s="135"/>
      <c r="B540" s="151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</row>
    <row r="541">
      <c r="A541" s="135"/>
      <c r="B541" s="151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</row>
    <row r="542">
      <c r="A542" s="135"/>
      <c r="B542" s="151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</row>
    <row r="543">
      <c r="A543" s="135"/>
      <c r="B543" s="151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</row>
    <row r="544">
      <c r="A544" s="135"/>
      <c r="B544" s="151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</row>
    <row r="545">
      <c r="A545" s="135"/>
      <c r="B545" s="151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</row>
    <row r="546">
      <c r="A546" s="135"/>
      <c r="B546" s="151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</row>
    <row r="547">
      <c r="A547" s="135"/>
      <c r="B547" s="151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</row>
    <row r="548">
      <c r="A548" s="135"/>
      <c r="B548" s="151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</row>
    <row r="549">
      <c r="A549" s="135"/>
      <c r="B549" s="151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</row>
    <row r="550">
      <c r="A550" s="135"/>
      <c r="B550" s="151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</row>
    <row r="551">
      <c r="A551" s="135"/>
      <c r="B551" s="151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</row>
    <row r="552">
      <c r="A552" s="135"/>
      <c r="B552" s="151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</row>
    <row r="553">
      <c r="A553" s="135"/>
      <c r="B553" s="151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</row>
    <row r="554">
      <c r="A554" s="135"/>
      <c r="B554" s="151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</row>
    <row r="555">
      <c r="A555" s="135"/>
      <c r="B555" s="151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</row>
    <row r="556">
      <c r="A556" s="135"/>
      <c r="B556" s="151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</row>
    <row r="557">
      <c r="A557" s="135"/>
      <c r="B557" s="151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</row>
    <row r="558">
      <c r="A558" s="135"/>
      <c r="B558" s="151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</row>
    <row r="559">
      <c r="A559" s="135"/>
      <c r="B559" s="151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</row>
    <row r="560">
      <c r="A560" s="135"/>
      <c r="B560" s="151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</row>
    <row r="561">
      <c r="A561" s="135"/>
      <c r="B561" s="151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</row>
    <row r="562">
      <c r="A562" s="135"/>
      <c r="B562" s="151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</row>
    <row r="563">
      <c r="A563" s="135"/>
      <c r="B563" s="151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</row>
    <row r="564">
      <c r="A564" s="135"/>
      <c r="B564" s="151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</row>
    <row r="565">
      <c r="A565" s="135"/>
      <c r="B565" s="151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</row>
    <row r="566">
      <c r="A566" s="135"/>
      <c r="B566" s="151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</row>
    <row r="567">
      <c r="A567" s="135"/>
      <c r="B567" s="151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</row>
    <row r="568">
      <c r="A568" s="135"/>
      <c r="B568" s="151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</row>
    <row r="569">
      <c r="A569" s="135"/>
      <c r="B569" s="151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</row>
    <row r="570">
      <c r="A570" s="135"/>
      <c r="B570" s="151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</row>
    <row r="571">
      <c r="A571" s="135"/>
      <c r="B571" s="151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</row>
    <row r="572">
      <c r="A572" s="135"/>
      <c r="B572" s="151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</row>
    <row r="573">
      <c r="A573" s="135"/>
      <c r="B573" s="151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</row>
    <row r="574">
      <c r="A574" s="135"/>
      <c r="B574" s="151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</row>
    <row r="575">
      <c r="A575" s="135"/>
      <c r="B575" s="151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</row>
    <row r="576">
      <c r="A576" s="135"/>
      <c r="B576" s="151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</row>
    <row r="577">
      <c r="A577" s="135"/>
      <c r="B577" s="151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</row>
    <row r="578">
      <c r="A578" s="135"/>
      <c r="B578" s="151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</row>
    <row r="579">
      <c r="A579" s="135"/>
      <c r="B579" s="151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</row>
    <row r="580">
      <c r="A580" s="135"/>
      <c r="B580" s="151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</row>
    <row r="581">
      <c r="A581" s="135"/>
      <c r="B581" s="151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</row>
    <row r="582">
      <c r="A582" s="135"/>
      <c r="B582" s="151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</row>
    <row r="583">
      <c r="A583" s="135"/>
      <c r="B583" s="151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</row>
    <row r="584">
      <c r="A584" s="135"/>
      <c r="B584" s="151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</row>
    <row r="585">
      <c r="A585" s="135"/>
      <c r="B585" s="151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</row>
    <row r="586">
      <c r="A586" s="135"/>
      <c r="B586" s="151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</row>
    <row r="587">
      <c r="A587" s="135"/>
      <c r="B587" s="151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</row>
    <row r="588">
      <c r="A588" s="135"/>
      <c r="B588" s="151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</row>
    <row r="589">
      <c r="A589" s="135"/>
      <c r="B589" s="151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</row>
    <row r="590">
      <c r="A590" s="135"/>
      <c r="B590" s="151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</row>
    <row r="591">
      <c r="A591" s="135"/>
      <c r="B591" s="151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</row>
    <row r="592">
      <c r="A592" s="135"/>
      <c r="B592" s="151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</row>
    <row r="593">
      <c r="A593" s="135"/>
      <c r="B593" s="151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</row>
    <row r="594">
      <c r="A594" s="135"/>
      <c r="B594" s="151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</row>
    <row r="595">
      <c r="A595" s="135"/>
      <c r="B595" s="151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</row>
    <row r="596">
      <c r="A596" s="135"/>
      <c r="B596" s="151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</row>
    <row r="597">
      <c r="A597" s="135"/>
      <c r="B597" s="151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</row>
    <row r="598">
      <c r="A598" s="135"/>
      <c r="B598" s="151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</row>
    <row r="599">
      <c r="A599" s="135"/>
      <c r="B599" s="151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</row>
    <row r="600">
      <c r="A600" s="135"/>
      <c r="B600" s="151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</row>
    <row r="601">
      <c r="A601" s="135"/>
      <c r="B601" s="151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</row>
    <row r="602">
      <c r="A602" s="135"/>
      <c r="B602" s="151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</row>
    <row r="603">
      <c r="A603" s="135"/>
      <c r="B603" s="151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</row>
    <row r="604">
      <c r="A604" s="135"/>
      <c r="B604" s="151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</row>
    <row r="605">
      <c r="A605" s="135"/>
      <c r="B605" s="151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</row>
    <row r="606">
      <c r="A606" s="135"/>
      <c r="B606" s="151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</row>
    <row r="607">
      <c r="A607" s="135"/>
      <c r="B607" s="151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</row>
    <row r="608">
      <c r="A608" s="135"/>
      <c r="B608" s="151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</row>
    <row r="609">
      <c r="A609" s="135"/>
      <c r="B609" s="151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</row>
    <row r="610">
      <c r="A610" s="135"/>
      <c r="B610" s="151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</row>
    <row r="611">
      <c r="A611" s="135"/>
      <c r="B611" s="151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</row>
    <row r="612">
      <c r="A612" s="135"/>
      <c r="B612" s="151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</row>
    <row r="613">
      <c r="A613" s="135"/>
      <c r="B613" s="151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</row>
    <row r="614">
      <c r="A614" s="135"/>
      <c r="B614" s="151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</row>
    <row r="615">
      <c r="A615" s="135"/>
      <c r="B615" s="151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</row>
    <row r="616">
      <c r="A616" s="135"/>
      <c r="B616" s="151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</row>
    <row r="617">
      <c r="A617" s="135"/>
      <c r="B617" s="151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</row>
    <row r="618">
      <c r="A618" s="135"/>
      <c r="B618" s="151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</row>
    <row r="619">
      <c r="A619" s="135"/>
      <c r="B619" s="151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</row>
    <row r="620">
      <c r="A620" s="135"/>
      <c r="B620" s="151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</row>
    <row r="621">
      <c r="A621" s="135"/>
      <c r="B621" s="151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</row>
    <row r="622">
      <c r="A622" s="135"/>
      <c r="B622" s="151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</row>
    <row r="623">
      <c r="A623" s="135"/>
      <c r="B623" s="151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</row>
    <row r="624">
      <c r="A624" s="135"/>
      <c r="B624" s="151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</row>
    <row r="625">
      <c r="A625" s="135"/>
      <c r="B625" s="151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</row>
    <row r="626">
      <c r="A626" s="135"/>
      <c r="B626" s="151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</row>
    <row r="627">
      <c r="A627" s="135"/>
      <c r="B627" s="151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</row>
    <row r="628">
      <c r="A628" s="135"/>
      <c r="B628" s="151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</row>
    <row r="629">
      <c r="A629" s="135"/>
      <c r="B629" s="151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</row>
    <row r="630">
      <c r="A630" s="135"/>
      <c r="B630" s="151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</row>
    <row r="631">
      <c r="A631" s="135"/>
      <c r="B631" s="151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</row>
    <row r="632">
      <c r="A632" s="135"/>
      <c r="B632" s="151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</row>
    <row r="633">
      <c r="A633" s="135"/>
      <c r="B633" s="151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</row>
    <row r="634">
      <c r="A634" s="135"/>
      <c r="B634" s="151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</row>
    <row r="635">
      <c r="A635" s="135"/>
      <c r="B635" s="151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</row>
    <row r="636">
      <c r="A636" s="135"/>
      <c r="B636" s="151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</row>
    <row r="637">
      <c r="A637" s="135"/>
      <c r="B637" s="151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</row>
    <row r="638">
      <c r="A638" s="135"/>
      <c r="B638" s="151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</row>
    <row r="639">
      <c r="A639" s="135"/>
      <c r="B639" s="151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</row>
    <row r="640">
      <c r="A640" s="135"/>
      <c r="B640" s="151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</row>
    <row r="641">
      <c r="A641" s="135"/>
      <c r="B641" s="151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</row>
    <row r="642">
      <c r="A642" s="135"/>
      <c r="B642" s="151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</row>
    <row r="643">
      <c r="A643" s="135"/>
      <c r="B643" s="151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</row>
    <row r="644">
      <c r="A644" s="135"/>
      <c r="B644" s="151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</row>
    <row r="645">
      <c r="A645" s="135"/>
      <c r="B645" s="151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</row>
    <row r="646">
      <c r="A646" s="135"/>
      <c r="B646" s="151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</row>
    <row r="647">
      <c r="A647" s="135"/>
      <c r="B647" s="151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</row>
    <row r="648">
      <c r="A648" s="135"/>
      <c r="B648" s="151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</row>
    <row r="649">
      <c r="A649" s="135"/>
      <c r="B649" s="151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</row>
    <row r="650">
      <c r="A650" s="135"/>
      <c r="B650" s="151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</row>
    <row r="651">
      <c r="A651" s="135"/>
      <c r="B651" s="151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</row>
    <row r="652">
      <c r="A652" s="135"/>
      <c r="B652" s="151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</row>
    <row r="653">
      <c r="A653" s="135"/>
      <c r="B653" s="151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</row>
    <row r="654">
      <c r="A654" s="135"/>
      <c r="B654" s="151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</row>
    <row r="655">
      <c r="A655" s="135"/>
      <c r="B655" s="151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</row>
    <row r="656">
      <c r="A656" s="135"/>
      <c r="B656" s="151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</row>
    <row r="657">
      <c r="A657" s="135"/>
      <c r="B657" s="151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</row>
    <row r="658">
      <c r="A658" s="135"/>
      <c r="B658" s="151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</row>
    <row r="659">
      <c r="A659" s="135"/>
      <c r="B659" s="151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</row>
    <row r="660">
      <c r="A660" s="135"/>
      <c r="B660" s="151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</row>
    <row r="661">
      <c r="A661" s="135"/>
      <c r="B661" s="151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</row>
    <row r="662">
      <c r="A662" s="135"/>
      <c r="B662" s="151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</row>
    <row r="663">
      <c r="A663" s="135"/>
      <c r="B663" s="151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</row>
    <row r="664">
      <c r="A664" s="135"/>
      <c r="B664" s="151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</row>
    <row r="665">
      <c r="A665" s="135"/>
      <c r="B665" s="151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</row>
    <row r="666">
      <c r="A666" s="135"/>
      <c r="B666" s="151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</row>
    <row r="667">
      <c r="A667" s="135"/>
      <c r="B667" s="151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</row>
    <row r="668">
      <c r="A668" s="135"/>
      <c r="B668" s="151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</row>
    <row r="669">
      <c r="A669" s="135"/>
      <c r="B669" s="151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</row>
    <row r="670">
      <c r="A670" s="135"/>
      <c r="B670" s="151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</row>
    <row r="671">
      <c r="A671" s="135"/>
      <c r="B671" s="151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</row>
    <row r="672">
      <c r="A672" s="135"/>
      <c r="B672" s="151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</row>
    <row r="673">
      <c r="A673" s="135"/>
      <c r="B673" s="151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</row>
    <row r="674">
      <c r="A674" s="135"/>
      <c r="B674" s="151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</row>
    <row r="675">
      <c r="A675" s="135"/>
      <c r="B675" s="151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</row>
    <row r="676">
      <c r="A676" s="135"/>
      <c r="B676" s="151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</row>
    <row r="677">
      <c r="A677" s="135"/>
      <c r="B677" s="151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</row>
    <row r="678">
      <c r="A678" s="135"/>
      <c r="B678" s="151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</row>
    <row r="679">
      <c r="A679" s="135"/>
      <c r="B679" s="151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</row>
    <row r="680">
      <c r="A680" s="135"/>
      <c r="B680" s="151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</row>
    <row r="681">
      <c r="A681" s="135"/>
      <c r="B681" s="151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</row>
    <row r="682">
      <c r="A682" s="135"/>
      <c r="B682" s="151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</row>
    <row r="683">
      <c r="A683" s="135"/>
      <c r="B683" s="151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</row>
    <row r="684">
      <c r="A684" s="135"/>
      <c r="B684" s="151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</row>
    <row r="685">
      <c r="A685" s="135"/>
      <c r="B685" s="151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</row>
    <row r="686">
      <c r="A686" s="135"/>
      <c r="B686" s="151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</row>
    <row r="687">
      <c r="A687" s="135"/>
      <c r="B687" s="151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</row>
    <row r="688">
      <c r="A688" s="135"/>
      <c r="B688" s="151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</row>
    <row r="689">
      <c r="A689" s="135"/>
      <c r="B689" s="151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</row>
    <row r="690">
      <c r="A690" s="135"/>
      <c r="B690" s="151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</row>
    <row r="691">
      <c r="A691" s="135"/>
      <c r="B691" s="151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</row>
    <row r="692">
      <c r="A692" s="135"/>
      <c r="B692" s="151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</row>
    <row r="693">
      <c r="A693" s="135"/>
      <c r="B693" s="151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</row>
    <row r="694">
      <c r="A694" s="135"/>
      <c r="B694" s="151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</row>
    <row r="695">
      <c r="A695" s="135"/>
      <c r="B695" s="151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</row>
    <row r="696">
      <c r="A696" s="135"/>
      <c r="B696" s="151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</row>
    <row r="697">
      <c r="A697" s="135"/>
      <c r="B697" s="151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</row>
    <row r="698">
      <c r="A698" s="135"/>
      <c r="B698" s="151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</row>
    <row r="699">
      <c r="A699" s="135"/>
      <c r="B699" s="151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</row>
    <row r="700">
      <c r="A700" s="135"/>
      <c r="B700" s="151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</row>
    <row r="701">
      <c r="A701" s="135"/>
      <c r="B701" s="151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</row>
    <row r="702">
      <c r="A702" s="135"/>
      <c r="B702" s="151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</row>
    <row r="703">
      <c r="A703" s="135"/>
      <c r="B703" s="151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</row>
    <row r="704">
      <c r="A704" s="135"/>
      <c r="B704" s="151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</row>
    <row r="705">
      <c r="A705" s="135"/>
      <c r="B705" s="151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</row>
    <row r="706">
      <c r="A706" s="135"/>
      <c r="B706" s="151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</row>
    <row r="707">
      <c r="A707" s="135"/>
      <c r="B707" s="151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</row>
    <row r="708">
      <c r="A708" s="135"/>
      <c r="B708" s="151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</row>
    <row r="709">
      <c r="A709" s="135"/>
      <c r="B709" s="151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</row>
    <row r="710">
      <c r="A710" s="135"/>
      <c r="B710" s="151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</row>
    <row r="711">
      <c r="A711" s="135"/>
      <c r="B711" s="151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</row>
    <row r="712">
      <c r="A712" s="135"/>
      <c r="B712" s="151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</row>
    <row r="713">
      <c r="A713" s="135"/>
      <c r="B713" s="151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</row>
    <row r="714">
      <c r="A714" s="135"/>
      <c r="B714" s="151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</row>
    <row r="715">
      <c r="A715" s="135"/>
      <c r="B715" s="151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</row>
    <row r="716">
      <c r="A716" s="135"/>
      <c r="B716" s="151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</row>
    <row r="717">
      <c r="A717" s="135"/>
      <c r="B717" s="151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</row>
    <row r="718">
      <c r="A718" s="135"/>
      <c r="B718" s="151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</row>
    <row r="719">
      <c r="A719" s="135"/>
      <c r="B719" s="151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</row>
    <row r="720">
      <c r="A720" s="135"/>
      <c r="B720" s="151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</row>
    <row r="721">
      <c r="A721" s="135"/>
      <c r="B721" s="151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</row>
    <row r="722">
      <c r="A722" s="135"/>
      <c r="B722" s="151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</row>
    <row r="723">
      <c r="A723" s="135"/>
      <c r="B723" s="151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</row>
    <row r="724">
      <c r="A724" s="135"/>
      <c r="B724" s="151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</row>
    <row r="725">
      <c r="A725" s="135"/>
      <c r="B725" s="151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</row>
    <row r="726">
      <c r="A726" s="135"/>
      <c r="B726" s="151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</row>
    <row r="727">
      <c r="A727" s="135"/>
      <c r="B727" s="151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</row>
    <row r="728">
      <c r="A728" s="135"/>
      <c r="B728" s="151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</row>
    <row r="729">
      <c r="A729" s="135"/>
      <c r="B729" s="151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</row>
    <row r="730">
      <c r="A730" s="135"/>
      <c r="B730" s="151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</row>
    <row r="731">
      <c r="A731" s="135"/>
      <c r="B731" s="151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</row>
    <row r="732">
      <c r="A732" s="135"/>
      <c r="B732" s="151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</row>
    <row r="733">
      <c r="A733" s="135"/>
      <c r="B733" s="151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</row>
    <row r="734">
      <c r="A734" s="135"/>
      <c r="B734" s="151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</row>
    <row r="735">
      <c r="A735" s="135"/>
      <c r="B735" s="151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</row>
    <row r="736">
      <c r="A736" s="135"/>
      <c r="B736" s="151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</row>
    <row r="737">
      <c r="A737" s="135"/>
      <c r="B737" s="151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</row>
    <row r="738">
      <c r="A738" s="135"/>
      <c r="B738" s="151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</row>
    <row r="739">
      <c r="A739" s="135"/>
      <c r="B739" s="151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</row>
    <row r="740">
      <c r="A740" s="135"/>
      <c r="B740" s="151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</row>
    <row r="741">
      <c r="A741" s="135"/>
      <c r="B741" s="151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</row>
    <row r="742">
      <c r="A742" s="135"/>
      <c r="B742" s="151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</row>
    <row r="743">
      <c r="A743" s="135"/>
      <c r="B743" s="151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</row>
    <row r="744">
      <c r="A744" s="135"/>
      <c r="B744" s="151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</row>
    <row r="745">
      <c r="A745" s="135"/>
      <c r="B745" s="151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</row>
    <row r="746">
      <c r="A746" s="135"/>
      <c r="B746" s="151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</row>
    <row r="747">
      <c r="A747" s="135"/>
      <c r="B747" s="151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</row>
    <row r="748">
      <c r="A748" s="135"/>
      <c r="B748" s="151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</row>
    <row r="749">
      <c r="A749" s="135"/>
      <c r="B749" s="151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</row>
    <row r="750">
      <c r="A750" s="135"/>
      <c r="B750" s="151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</row>
    <row r="751">
      <c r="A751" s="135"/>
      <c r="B751" s="151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</row>
    <row r="752">
      <c r="A752" s="135"/>
      <c r="B752" s="151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</row>
    <row r="753">
      <c r="A753" s="135"/>
      <c r="B753" s="151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</row>
    <row r="754">
      <c r="A754" s="135"/>
      <c r="B754" s="151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</row>
    <row r="755">
      <c r="A755" s="135"/>
      <c r="B755" s="151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</row>
    <row r="756">
      <c r="A756" s="135"/>
      <c r="B756" s="151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</row>
    <row r="757">
      <c r="A757" s="135"/>
      <c r="B757" s="151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</row>
    <row r="758">
      <c r="A758" s="135"/>
      <c r="B758" s="151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</row>
    <row r="759">
      <c r="A759" s="135"/>
      <c r="B759" s="151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</row>
    <row r="760">
      <c r="A760" s="135"/>
      <c r="B760" s="151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</row>
    <row r="761">
      <c r="A761" s="135"/>
      <c r="B761" s="151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</row>
    <row r="762">
      <c r="A762" s="135"/>
      <c r="B762" s="151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</row>
    <row r="763">
      <c r="A763" s="135"/>
      <c r="B763" s="151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</row>
    <row r="764">
      <c r="A764" s="135"/>
      <c r="B764" s="151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</row>
    <row r="765">
      <c r="A765" s="135"/>
      <c r="B765" s="151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</row>
    <row r="766">
      <c r="A766" s="135"/>
      <c r="B766" s="151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</row>
    <row r="767">
      <c r="A767" s="135"/>
      <c r="B767" s="151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</row>
    <row r="768">
      <c r="A768" s="135"/>
      <c r="B768" s="151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</row>
    <row r="769">
      <c r="A769" s="135"/>
      <c r="B769" s="151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</row>
    <row r="770">
      <c r="A770" s="135"/>
      <c r="B770" s="151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</row>
    <row r="771">
      <c r="A771" s="135"/>
      <c r="B771" s="151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</row>
    <row r="772">
      <c r="A772" s="135"/>
      <c r="B772" s="151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</row>
    <row r="773">
      <c r="A773" s="135"/>
      <c r="B773" s="151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</row>
    <row r="774">
      <c r="A774" s="135"/>
      <c r="B774" s="151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</row>
    <row r="775">
      <c r="A775" s="135"/>
      <c r="B775" s="151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</row>
    <row r="776">
      <c r="A776" s="135"/>
      <c r="B776" s="151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</row>
    <row r="777">
      <c r="A777" s="135"/>
      <c r="B777" s="151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</row>
    <row r="778">
      <c r="A778" s="135"/>
      <c r="B778" s="151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</row>
    <row r="779">
      <c r="A779" s="135"/>
      <c r="B779" s="151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</row>
    <row r="780">
      <c r="A780" s="135"/>
      <c r="B780" s="151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</row>
    <row r="781">
      <c r="A781" s="135"/>
      <c r="B781" s="151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</row>
    <row r="782">
      <c r="A782" s="135"/>
      <c r="B782" s="151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</row>
    <row r="783">
      <c r="A783" s="135"/>
      <c r="B783" s="151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</row>
    <row r="784">
      <c r="A784" s="135"/>
      <c r="B784" s="151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</row>
    <row r="785">
      <c r="A785" s="135"/>
      <c r="B785" s="151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</row>
    <row r="786">
      <c r="A786" s="135"/>
      <c r="B786" s="151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</row>
    <row r="787">
      <c r="A787" s="135"/>
      <c r="B787" s="151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</row>
    <row r="788">
      <c r="A788" s="135"/>
      <c r="B788" s="151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</row>
    <row r="789">
      <c r="A789" s="135"/>
      <c r="B789" s="151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</row>
    <row r="790">
      <c r="A790" s="135"/>
      <c r="B790" s="151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</row>
    <row r="791">
      <c r="A791" s="135"/>
      <c r="B791" s="151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</row>
    <row r="792">
      <c r="A792" s="135"/>
      <c r="B792" s="151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</row>
    <row r="793">
      <c r="A793" s="135"/>
      <c r="B793" s="151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</row>
    <row r="794">
      <c r="A794" s="135"/>
      <c r="B794" s="151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</row>
    <row r="795">
      <c r="A795" s="135"/>
      <c r="B795" s="151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</row>
    <row r="796">
      <c r="A796" s="135"/>
      <c r="B796" s="151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</row>
    <row r="797">
      <c r="A797" s="135"/>
      <c r="B797" s="151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</row>
    <row r="798">
      <c r="A798" s="135"/>
      <c r="B798" s="151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</row>
    <row r="799">
      <c r="A799" s="135"/>
      <c r="B799" s="151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</row>
    <row r="800">
      <c r="A800" s="135"/>
      <c r="B800" s="151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</row>
    <row r="801">
      <c r="A801" s="135"/>
      <c r="B801" s="151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</row>
    <row r="802">
      <c r="A802" s="135"/>
      <c r="B802" s="151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</row>
    <row r="803">
      <c r="A803" s="135"/>
      <c r="B803" s="151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</row>
    <row r="804">
      <c r="A804" s="135"/>
      <c r="B804" s="151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</row>
    <row r="805">
      <c r="A805" s="135"/>
      <c r="B805" s="151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</row>
    <row r="806">
      <c r="A806" s="135"/>
      <c r="B806" s="151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</row>
    <row r="807">
      <c r="A807" s="135"/>
      <c r="B807" s="151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</row>
    <row r="808">
      <c r="A808" s="135"/>
      <c r="B808" s="151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</row>
    <row r="809">
      <c r="A809" s="135"/>
      <c r="B809" s="151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</row>
    <row r="810">
      <c r="A810" s="135"/>
      <c r="B810" s="151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</row>
    <row r="811">
      <c r="A811" s="135"/>
      <c r="B811" s="151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</row>
    <row r="812">
      <c r="A812" s="135"/>
      <c r="B812" s="151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</row>
    <row r="813">
      <c r="A813" s="135"/>
      <c r="B813" s="151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</row>
    <row r="814">
      <c r="A814" s="135"/>
      <c r="B814" s="151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</row>
    <row r="815">
      <c r="A815" s="135"/>
      <c r="B815" s="151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</row>
    <row r="816">
      <c r="A816" s="135"/>
      <c r="B816" s="151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</row>
    <row r="817">
      <c r="A817" s="135"/>
      <c r="B817" s="151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</row>
    <row r="818">
      <c r="A818" s="135"/>
      <c r="B818" s="151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</row>
    <row r="819">
      <c r="A819" s="135"/>
      <c r="B819" s="151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</row>
    <row r="820">
      <c r="A820" s="135"/>
      <c r="B820" s="151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</row>
    <row r="821">
      <c r="A821" s="135"/>
      <c r="B821" s="151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</row>
    <row r="822">
      <c r="A822" s="135"/>
      <c r="B822" s="151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</row>
    <row r="823">
      <c r="A823" s="135"/>
      <c r="B823" s="151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</row>
    <row r="824">
      <c r="A824" s="135"/>
      <c r="B824" s="151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</row>
    <row r="825">
      <c r="A825" s="135"/>
      <c r="B825" s="151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</row>
    <row r="826">
      <c r="A826" s="135"/>
      <c r="B826" s="151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</row>
    <row r="827">
      <c r="A827" s="135"/>
      <c r="B827" s="151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</row>
    <row r="828">
      <c r="A828" s="135"/>
      <c r="B828" s="151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</row>
    <row r="829">
      <c r="A829" s="135"/>
      <c r="B829" s="151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</row>
    <row r="830">
      <c r="A830" s="135"/>
      <c r="B830" s="151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</row>
    <row r="831">
      <c r="A831" s="135"/>
      <c r="B831" s="151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</row>
    <row r="832">
      <c r="A832" s="135"/>
      <c r="B832" s="151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</row>
    <row r="833">
      <c r="A833" s="135"/>
      <c r="B833" s="151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</row>
    <row r="834">
      <c r="A834" s="135"/>
      <c r="B834" s="151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</row>
    <row r="835">
      <c r="A835" s="135"/>
      <c r="B835" s="151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</row>
    <row r="836">
      <c r="A836" s="135"/>
      <c r="B836" s="151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</row>
    <row r="837">
      <c r="A837" s="135"/>
      <c r="B837" s="151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</row>
    <row r="838">
      <c r="A838" s="135"/>
      <c r="B838" s="151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</row>
    <row r="839">
      <c r="A839" s="135"/>
      <c r="B839" s="151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</row>
    <row r="840">
      <c r="A840" s="135"/>
      <c r="B840" s="151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</row>
    <row r="841">
      <c r="A841" s="135"/>
      <c r="B841" s="151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</row>
    <row r="842">
      <c r="A842" s="135"/>
      <c r="B842" s="151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</row>
    <row r="843">
      <c r="A843" s="135"/>
      <c r="B843" s="151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</row>
    <row r="844">
      <c r="A844" s="135"/>
      <c r="B844" s="151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</row>
    <row r="845">
      <c r="A845" s="135"/>
      <c r="B845" s="151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</row>
    <row r="846">
      <c r="A846" s="135"/>
      <c r="B846" s="151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</row>
    <row r="847">
      <c r="A847" s="135"/>
      <c r="B847" s="151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</row>
    <row r="848">
      <c r="A848" s="135"/>
      <c r="B848" s="151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</row>
    <row r="849">
      <c r="A849" s="135"/>
      <c r="B849" s="151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</row>
    <row r="850">
      <c r="A850" s="135"/>
      <c r="B850" s="151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</row>
    <row r="851">
      <c r="A851" s="135"/>
      <c r="B851" s="151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</row>
    <row r="852">
      <c r="A852" s="135"/>
      <c r="B852" s="151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</row>
    <row r="853">
      <c r="A853" s="135"/>
      <c r="B853" s="151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</row>
    <row r="854">
      <c r="A854" s="135"/>
      <c r="B854" s="151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</row>
    <row r="855">
      <c r="A855" s="135"/>
      <c r="B855" s="151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</row>
    <row r="856">
      <c r="A856" s="135"/>
      <c r="B856" s="151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</row>
    <row r="857">
      <c r="A857" s="135"/>
      <c r="B857" s="151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</row>
    <row r="858">
      <c r="A858" s="135"/>
      <c r="B858" s="151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</row>
    <row r="859">
      <c r="A859" s="135"/>
      <c r="B859" s="151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</row>
    <row r="860">
      <c r="A860" s="135"/>
      <c r="B860" s="151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</row>
    <row r="861">
      <c r="A861" s="135"/>
      <c r="B861" s="151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</row>
    <row r="862">
      <c r="A862" s="135"/>
      <c r="B862" s="151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</row>
    <row r="863">
      <c r="A863" s="135"/>
      <c r="B863" s="151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</row>
    <row r="864">
      <c r="A864" s="135"/>
      <c r="B864" s="151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</row>
    <row r="865">
      <c r="A865" s="135"/>
      <c r="B865" s="151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</row>
    <row r="866">
      <c r="A866" s="135"/>
      <c r="B866" s="151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</row>
    <row r="867">
      <c r="A867" s="135"/>
      <c r="B867" s="151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</row>
    <row r="868">
      <c r="A868" s="135"/>
      <c r="B868" s="151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</row>
    <row r="869">
      <c r="A869" s="135"/>
      <c r="B869" s="151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</row>
    <row r="870">
      <c r="A870" s="135"/>
      <c r="B870" s="151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</row>
    <row r="871">
      <c r="A871" s="135"/>
      <c r="B871" s="151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</row>
    <row r="872">
      <c r="A872" s="135"/>
      <c r="B872" s="151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</row>
    <row r="873">
      <c r="A873" s="135"/>
      <c r="B873" s="151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</row>
    <row r="874">
      <c r="A874" s="135"/>
      <c r="B874" s="151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</row>
    <row r="875">
      <c r="A875" s="135"/>
      <c r="B875" s="151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</row>
    <row r="876">
      <c r="A876" s="135"/>
      <c r="B876" s="151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</row>
    <row r="877">
      <c r="A877" s="135"/>
      <c r="B877" s="151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</row>
    <row r="878">
      <c r="A878" s="135"/>
      <c r="B878" s="151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</row>
    <row r="879">
      <c r="A879" s="135"/>
      <c r="B879" s="151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</row>
    <row r="880">
      <c r="A880" s="135"/>
      <c r="B880" s="151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</row>
    <row r="881">
      <c r="A881" s="135"/>
      <c r="B881" s="151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</row>
    <row r="882">
      <c r="A882" s="135"/>
      <c r="B882" s="151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</row>
    <row r="883">
      <c r="A883" s="135"/>
      <c r="B883" s="151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</row>
    <row r="884">
      <c r="A884" s="135"/>
      <c r="B884" s="151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</row>
    <row r="885">
      <c r="A885" s="135"/>
      <c r="B885" s="151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</row>
    <row r="886">
      <c r="A886" s="135"/>
      <c r="B886" s="151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</row>
    <row r="887">
      <c r="A887" s="135"/>
      <c r="B887" s="151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</row>
    <row r="888">
      <c r="A888" s="135"/>
      <c r="B888" s="151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</row>
    <row r="889">
      <c r="A889" s="135"/>
      <c r="B889" s="151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</row>
    <row r="890">
      <c r="A890" s="135"/>
      <c r="B890" s="151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</row>
    <row r="891">
      <c r="A891" s="135"/>
      <c r="B891" s="151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</row>
    <row r="892">
      <c r="A892" s="135"/>
      <c r="B892" s="151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</row>
    <row r="893">
      <c r="A893" s="135"/>
      <c r="B893" s="151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</row>
    <row r="894">
      <c r="A894" s="135"/>
      <c r="B894" s="151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</row>
    <row r="895">
      <c r="A895" s="135"/>
      <c r="B895" s="151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</row>
    <row r="896">
      <c r="A896" s="135"/>
      <c r="B896" s="151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</row>
    <row r="897">
      <c r="A897" s="135"/>
      <c r="B897" s="151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</row>
    <row r="898">
      <c r="A898" s="135"/>
      <c r="B898" s="151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</row>
    <row r="899">
      <c r="A899" s="135"/>
      <c r="B899" s="151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</row>
    <row r="900">
      <c r="A900" s="135"/>
      <c r="B900" s="151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</row>
    <row r="901">
      <c r="A901" s="135"/>
      <c r="B901" s="151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</row>
    <row r="902">
      <c r="A902" s="135"/>
      <c r="B902" s="151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</row>
    <row r="903">
      <c r="A903" s="135"/>
      <c r="B903" s="151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</row>
    <row r="904">
      <c r="A904" s="135"/>
      <c r="B904" s="151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</row>
    <row r="905">
      <c r="A905" s="135"/>
      <c r="B905" s="151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</row>
    <row r="906">
      <c r="A906" s="135"/>
      <c r="B906" s="151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</row>
    <row r="907">
      <c r="A907" s="135"/>
      <c r="B907" s="151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</row>
    <row r="908">
      <c r="A908" s="135"/>
      <c r="B908" s="151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</row>
    <row r="909">
      <c r="A909" s="135"/>
      <c r="B909" s="151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</row>
    <row r="910">
      <c r="A910" s="135"/>
      <c r="B910" s="151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</row>
    <row r="911">
      <c r="A911" s="135"/>
      <c r="B911" s="151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</row>
    <row r="912">
      <c r="A912" s="135"/>
      <c r="B912" s="151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</row>
    <row r="913">
      <c r="A913" s="135"/>
      <c r="B913" s="151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</row>
    <row r="914">
      <c r="A914" s="135"/>
      <c r="B914" s="151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</row>
    <row r="915">
      <c r="A915" s="135"/>
      <c r="B915" s="151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</row>
    <row r="916">
      <c r="A916" s="135"/>
      <c r="B916" s="151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</row>
    <row r="917">
      <c r="A917" s="135"/>
      <c r="B917" s="151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</row>
    <row r="918">
      <c r="A918" s="135"/>
      <c r="B918" s="151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</row>
    <row r="919">
      <c r="A919" s="135"/>
      <c r="B919" s="151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</row>
    <row r="920">
      <c r="A920" s="135"/>
      <c r="B920" s="151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</row>
    <row r="921">
      <c r="A921" s="135"/>
      <c r="B921" s="151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</row>
    <row r="922">
      <c r="A922" s="135"/>
      <c r="B922" s="151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</row>
    <row r="923">
      <c r="A923" s="135"/>
      <c r="B923" s="151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</row>
    <row r="924">
      <c r="A924" s="135"/>
      <c r="B924" s="151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</row>
    <row r="925">
      <c r="A925" s="135"/>
      <c r="B925" s="151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</row>
    <row r="926">
      <c r="A926" s="135"/>
      <c r="B926" s="151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</row>
    <row r="927">
      <c r="A927" s="135"/>
      <c r="B927" s="151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</row>
    <row r="928">
      <c r="A928" s="135"/>
      <c r="B928" s="151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</row>
    <row r="929">
      <c r="A929" s="135"/>
      <c r="B929" s="151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</row>
    <row r="930">
      <c r="A930" s="135"/>
      <c r="B930" s="151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</row>
    <row r="931">
      <c r="A931" s="135"/>
      <c r="B931" s="151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</row>
    <row r="932">
      <c r="A932" s="135"/>
      <c r="B932" s="151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</row>
    <row r="933">
      <c r="A933" s="135"/>
      <c r="B933" s="151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</row>
    <row r="934">
      <c r="A934" s="135"/>
      <c r="B934" s="151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</row>
    <row r="935">
      <c r="A935" s="135"/>
      <c r="B935" s="151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</row>
    <row r="936">
      <c r="A936" s="135"/>
      <c r="B936" s="151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</row>
    <row r="937">
      <c r="A937" s="135"/>
      <c r="B937" s="151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</row>
    <row r="938">
      <c r="A938" s="135"/>
      <c r="B938" s="151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</row>
    <row r="939">
      <c r="A939" s="135"/>
      <c r="B939" s="151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</row>
    <row r="940">
      <c r="A940" s="135"/>
      <c r="B940" s="151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</row>
    <row r="941">
      <c r="A941" s="135"/>
      <c r="B941" s="151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</row>
    <row r="942">
      <c r="A942" s="135"/>
      <c r="B942" s="151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</row>
    <row r="943">
      <c r="A943" s="135"/>
      <c r="B943" s="151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</row>
    <row r="944">
      <c r="A944" s="135"/>
      <c r="B944" s="151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</row>
    <row r="945">
      <c r="A945" s="135"/>
      <c r="B945" s="151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</row>
    <row r="946">
      <c r="A946" s="135"/>
      <c r="B946" s="151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</row>
    <row r="947">
      <c r="A947" s="135"/>
      <c r="B947" s="151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</row>
    <row r="948">
      <c r="A948" s="135"/>
      <c r="B948" s="151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</row>
    <row r="949">
      <c r="A949" s="135"/>
      <c r="B949" s="151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</row>
    <row r="950">
      <c r="A950" s="135"/>
      <c r="B950" s="151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</row>
    <row r="951">
      <c r="A951" s="135"/>
      <c r="B951" s="151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</row>
    <row r="952">
      <c r="A952" s="135"/>
      <c r="B952" s="151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</row>
    <row r="953">
      <c r="A953" s="135"/>
      <c r="B953" s="151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</row>
    <row r="954">
      <c r="A954" s="135"/>
      <c r="B954" s="151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</row>
    <row r="955">
      <c r="A955" s="135"/>
      <c r="B955" s="151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</row>
    <row r="956">
      <c r="A956" s="135"/>
      <c r="B956" s="151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</row>
    <row r="957">
      <c r="A957" s="135"/>
      <c r="B957" s="151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</row>
    <row r="958">
      <c r="A958" s="135"/>
      <c r="B958" s="151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</row>
    <row r="959">
      <c r="A959" s="135"/>
      <c r="B959" s="151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</row>
    <row r="960">
      <c r="A960" s="135"/>
      <c r="B960" s="151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</row>
    <row r="961">
      <c r="A961" s="135"/>
      <c r="B961" s="151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</row>
    <row r="962">
      <c r="A962" s="135"/>
      <c r="B962" s="151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</row>
    <row r="963">
      <c r="A963" s="135"/>
      <c r="B963" s="151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</row>
    <row r="964">
      <c r="A964" s="135"/>
      <c r="B964" s="151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</row>
    <row r="965">
      <c r="A965" s="135"/>
      <c r="B965" s="151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</row>
    <row r="966">
      <c r="A966" s="135"/>
      <c r="B966" s="151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</row>
    <row r="967">
      <c r="A967" s="135"/>
      <c r="B967" s="151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</row>
    <row r="968">
      <c r="A968" s="135"/>
      <c r="B968" s="151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</row>
    <row r="969">
      <c r="A969" s="135"/>
      <c r="B969" s="151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</row>
    <row r="970">
      <c r="A970" s="135"/>
      <c r="B970" s="151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</row>
    <row r="971">
      <c r="A971" s="135"/>
      <c r="B971" s="151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</row>
    <row r="972">
      <c r="A972" s="135"/>
      <c r="B972" s="151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</row>
    <row r="973">
      <c r="A973" s="135"/>
      <c r="B973" s="151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</row>
    <row r="974">
      <c r="A974" s="135"/>
      <c r="B974" s="151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</row>
    <row r="975">
      <c r="A975" s="135"/>
      <c r="B975" s="151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  <c r="AA975" s="135"/>
      <c r="AB975" s="135"/>
    </row>
    <row r="976">
      <c r="A976" s="135"/>
      <c r="B976" s="151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  <c r="AA976" s="135"/>
      <c r="AB976" s="135"/>
    </row>
    <row r="977">
      <c r="A977" s="135"/>
      <c r="B977" s="151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  <c r="AA977" s="135"/>
      <c r="AB977" s="135"/>
    </row>
    <row r="978">
      <c r="A978" s="135"/>
      <c r="B978" s="151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  <c r="AA978" s="135"/>
      <c r="AB978" s="135"/>
    </row>
    <row r="979">
      <c r="A979" s="135"/>
      <c r="B979" s="151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  <c r="AA979" s="135"/>
      <c r="AB979" s="135"/>
    </row>
    <row r="980">
      <c r="A980" s="135"/>
      <c r="B980" s="151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  <c r="AA980" s="135"/>
      <c r="AB980" s="135"/>
    </row>
    <row r="981">
      <c r="A981" s="135"/>
      <c r="B981" s="151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  <c r="AA981" s="135"/>
      <c r="AB981" s="135"/>
    </row>
    <row r="982">
      <c r="A982" s="135"/>
      <c r="B982" s="151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  <c r="AA982" s="135"/>
      <c r="AB982" s="135"/>
    </row>
    <row r="983">
      <c r="A983" s="135"/>
      <c r="B983" s="151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  <c r="AA983" s="135"/>
      <c r="AB983" s="135"/>
    </row>
    <row r="984">
      <c r="A984" s="135"/>
      <c r="B984" s="151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  <c r="AA984" s="135"/>
      <c r="AB984" s="135"/>
    </row>
    <row r="985">
      <c r="A985" s="135"/>
      <c r="B985" s="151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  <c r="AA985" s="135"/>
      <c r="AB985" s="135"/>
    </row>
    <row r="986">
      <c r="A986" s="135"/>
      <c r="B986" s="151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  <c r="AA986" s="135"/>
      <c r="AB986" s="135"/>
    </row>
    <row r="987">
      <c r="A987" s="135"/>
      <c r="B987" s="151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  <c r="AA987" s="135"/>
      <c r="AB987" s="135"/>
    </row>
    <row r="988">
      <c r="A988" s="135"/>
      <c r="B988" s="151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  <c r="AA988" s="135"/>
      <c r="AB988" s="135"/>
    </row>
    <row r="989">
      <c r="A989" s="135"/>
      <c r="B989" s="151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  <c r="AA989" s="135"/>
      <c r="AB989" s="135"/>
    </row>
    <row r="990">
      <c r="A990" s="135"/>
      <c r="B990" s="151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  <c r="AA990" s="135"/>
      <c r="AB990" s="135"/>
    </row>
    <row r="991">
      <c r="A991" s="135"/>
      <c r="B991" s="151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  <c r="AA991" s="135"/>
      <c r="AB991" s="135"/>
    </row>
    <row r="992">
      <c r="A992" s="135"/>
      <c r="B992" s="151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  <c r="AA992" s="135"/>
      <c r="AB992" s="135"/>
    </row>
    <row r="993">
      <c r="A993" s="135"/>
      <c r="B993" s="151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  <c r="AA993" s="135"/>
      <c r="AB993" s="135"/>
    </row>
    <row r="994">
      <c r="A994" s="135"/>
      <c r="B994" s="151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  <c r="AA994" s="135"/>
      <c r="AB994" s="135"/>
    </row>
    <row r="995">
      <c r="A995" s="135"/>
      <c r="B995" s="151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  <c r="AA995" s="135"/>
      <c r="AB995" s="135"/>
    </row>
    <row r="996">
      <c r="A996" s="135"/>
      <c r="B996" s="151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  <c r="AA996" s="135"/>
      <c r="AB996" s="135"/>
    </row>
    <row r="997">
      <c r="A997" s="135"/>
      <c r="B997" s="151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  <c r="AA997" s="135"/>
      <c r="AB997" s="135"/>
    </row>
    <row r="998">
      <c r="A998" s="135"/>
      <c r="B998" s="151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  <c r="AA998" s="135"/>
      <c r="AB998" s="135"/>
    </row>
    <row r="999">
      <c r="A999" s="135"/>
      <c r="B999" s="151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  <c r="AA999" s="135"/>
      <c r="AB999" s="135"/>
    </row>
    <row r="1000">
      <c r="A1000" s="135"/>
      <c r="B1000" s="151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  <c r="AA1000" s="135"/>
      <c r="AB1000" s="135"/>
    </row>
    <row r="1001">
      <c r="A1001" s="135"/>
      <c r="B1001" s="151"/>
      <c r="C1001" s="135"/>
      <c r="D1001" s="135"/>
      <c r="E1001" s="135"/>
      <c r="F1001" s="135"/>
      <c r="G1001" s="135"/>
      <c r="H1001" s="135"/>
      <c r="I1001" s="135"/>
      <c r="J1001" s="135"/>
      <c r="K1001" s="135"/>
      <c r="L1001" s="135"/>
      <c r="M1001" s="135"/>
      <c r="N1001" s="135"/>
      <c r="O1001" s="135"/>
      <c r="P1001" s="135"/>
      <c r="Q1001" s="135"/>
      <c r="R1001" s="135"/>
      <c r="S1001" s="135"/>
      <c r="T1001" s="135"/>
      <c r="U1001" s="135"/>
      <c r="V1001" s="135"/>
      <c r="W1001" s="135"/>
      <c r="X1001" s="135"/>
      <c r="Y1001" s="135"/>
      <c r="Z1001" s="135"/>
      <c r="AA1001" s="135"/>
      <c r="AB1001" s="135"/>
    </row>
    <row r="1002">
      <c r="A1002" s="135"/>
      <c r="B1002" s="151"/>
      <c r="C1002" s="135"/>
      <c r="D1002" s="135"/>
      <c r="E1002" s="135"/>
      <c r="F1002" s="135"/>
      <c r="G1002" s="135"/>
      <c r="H1002" s="135"/>
      <c r="I1002" s="135"/>
      <c r="J1002" s="135"/>
      <c r="K1002" s="135"/>
      <c r="L1002" s="135"/>
      <c r="M1002" s="135"/>
      <c r="N1002" s="135"/>
      <c r="O1002" s="135"/>
      <c r="P1002" s="135"/>
      <c r="Q1002" s="135"/>
      <c r="R1002" s="135"/>
      <c r="S1002" s="135"/>
      <c r="T1002" s="135"/>
      <c r="U1002" s="135"/>
      <c r="V1002" s="135"/>
      <c r="W1002" s="135"/>
      <c r="X1002" s="135"/>
      <c r="Y1002" s="135"/>
      <c r="Z1002" s="135"/>
      <c r="AA1002" s="135"/>
      <c r="AB1002" s="135"/>
    </row>
    <row r="1003">
      <c r="A1003" s="135"/>
      <c r="B1003" s="151"/>
      <c r="C1003" s="135"/>
      <c r="D1003" s="135"/>
      <c r="E1003" s="135"/>
      <c r="F1003" s="135"/>
      <c r="G1003" s="135"/>
      <c r="H1003" s="135"/>
      <c r="I1003" s="135"/>
      <c r="J1003" s="135"/>
      <c r="K1003" s="135"/>
      <c r="L1003" s="135"/>
      <c r="M1003" s="135"/>
      <c r="N1003" s="135"/>
      <c r="O1003" s="135"/>
      <c r="P1003" s="135"/>
      <c r="Q1003" s="135"/>
      <c r="R1003" s="135"/>
      <c r="S1003" s="135"/>
      <c r="T1003" s="135"/>
      <c r="U1003" s="135"/>
      <c r="V1003" s="135"/>
      <c r="W1003" s="135"/>
      <c r="X1003" s="135"/>
      <c r="Y1003" s="135"/>
      <c r="Z1003" s="135"/>
      <c r="AA1003" s="135"/>
      <c r="AB1003" s="135"/>
    </row>
    <row r="1004">
      <c r="A1004" s="135"/>
      <c r="B1004" s="151"/>
      <c r="C1004" s="135"/>
      <c r="D1004" s="135"/>
      <c r="E1004" s="135"/>
      <c r="F1004" s="135"/>
      <c r="G1004" s="135"/>
      <c r="H1004" s="135"/>
      <c r="I1004" s="135"/>
      <c r="J1004" s="135"/>
      <c r="K1004" s="135"/>
      <c r="L1004" s="135"/>
      <c r="M1004" s="135"/>
      <c r="N1004" s="135"/>
      <c r="O1004" s="135"/>
      <c r="P1004" s="135"/>
      <c r="Q1004" s="135"/>
      <c r="R1004" s="135"/>
      <c r="S1004" s="135"/>
      <c r="T1004" s="135"/>
      <c r="U1004" s="135"/>
      <c r="V1004" s="135"/>
      <c r="W1004" s="135"/>
      <c r="X1004" s="135"/>
      <c r="Y1004" s="135"/>
      <c r="Z1004" s="135"/>
      <c r="AA1004" s="135"/>
      <c r="AB1004" s="135"/>
    </row>
  </sheetData>
  <mergeCells count="79">
    <mergeCell ref="C4:C5"/>
    <mergeCell ref="E4:E5"/>
    <mergeCell ref="E7:E8"/>
    <mergeCell ref="F7:F8"/>
    <mergeCell ref="G7:G8"/>
    <mergeCell ref="H7:H8"/>
    <mergeCell ref="C9:H9"/>
    <mergeCell ref="C7:C8"/>
    <mergeCell ref="C10:C11"/>
    <mergeCell ref="F10:F11"/>
    <mergeCell ref="G10:G11"/>
    <mergeCell ref="H10:H11"/>
    <mergeCell ref="C12:H12"/>
    <mergeCell ref="C13:C14"/>
    <mergeCell ref="A19:A21"/>
    <mergeCell ref="A22:A24"/>
    <mergeCell ref="A25:A27"/>
    <mergeCell ref="A28:A30"/>
    <mergeCell ref="A31:A32"/>
    <mergeCell ref="B2:B3"/>
    <mergeCell ref="B4:B15"/>
    <mergeCell ref="A7:A9"/>
    <mergeCell ref="A10:A12"/>
    <mergeCell ref="A13:A15"/>
    <mergeCell ref="A16:A18"/>
    <mergeCell ref="B16:B30"/>
    <mergeCell ref="B31:B32"/>
    <mergeCell ref="E10:E11"/>
    <mergeCell ref="E13:E14"/>
    <mergeCell ref="E19:E20"/>
    <mergeCell ref="F19:F20"/>
    <mergeCell ref="G19:G20"/>
    <mergeCell ref="H19:H20"/>
    <mergeCell ref="H13:H14"/>
    <mergeCell ref="C15:H15"/>
    <mergeCell ref="F16:F17"/>
    <mergeCell ref="G16:G17"/>
    <mergeCell ref="H16:H17"/>
    <mergeCell ref="C18:H18"/>
    <mergeCell ref="C21:H21"/>
    <mergeCell ref="H28:H29"/>
    <mergeCell ref="C30:H30"/>
    <mergeCell ref="C31:C32"/>
    <mergeCell ref="E31:E32"/>
    <mergeCell ref="F31:F32"/>
    <mergeCell ref="G31:G32"/>
    <mergeCell ref="H31:H32"/>
    <mergeCell ref="C24:H24"/>
    <mergeCell ref="E25:E26"/>
    <mergeCell ref="F25:F26"/>
    <mergeCell ref="G25:G26"/>
    <mergeCell ref="H25:H26"/>
    <mergeCell ref="C27:H27"/>
    <mergeCell ref="E28:E29"/>
    <mergeCell ref="F4:F5"/>
    <mergeCell ref="G4:G5"/>
    <mergeCell ref="H4:H5"/>
    <mergeCell ref="C6:H6"/>
    <mergeCell ref="A1:H1"/>
    <mergeCell ref="A2:A3"/>
    <mergeCell ref="C2:C3"/>
    <mergeCell ref="D2:D3"/>
    <mergeCell ref="E2:F2"/>
    <mergeCell ref="G2:H2"/>
    <mergeCell ref="A4:A6"/>
    <mergeCell ref="F13:F14"/>
    <mergeCell ref="G13:G14"/>
    <mergeCell ref="C16:C17"/>
    <mergeCell ref="C19:C20"/>
    <mergeCell ref="C22:C23"/>
    <mergeCell ref="C25:C26"/>
    <mergeCell ref="C28:C29"/>
    <mergeCell ref="E16:E17"/>
    <mergeCell ref="E22:E23"/>
    <mergeCell ref="F22:F23"/>
    <mergeCell ref="G22:G23"/>
    <mergeCell ref="H22:H23"/>
    <mergeCell ref="F28:F29"/>
    <mergeCell ref="G28:G29"/>
  </mergeCells>
  <drawing r:id="rId1"/>
</worksheet>
</file>