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39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C7" i="1"/>
  <c r="D14" i="1"/>
  <c r="E14" i="1"/>
  <c r="F14" i="1"/>
  <c r="G14" i="1"/>
  <c r="H14" i="1"/>
  <c r="I14" i="1"/>
  <c r="J14" i="1"/>
  <c r="K14" i="1"/>
  <c r="L14" i="1"/>
  <c r="C14" i="1"/>
  <c r="D13" i="1"/>
  <c r="E13" i="1"/>
  <c r="F13" i="1"/>
  <c r="G13" i="1"/>
  <c r="H13" i="1"/>
  <c r="I13" i="1"/>
  <c r="J13" i="1"/>
  <c r="K13" i="1"/>
  <c r="L13" i="1"/>
  <c r="C13" i="1"/>
  <c r="C15" i="1" s="1"/>
  <c r="C19" i="1" s="1"/>
  <c r="C17" i="1" s="1"/>
  <c r="C18" i="1" s="1"/>
  <c r="E6" i="1"/>
  <c r="F6" i="1"/>
  <c r="G6" i="1"/>
  <c r="H6" i="1"/>
  <c r="I6" i="1"/>
  <c r="J6" i="1"/>
  <c r="K6" i="1"/>
  <c r="L6" i="1"/>
  <c r="D6" i="1"/>
  <c r="C6" i="1"/>
  <c r="D5" i="1"/>
  <c r="E5" i="1"/>
  <c r="F5" i="1"/>
  <c r="G5" i="1"/>
  <c r="H5" i="1"/>
  <c r="I5" i="1"/>
  <c r="J5" i="1"/>
  <c r="K5" i="1"/>
  <c r="L5" i="1"/>
  <c r="C5" i="1"/>
  <c r="D12" i="1"/>
  <c r="E12" i="1" s="1"/>
  <c r="F12" i="1" s="1"/>
  <c r="G12" i="1" s="1"/>
  <c r="H12" i="1" s="1"/>
  <c r="I12" i="1" s="1"/>
  <c r="J12" i="1" s="1"/>
  <c r="K12" i="1" s="1"/>
  <c r="L12" i="1" s="1"/>
  <c r="D2" i="1"/>
  <c r="E2" i="1" s="1"/>
  <c r="F2" i="1" s="1"/>
  <c r="G2" i="1" s="1"/>
  <c r="H2" i="1" s="1"/>
  <c r="I2" i="1" s="1"/>
  <c r="J2" i="1" s="1"/>
  <c r="K2" i="1" s="1"/>
  <c r="L2" i="1" s="1"/>
  <c r="F15" i="1" l="1"/>
  <c r="F19" i="1" s="1"/>
  <c r="F17" i="1" s="1"/>
  <c r="F18" i="1" s="1"/>
  <c r="E15" i="1"/>
  <c r="E19" i="1" s="1"/>
  <c r="E17" i="1" s="1"/>
  <c r="E18" i="1" s="1"/>
  <c r="D15" i="1"/>
  <c r="D19" i="1" s="1"/>
  <c r="D17" i="1" s="1"/>
  <c r="D18" i="1" s="1"/>
  <c r="G15" i="1" l="1"/>
  <c r="G19" i="1" s="1"/>
  <c r="G17" i="1" s="1"/>
  <c r="G18" i="1" s="1"/>
  <c r="H15" i="1"/>
  <c r="H19" i="1" s="1"/>
  <c r="H17" i="1" s="1"/>
  <c r="H18" i="1" s="1"/>
  <c r="I15" i="1" l="1"/>
  <c r="I19" i="1" s="1"/>
  <c r="I17" i="1" s="1"/>
  <c r="I18" i="1" s="1"/>
  <c r="J15" i="1" l="1"/>
  <c r="J19" i="1" s="1"/>
  <c r="J17" i="1" s="1"/>
  <c r="J18" i="1" s="1"/>
  <c r="L15" i="1" l="1"/>
  <c r="L19" i="1" s="1"/>
  <c r="L17" i="1" s="1"/>
  <c r="L18" i="1" s="1"/>
  <c r="K15" i="1"/>
  <c r="K19" i="1" s="1"/>
  <c r="K17" i="1" l="1"/>
  <c r="K18" i="1" s="1"/>
</calcChain>
</file>

<file path=xl/sharedStrings.xml><?xml version="1.0" encoding="utf-8"?>
<sst xmlns="http://schemas.openxmlformats.org/spreadsheetml/2006/main" count="35" uniqueCount="26">
  <si>
    <t>Name</t>
  </si>
  <si>
    <t>Symbol, Eq</t>
  </si>
  <si>
    <t>Simulation Results</t>
  </si>
  <si>
    <t>Analytical Results</t>
  </si>
  <si>
    <t>λ</t>
  </si>
  <si>
    <t>Mean Interarrival Time (min)</t>
  </si>
  <si>
    <t>Mean Service Time (min)</t>
  </si>
  <si>
    <t>μ</t>
  </si>
  <si>
    <t>Arrival Rate</t>
  </si>
  <si>
    <t xml:space="preserve">Departure Rate </t>
  </si>
  <si>
    <t>Traffic Intensity</t>
  </si>
  <si>
    <t xml:space="preserve"> ρ = λ/μ</t>
  </si>
  <si>
    <t>Average Time in System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</si>
  <si>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</si>
  <si>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</si>
  <si>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t>Mean Service Time (fixed)</t>
  </si>
  <si>
    <t>Legend</t>
  </si>
  <si>
    <r>
      <t>T</t>
    </r>
    <r>
      <rPr>
        <vertAlign val="subscript"/>
        <sz val="11"/>
        <color rgb="FF006100"/>
        <rFont val="Calibri"/>
        <family val="2"/>
        <scheme val="minor"/>
      </rPr>
      <t>d</t>
    </r>
  </si>
  <si>
    <t>Average Delay in Queue (Simulation)</t>
  </si>
  <si>
    <t>Avg No. of Packets in Queue (Simulation)</t>
  </si>
  <si>
    <t>Average Delay in Queue (Analytical)</t>
  </si>
  <si>
    <t>Avg No. of Packets in Queue (Analytical)</t>
  </si>
  <si>
    <t>N̅</t>
  </si>
  <si>
    <r>
      <t>N</t>
    </r>
    <r>
      <rPr>
        <sz val="11"/>
        <color rgb="FF006100"/>
        <rFont val="Calibri"/>
        <family val="2"/>
      </rPr>
      <t>̅</t>
    </r>
  </si>
  <si>
    <t>X-axis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</si>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</sst>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sz val="11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4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5" borderId="4" xfId="2" applyFont="1" applyFill="1" applyBorder="1" applyAlignment="1">
      <alignment horizontal="center"/>
    </xf>
    <xf numFmtId="0" fontId="8" fillId="5" borderId="4" xfId="2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10" fillId="2" borderId="4" xfId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Intensity vs Average Delay</a:t>
            </a:r>
            <a:r>
              <a:rPr lang="en-US" baseline="0"/>
              <a:t> in Queue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Average Delay in Queue (Simulation)</c:v>
                </c:pt>
                <c:pt idx="1">
                  <c:v>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Sheet1!$C$7:$N$7</c:f>
              <c:numCache>
                <c:formatCode>General</c:formatCode>
                <c:ptCount val="12"/>
                <c:pt idx="0">
                  <c:v>0.25</c:v>
                </c:pt>
                <c:pt idx="1">
                  <c:v>0.27272727272727276</c:v>
                </c:pt>
                <c:pt idx="2">
                  <c:v>0.30000000000000004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0.75</c:v>
                </c:pt>
                <c:pt idx="9">
                  <c:v>0.9375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0.26300000000000001</c:v>
                </c:pt>
                <c:pt idx="1">
                  <c:v>0.28599999999999998</c:v>
                </c:pt>
                <c:pt idx="2">
                  <c:v>0.34300000000000003</c:v>
                </c:pt>
                <c:pt idx="3">
                  <c:v>0.32800000000000001</c:v>
                </c:pt>
                <c:pt idx="4">
                  <c:v>0.41299999999999998</c:v>
                </c:pt>
                <c:pt idx="5">
                  <c:v>0.61599999999999999</c:v>
                </c:pt>
                <c:pt idx="6">
                  <c:v>0.64500000000000002</c:v>
                </c:pt>
                <c:pt idx="7">
                  <c:v>0.88900000000000001</c:v>
                </c:pt>
                <c:pt idx="8">
                  <c:v>1.446</c:v>
                </c:pt>
                <c:pt idx="9">
                  <c:v>4.0780000000000003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Average Delay in Queue (Analytical)</c:v>
                </c:pt>
                <c:pt idx="1">
                  <c:v>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Sheet1!$C$7:$N$7</c:f>
              <c:numCache>
                <c:formatCode>General</c:formatCode>
                <c:ptCount val="12"/>
                <c:pt idx="0">
                  <c:v>0.25</c:v>
                </c:pt>
                <c:pt idx="1">
                  <c:v>0.27272727272727276</c:v>
                </c:pt>
                <c:pt idx="2">
                  <c:v>0.30000000000000004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0.75</c:v>
                </c:pt>
                <c:pt idx="9">
                  <c:v>0.9375</c:v>
                </c:pt>
              </c:numCache>
            </c:numRef>
          </c:xVal>
          <c:yVal>
            <c:numRef>
              <c:f>Sheet1!$C$18:$N$18</c:f>
              <c:numCache>
                <c:formatCode>General</c:formatCode>
                <c:ptCount val="12"/>
                <c:pt idx="0">
                  <c:v>0.25</c:v>
                </c:pt>
                <c:pt idx="1">
                  <c:v>0.28125000000000022</c:v>
                </c:pt>
                <c:pt idx="2">
                  <c:v>0.32142857142857162</c:v>
                </c:pt>
                <c:pt idx="3">
                  <c:v>0.37499999999999978</c:v>
                </c:pt>
                <c:pt idx="4">
                  <c:v>0.44999999999999996</c:v>
                </c:pt>
                <c:pt idx="5">
                  <c:v>0.5625</c:v>
                </c:pt>
                <c:pt idx="6">
                  <c:v>0.75</c:v>
                </c:pt>
                <c:pt idx="7">
                  <c:v>1.1250000000000004</c:v>
                </c:pt>
                <c:pt idx="8">
                  <c:v>2.25</c:v>
                </c:pt>
                <c:pt idx="9">
                  <c:v>11.25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88256"/>
        <c:axId val="1628691520"/>
      </c:scatterChart>
      <c:valAx>
        <c:axId val="16286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91520"/>
        <c:crosses val="autoZero"/>
        <c:crossBetween val="midCat"/>
      </c:valAx>
      <c:valAx>
        <c:axId val="1628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Delay in Queue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755781115405773"/>
          <c:w val="0.9"/>
          <c:h val="9.664410055559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90500"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Intensity vs Avg No. of Packets in Queue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Avg No. of Packets in Queue (Simulation)</c:v>
                </c:pt>
                <c:pt idx="1">
                  <c:v>N̅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Sheet1!$C$7:$N$7</c:f>
              <c:numCache>
                <c:formatCode>General</c:formatCode>
                <c:ptCount val="12"/>
                <c:pt idx="0">
                  <c:v>0.25</c:v>
                </c:pt>
                <c:pt idx="1">
                  <c:v>0.27272727272727276</c:v>
                </c:pt>
                <c:pt idx="2">
                  <c:v>0.30000000000000004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0.75</c:v>
                </c:pt>
                <c:pt idx="9">
                  <c:v>0.9375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8.6999999999999994E-2</c:v>
                </c:pt>
                <c:pt idx="1">
                  <c:v>0.10299999999999999</c:v>
                </c:pt>
                <c:pt idx="2">
                  <c:v>0.13600000000000001</c:v>
                </c:pt>
                <c:pt idx="3">
                  <c:v>0.14299999999999999</c:v>
                </c:pt>
                <c:pt idx="4">
                  <c:v>0.20399999999999999</c:v>
                </c:pt>
                <c:pt idx="5">
                  <c:v>0.35799999999999998</c:v>
                </c:pt>
                <c:pt idx="6">
                  <c:v>0.41799999999999998</c:v>
                </c:pt>
                <c:pt idx="7">
                  <c:v>0.68799999999999994</c:v>
                </c:pt>
                <c:pt idx="8">
                  <c:v>1.373</c:v>
                </c:pt>
                <c:pt idx="9">
                  <c:v>4.9409999999999998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Avg No. of Packets in Queue (Analytical)</c:v>
                </c:pt>
                <c:pt idx="1">
                  <c:v>N̅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Sheet1!$C$7:$N$7</c:f>
              <c:numCache>
                <c:formatCode>General</c:formatCode>
                <c:ptCount val="12"/>
                <c:pt idx="0">
                  <c:v>0.25</c:v>
                </c:pt>
                <c:pt idx="1">
                  <c:v>0.27272727272727276</c:v>
                </c:pt>
                <c:pt idx="2">
                  <c:v>0.30000000000000004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0.42857142857142855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0.75</c:v>
                </c:pt>
                <c:pt idx="9">
                  <c:v>0.9375</c:v>
                </c:pt>
              </c:numCache>
            </c:numRef>
          </c:xVal>
          <c:yVal>
            <c:numRef>
              <c:f>Sheet1!$C$19:$N$19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0.37500000000000006</c:v>
                </c:pt>
                <c:pt idx="2">
                  <c:v>0.42857142857142866</c:v>
                </c:pt>
                <c:pt idx="3">
                  <c:v>0.49999999999999989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1.5000000000000004</c:v>
                </c:pt>
                <c:pt idx="8">
                  <c:v>3</c:v>
                </c:pt>
                <c:pt idx="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86080"/>
        <c:axId val="1628686624"/>
      </c:scatterChart>
      <c:valAx>
        <c:axId val="16286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86624"/>
        <c:crosses val="autoZero"/>
        <c:crossBetween val="midCat"/>
      </c:valAx>
      <c:valAx>
        <c:axId val="16286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905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357809</xdr:colOff>
      <xdr:row>19</xdr:row>
      <xdr:rowOff>178905</xdr:rowOff>
    </xdr:from>
    <xdr:to>
      <xdr:col>3</xdr:col>
      <xdr:colOff>397566</xdr:colOff>
      <xdr:row>34</xdr:row>
      <xdr:rowOff>139148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225286</xdr:colOff>
      <xdr:row>20</xdr:row>
      <xdr:rowOff>6626</xdr:rowOff>
    </xdr:from>
    <xdr:to>
      <xdr:col>11</xdr:col>
      <xdr:colOff>530086</xdr:colOff>
      <xdr:row>34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L4" sqref="L4"/>
    </sheetView>
  </sheetViews>
  <sheetFormatPr defaultRowHeight="14.4" x14ac:dyDescent="0.3"/>
  <cols>
    <col min="1" max="1" width="38.88671875" style="4" customWidth="1"/>
    <col min="2" max="2" width="18.21875" style="2" customWidth="1"/>
    <col min="3" max="16384" width="8.88671875" style="1"/>
  </cols>
  <sheetData>
    <row r="1" spans="1:14" s="19" customFormat="1" x14ac:dyDescent="0.3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s="20" customFormat="1" x14ac:dyDescent="0.3">
      <c r="A2" s="5" t="s">
        <v>0</v>
      </c>
      <c r="B2" s="5" t="s">
        <v>1</v>
      </c>
      <c r="C2" s="5">
        <v>1</v>
      </c>
      <c r="D2" s="5">
        <f>C2+1</f>
        <v>2</v>
      </c>
      <c r="E2" s="5">
        <f t="shared" ref="E2:L2" si="0">D2+1</f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</row>
    <row r="3" spans="1:14" s="15" customFormat="1" x14ac:dyDescent="0.3">
      <c r="A3" s="5" t="s">
        <v>5</v>
      </c>
      <c r="B3" s="5"/>
      <c r="C3" s="6">
        <v>3</v>
      </c>
      <c r="D3" s="6">
        <v>2.75</v>
      </c>
      <c r="E3" s="6">
        <v>2.5</v>
      </c>
      <c r="F3" s="6">
        <v>2.25</v>
      </c>
      <c r="G3" s="6">
        <v>2</v>
      </c>
      <c r="H3" s="6">
        <v>1.75</v>
      </c>
      <c r="I3" s="6">
        <v>1.5</v>
      </c>
      <c r="J3" s="6">
        <v>1.25</v>
      </c>
      <c r="K3" s="6">
        <v>1</v>
      </c>
      <c r="L3" s="6">
        <v>0.8</v>
      </c>
    </row>
    <row r="4" spans="1:14" s="15" customFormat="1" x14ac:dyDescent="0.3">
      <c r="A4" s="5" t="s">
        <v>6</v>
      </c>
      <c r="B4" s="5"/>
      <c r="C4" s="6">
        <v>0.75</v>
      </c>
      <c r="D4" s="6">
        <v>0.75</v>
      </c>
      <c r="E4" s="6">
        <v>0.75</v>
      </c>
      <c r="F4" s="6">
        <v>0.75</v>
      </c>
      <c r="G4" s="6">
        <v>0.75</v>
      </c>
      <c r="H4" s="6">
        <v>0.75</v>
      </c>
      <c r="I4" s="6">
        <v>0.75</v>
      </c>
      <c r="J4" s="6">
        <v>0.75</v>
      </c>
      <c r="K4" s="6">
        <v>0.75</v>
      </c>
      <c r="L4" s="6">
        <v>0.75</v>
      </c>
    </row>
    <row r="5" spans="1:14" s="18" customFormat="1" x14ac:dyDescent="0.3">
      <c r="A5" s="16" t="s">
        <v>8</v>
      </c>
      <c r="B5" s="17" t="s">
        <v>4</v>
      </c>
      <c r="C5" s="17">
        <f>1/C3</f>
        <v>0.33333333333333331</v>
      </c>
      <c r="D5" s="17">
        <f t="shared" ref="D5:L5" si="1">1/D3</f>
        <v>0.36363636363636365</v>
      </c>
      <c r="E5" s="17">
        <f t="shared" si="1"/>
        <v>0.4</v>
      </c>
      <c r="F5" s="17">
        <f t="shared" si="1"/>
        <v>0.44444444444444442</v>
      </c>
      <c r="G5" s="17">
        <f t="shared" si="1"/>
        <v>0.5</v>
      </c>
      <c r="H5" s="17">
        <f t="shared" si="1"/>
        <v>0.5714285714285714</v>
      </c>
      <c r="I5" s="17">
        <f t="shared" si="1"/>
        <v>0.66666666666666663</v>
      </c>
      <c r="J5" s="17">
        <f t="shared" si="1"/>
        <v>0.8</v>
      </c>
      <c r="K5" s="17">
        <f t="shared" si="1"/>
        <v>1</v>
      </c>
      <c r="L5" s="17">
        <f t="shared" si="1"/>
        <v>1.25</v>
      </c>
    </row>
    <row r="6" spans="1:14" s="18" customFormat="1" x14ac:dyDescent="0.3">
      <c r="A6" s="16" t="s">
        <v>9</v>
      </c>
      <c r="B6" s="17" t="s">
        <v>7</v>
      </c>
      <c r="C6" s="17">
        <f>1/C4</f>
        <v>1.3333333333333333</v>
      </c>
      <c r="D6" s="17">
        <f>C6</f>
        <v>1.3333333333333333</v>
      </c>
      <c r="E6" s="17">
        <f t="shared" ref="E6:L6" si="2">D6</f>
        <v>1.3333333333333333</v>
      </c>
      <c r="F6" s="17">
        <f t="shared" si="2"/>
        <v>1.3333333333333333</v>
      </c>
      <c r="G6" s="17">
        <f t="shared" si="2"/>
        <v>1.3333333333333333</v>
      </c>
      <c r="H6" s="17">
        <f t="shared" si="2"/>
        <v>1.3333333333333333</v>
      </c>
      <c r="I6" s="17">
        <f t="shared" si="2"/>
        <v>1.3333333333333333</v>
      </c>
      <c r="J6" s="17">
        <f t="shared" si="2"/>
        <v>1.3333333333333333</v>
      </c>
      <c r="K6" s="17">
        <f t="shared" si="2"/>
        <v>1.3333333333333333</v>
      </c>
      <c r="L6" s="17">
        <f t="shared" si="2"/>
        <v>1.3333333333333333</v>
      </c>
    </row>
    <row r="7" spans="1:14" s="18" customFormat="1" x14ac:dyDescent="0.3">
      <c r="A7" s="10" t="s">
        <v>10</v>
      </c>
      <c r="B7" s="11" t="s">
        <v>11</v>
      </c>
      <c r="C7" s="7">
        <f>C5/C6</f>
        <v>0.25</v>
      </c>
      <c r="D7" s="7">
        <f t="shared" ref="D7:L7" si="3">D5/D6</f>
        <v>0.27272727272727276</v>
      </c>
      <c r="E7" s="7">
        <f t="shared" si="3"/>
        <v>0.30000000000000004</v>
      </c>
      <c r="F7" s="7">
        <f t="shared" si="3"/>
        <v>0.33333333333333331</v>
      </c>
      <c r="G7" s="7">
        <f t="shared" si="3"/>
        <v>0.375</v>
      </c>
      <c r="H7" s="7">
        <f t="shared" si="3"/>
        <v>0.42857142857142855</v>
      </c>
      <c r="I7" s="7">
        <f t="shared" si="3"/>
        <v>0.5</v>
      </c>
      <c r="J7" s="7">
        <f t="shared" si="3"/>
        <v>0.60000000000000009</v>
      </c>
      <c r="K7" s="7">
        <f t="shared" si="3"/>
        <v>0.75</v>
      </c>
      <c r="L7" s="7">
        <f t="shared" si="3"/>
        <v>0.9375</v>
      </c>
    </row>
    <row r="8" spans="1:14" s="15" customFormat="1" ht="15.6" x14ac:dyDescent="0.35">
      <c r="A8" s="14" t="s">
        <v>18</v>
      </c>
      <c r="B8" s="8" t="s">
        <v>17</v>
      </c>
      <c r="C8" s="8">
        <v>0.26300000000000001</v>
      </c>
      <c r="D8" s="8">
        <v>0.28599999999999998</v>
      </c>
      <c r="E8" s="8">
        <v>0.34300000000000003</v>
      </c>
      <c r="F8" s="8">
        <v>0.32800000000000001</v>
      </c>
      <c r="G8" s="8">
        <v>0.41299999999999998</v>
      </c>
      <c r="H8" s="8">
        <v>0.61599999999999999</v>
      </c>
      <c r="I8" s="8">
        <v>0.64500000000000002</v>
      </c>
      <c r="J8" s="8">
        <v>0.88900000000000001</v>
      </c>
      <c r="K8" s="8">
        <v>1.446</v>
      </c>
      <c r="L8" s="8">
        <v>4.0780000000000003</v>
      </c>
    </row>
    <row r="9" spans="1:14" s="15" customFormat="1" x14ac:dyDescent="0.3">
      <c r="A9" s="14" t="s">
        <v>19</v>
      </c>
      <c r="B9" s="8" t="s">
        <v>23</v>
      </c>
      <c r="C9" s="8">
        <v>8.6999999999999994E-2</v>
      </c>
      <c r="D9" s="8">
        <v>0.10299999999999999</v>
      </c>
      <c r="E9" s="8">
        <v>0.13600000000000001</v>
      </c>
      <c r="F9" s="8">
        <v>0.14299999999999999</v>
      </c>
      <c r="G9" s="8">
        <v>0.20399999999999999</v>
      </c>
      <c r="H9" s="8">
        <v>0.35799999999999998</v>
      </c>
      <c r="I9" s="8">
        <v>0.41799999999999998</v>
      </c>
      <c r="J9" s="8">
        <v>0.68799999999999994</v>
      </c>
      <c r="K9" s="8">
        <v>1.373</v>
      </c>
      <c r="L9" s="8">
        <v>4.9409999999999998</v>
      </c>
    </row>
    <row r="10" spans="1:14" s="15" customFormat="1" x14ac:dyDescent="0.3">
      <c r="A10" s="4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4" s="15" customFormat="1" x14ac:dyDescent="0.3">
      <c r="A11" s="25" t="s">
        <v>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5" t="s">
        <v>16</v>
      </c>
    </row>
    <row r="12" spans="1:14" s="20" customFormat="1" x14ac:dyDescent="0.3">
      <c r="A12" s="5" t="s">
        <v>0</v>
      </c>
      <c r="B12" s="5" t="s">
        <v>1</v>
      </c>
      <c r="C12" s="5">
        <v>1</v>
      </c>
      <c r="D12" s="5">
        <f>C12+1</f>
        <v>2</v>
      </c>
      <c r="E12" s="5">
        <f t="shared" ref="E12" si="4">D12+1</f>
        <v>3</v>
      </c>
      <c r="F12" s="5">
        <f t="shared" ref="F12" si="5">E12+1</f>
        <v>4</v>
      </c>
      <c r="G12" s="5">
        <f t="shared" ref="G12" si="6">F12+1</f>
        <v>5</v>
      </c>
      <c r="H12" s="5">
        <f t="shared" ref="H12" si="7">G12+1</f>
        <v>6</v>
      </c>
      <c r="I12" s="5">
        <f t="shared" ref="I12" si="8">H12+1</f>
        <v>7</v>
      </c>
      <c r="J12" s="5">
        <f t="shared" ref="J12" si="9">I12+1</f>
        <v>8</v>
      </c>
      <c r="K12" s="5">
        <f t="shared" ref="K12" si="10">J12+1</f>
        <v>9</v>
      </c>
      <c r="L12" s="5">
        <f t="shared" ref="L12" si="11">K12+1</f>
        <v>10</v>
      </c>
      <c r="N12" s="7" t="s">
        <v>24</v>
      </c>
    </row>
    <row r="13" spans="1:14" s="15" customFormat="1" x14ac:dyDescent="0.3">
      <c r="A13" s="5" t="s">
        <v>8</v>
      </c>
      <c r="B13" s="9" t="s">
        <v>4</v>
      </c>
      <c r="C13" s="6">
        <f>1/C3</f>
        <v>0.33333333333333331</v>
      </c>
      <c r="D13" s="6">
        <f t="shared" ref="D13:L13" si="12">1/D3</f>
        <v>0.36363636363636365</v>
      </c>
      <c r="E13" s="6">
        <f t="shared" si="12"/>
        <v>0.4</v>
      </c>
      <c r="F13" s="6">
        <f t="shared" si="12"/>
        <v>0.44444444444444442</v>
      </c>
      <c r="G13" s="6">
        <f t="shared" si="12"/>
        <v>0.5</v>
      </c>
      <c r="H13" s="6">
        <f t="shared" si="12"/>
        <v>0.5714285714285714</v>
      </c>
      <c r="I13" s="6">
        <f t="shared" si="12"/>
        <v>0.66666666666666663</v>
      </c>
      <c r="J13" s="6">
        <f t="shared" si="12"/>
        <v>0.8</v>
      </c>
      <c r="K13" s="6">
        <f t="shared" si="12"/>
        <v>1</v>
      </c>
      <c r="L13" s="6">
        <f t="shared" si="12"/>
        <v>1.25</v>
      </c>
      <c r="N13" s="8" t="s">
        <v>25</v>
      </c>
    </row>
    <row r="14" spans="1:14" s="15" customFormat="1" x14ac:dyDescent="0.3">
      <c r="A14" s="5" t="s">
        <v>9</v>
      </c>
      <c r="B14" s="9" t="s">
        <v>7</v>
      </c>
      <c r="C14" s="6">
        <f>1/C4</f>
        <v>1.3333333333333333</v>
      </c>
      <c r="D14" s="6">
        <f t="shared" ref="D14:L14" si="13">1/D4</f>
        <v>1.3333333333333333</v>
      </c>
      <c r="E14" s="6">
        <f t="shared" si="13"/>
        <v>1.3333333333333333</v>
      </c>
      <c r="F14" s="6">
        <f t="shared" si="13"/>
        <v>1.3333333333333333</v>
      </c>
      <c r="G14" s="6">
        <f t="shared" si="13"/>
        <v>1.3333333333333333</v>
      </c>
      <c r="H14" s="6">
        <f t="shared" si="13"/>
        <v>1.3333333333333333</v>
      </c>
      <c r="I14" s="6">
        <f t="shared" si="13"/>
        <v>1.3333333333333333</v>
      </c>
      <c r="J14" s="6">
        <f t="shared" si="13"/>
        <v>1.3333333333333333</v>
      </c>
      <c r="K14" s="6">
        <f t="shared" si="13"/>
        <v>1.3333333333333333</v>
      </c>
      <c r="L14" s="6">
        <f t="shared" si="13"/>
        <v>1.3333333333333333</v>
      </c>
    </row>
    <row r="15" spans="1:14" s="15" customFormat="1" x14ac:dyDescent="0.3">
      <c r="A15" s="10" t="s">
        <v>10</v>
      </c>
      <c r="B15" s="11" t="s">
        <v>11</v>
      </c>
      <c r="C15" s="7">
        <f>C13/C14</f>
        <v>0.25</v>
      </c>
      <c r="D15" s="7">
        <f t="shared" ref="D15:L15" si="14">D13/D14</f>
        <v>0.27272727272727276</v>
      </c>
      <c r="E15" s="7">
        <f t="shared" si="14"/>
        <v>0.30000000000000004</v>
      </c>
      <c r="F15" s="7">
        <f t="shared" si="14"/>
        <v>0.33333333333333331</v>
      </c>
      <c r="G15" s="7">
        <f t="shared" si="14"/>
        <v>0.375</v>
      </c>
      <c r="H15" s="7">
        <f t="shared" si="14"/>
        <v>0.42857142857142855</v>
      </c>
      <c r="I15" s="7">
        <f t="shared" si="14"/>
        <v>0.5</v>
      </c>
      <c r="J15" s="7">
        <f t="shared" si="14"/>
        <v>0.60000000000000009</v>
      </c>
      <c r="K15" s="7">
        <f t="shared" si="14"/>
        <v>0.75</v>
      </c>
      <c r="L15" s="7">
        <f t="shared" si="14"/>
        <v>0.9375</v>
      </c>
    </row>
    <row r="16" spans="1:14" s="15" customFormat="1" ht="15.6" x14ac:dyDescent="0.35">
      <c r="A16" s="5" t="s">
        <v>15</v>
      </c>
      <c r="B16" s="9" t="s">
        <v>13</v>
      </c>
      <c r="C16" s="6">
        <v>0.75</v>
      </c>
      <c r="D16" s="6">
        <v>0.75</v>
      </c>
      <c r="E16" s="6">
        <v>0.75</v>
      </c>
      <c r="F16" s="6">
        <v>0.75</v>
      </c>
      <c r="G16" s="6">
        <v>0.75</v>
      </c>
      <c r="H16" s="6">
        <v>0.75</v>
      </c>
      <c r="I16" s="6">
        <v>0.75</v>
      </c>
      <c r="J16" s="6">
        <v>0.75</v>
      </c>
      <c r="K16" s="6">
        <v>0.75</v>
      </c>
      <c r="L16" s="6">
        <v>0.75</v>
      </c>
    </row>
    <row r="17" spans="1:12" s="21" customFormat="1" ht="15.6" x14ac:dyDescent="0.3">
      <c r="A17" s="12" t="s">
        <v>12</v>
      </c>
      <c r="B17" s="13" t="s">
        <v>14</v>
      </c>
      <c r="C17" s="13">
        <f t="shared" ref="C17:L17" si="15">C19/C13</f>
        <v>1</v>
      </c>
      <c r="D17" s="13">
        <f t="shared" si="15"/>
        <v>1.0312500000000002</v>
      </c>
      <c r="E17" s="13">
        <f t="shared" si="15"/>
        <v>1.0714285714285716</v>
      </c>
      <c r="F17" s="13">
        <f t="shared" si="15"/>
        <v>1.1249999999999998</v>
      </c>
      <c r="G17" s="13">
        <f t="shared" si="15"/>
        <v>1.2</v>
      </c>
      <c r="H17" s="13">
        <f t="shared" si="15"/>
        <v>1.3125</v>
      </c>
      <c r="I17" s="13">
        <f t="shared" si="15"/>
        <v>1.5</v>
      </c>
      <c r="J17" s="13">
        <f t="shared" si="15"/>
        <v>1.8750000000000004</v>
      </c>
      <c r="K17" s="13">
        <f t="shared" si="15"/>
        <v>3</v>
      </c>
      <c r="L17" s="13">
        <f t="shared" si="15"/>
        <v>12</v>
      </c>
    </row>
    <row r="18" spans="1:12" s="15" customFormat="1" ht="15.6" x14ac:dyDescent="0.35">
      <c r="A18" s="14" t="s">
        <v>20</v>
      </c>
      <c r="B18" s="8" t="s">
        <v>17</v>
      </c>
      <c r="C18" s="8">
        <f>C17-C16</f>
        <v>0.25</v>
      </c>
      <c r="D18" s="8">
        <f t="shared" ref="D18:L18" si="16">D17-D16</f>
        <v>0.28125000000000022</v>
      </c>
      <c r="E18" s="8">
        <f t="shared" si="16"/>
        <v>0.32142857142857162</v>
      </c>
      <c r="F18" s="8">
        <f t="shared" si="16"/>
        <v>0.37499999999999978</v>
      </c>
      <c r="G18" s="8">
        <f t="shared" si="16"/>
        <v>0.44999999999999996</v>
      </c>
      <c r="H18" s="8">
        <f t="shared" si="16"/>
        <v>0.5625</v>
      </c>
      <c r="I18" s="8">
        <f t="shared" si="16"/>
        <v>0.75</v>
      </c>
      <c r="J18" s="8">
        <f t="shared" si="16"/>
        <v>1.1250000000000004</v>
      </c>
      <c r="K18" s="8">
        <f t="shared" si="16"/>
        <v>2.25</v>
      </c>
      <c r="L18" s="8">
        <f t="shared" si="16"/>
        <v>11.25</v>
      </c>
    </row>
    <row r="19" spans="1:12" s="15" customFormat="1" x14ac:dyDescent="0.3">
      <c r="A19" s="14" t="s">
        <v>21</v>
      </c>
      <c r="B19" s="22" t="s">
        <v>22</v>
      </c>
      <c r="C19" s="8">
        <f t="shared" ref="C19:L19" si="17">C15/(1-C15)</f>
        <v>0.33333333333333331</v>
      </c>
      <c r="D19" s="8">
        <f t="shared" si="17"/>
        <v>0.37500000000000006</v>
      </c>
      <c r="E19" s="8">
        <f t="shared" si="17"/>
        <v>0.42857142857142866</v>
      </c>
      <c r="F19" s="8">
        <f t="shared" si="17"/>
        <v>0.49999999999999989</v>
      </c>
      <c r="G19" s="8">
        <f t="shared" si="17"/>
        <v>0.6</v>
      </c>
      <c r="H19" s="8">
        <f t="shared" si="17"/>
        <v>0.75</v>
      </c>
      <c r="I19" s="8">
        <f t="shared" si="17"/>
        <v>1</v>
      </c>
      <c r="J19" s="8">
        <f t="shared" si="17"/>
        <v>1.5000000000000004</v>
      </c>
      <c r="K19" s="8">
        <f t="shared" si="17"/>
        <v>3</v>
      </c>
      <c r="L19" s="8">
        <f t="shared" si="17"/>
        <v>15</v>
      </c>
    </row>
  </sheetData>
  <sortState ref="A3:L7">
    <sortCondition descending="1" ref="L3"/>
  </sortState>
  <mergeCells count="2">
    <mergeCell ref="A1:L1"/>
    <mergeCell ref="A11:L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2021-07-05T07:09:04Z</dcterms:modified>
</cp:coreProperties>
</file>