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jandro\Desktop\Universidad\Grado\Ayudantías\Segundo Semestre\Finanzas II\Ayuds\"/>
    </mc:Choice>
  </mc:AlternateContent>
  <xr:revisionPtr revIDLastSave="0" documentId="13_ncr:1_{9C96243A-90C9-4332-9E0B-7A8B2B63954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nunciados" sheetId="1" r:id="rId1"/>
    <sheet name="Ejercicio 1" sheetId="5" r:id="rId2"/>
    <sheet name="Ejercicio 2" sheetId="4" r:id="rId3"/>
  </sheets>
  <definedNames>
    <definedName name="solver_adj" localSheetId="1" hidden="1">'Ejercicio 1'!$M$3</definedName>
    <definedName name="solver_adj" localSheetId="2" hidden="1">'Ejercicio 2'!$R$5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'Ejercicio 1'!$N$3</definedName>
    <definedName name="solver_opt" localSheetId="2" hidden="1">'Ejercicio 2'!$S$5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3</definedName>
    <definedName name="solver_typ" localSheetId="2" hidden="1">3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5" l="1"/>
  <c r="K3" i="5" l="1"/>
  <c r="I15" i="5" l="1"/>
  <c r="N12" i="4" l="1" a="1"/>
  <c r="N12" i="4" s="1"/>
  <c r="M8" i="4"/>
  <c r="P5" i="4"/>
  <c r="P8" i="4"/>
  <c r="O8" i="4"/>
  <c r="N8" i="4"/>
  <c r="P7" i="4"/>
  <c r="N7" i="4"/>
  <c r="O7" i="4"/>
  <c r="M7" i="4"/>
  <c r="Q5" i="4"/>
  <c r="Q3" i="4"/>
  <c r="S3" i="4" s="1"/>
  <c r="P3" i="4"/>
  <c r="O5" i="4"/>
  <c r="N5" i="4"/>
  <c r="M5" i="4"/>
  <c r="N3" i="4"/>
  <c r="O3" i="4"/>
  <c r="M3" i="4"/>
  <c r="I15" i="4"/>
  <c r="I16" i="4"/>
  <c r="I17" i="4"/>
  <c r="I18" i="4"/>
  <c r="I19" i="4"/>
  <c r="I20" i="4"/>
  <c r="I21" i="4"/>
  <c r="I22" i="4"/>
  <c r="I23" i="4"/>
  <c r="I24" i="4"/>
  <c r="I25" i="4"/>
  <c r="I26" i="4"/>
  <c r="I14" i="4"/>
  <c r="H15" i="4"/>
  <c r="H16" i="4"/>
  <c r="H17" i="4"/>
  <c r="H18" i="4"/>
  <c r="H19" i="4"/>
  <c r="H20" i="4"/>
  <c r="H21" i="4"/>
  <c r="H22" i="4"/>
  <c r="H23" i="4"/>
  <c r="H24" i="4"/>
  <c r="H25" i="4"/>
  <c r="H26" i="4"/>
  <c r="H14" i="4"/>
  <c r="G15" i="4"/>
  <c r="G16" i="4"/>
  <c r="G17" i="4"/>
  <c r="G18" i="4"/>
  <c r="G19" i="4"/>
  <c r="G20" i="4"/>
  <c r="G21" i="4"/>
  <c r="G22" i="4"/>
  <c r="G23" i="4"/>
  <c r="G24" i="4"/>
  <c r="G25" i="4"/>
  <c r="G26" i="4"/>
  <c r="G14" i="4"/>
  <c r="F16" i="4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15" i="4"/>
  <c r="F14" i="4"/>
  <c r="C16" i="4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15" i="4"/>
  <c r="C14" i="4"/>
  <c r="C11" i="5"/>
  <c r="B11" i="5"/>
  <c r="C10" i="5"/>
  <c r="B10" i="5"/>
  <c r="L3" i="5"/>
  <c r="L2" i="5"/>
  <c r="N2" i="5" s="1"/>
  <c r="K2" i="5"/>
  <c r="J3" i="5"/>
  <c r="I3" i="5"/>
  <c r="H3" i="5"/>
  <c r="G3" i="5"/>
  <c r="H2" i="5"/>
  <c r="I2" i="5"/>
  <c r="J2" i="5"/>
  <c r="G2" i="5"/>
  <c r="B8" i="5"/>
  <c r="G15" i="5"/>
  <c r="H15" i="5" s="1"/>
  <c r="K15" i="5" s="1"/>
  <c r="D15" i="5"/>
  <c r="C16" i="5"/>
  <c r="C17" i="5" s="1"/>
  <c r="C15" i="5"/>
  <c r="G16" i="5" l="1"/>
  <c r="I16" i="5" s="1"/>
  <c r="J15" i="5"/>
  <c r="C18" i="5"/>
  <c r="C19" i="5" s="1"/>
  <c r="C20" i="5" s="1"/>
  <c r="C21" i="5" s="1"/>
  <c r="C22" i="5" s="1"/>
  <c r="C23" i="5" s="1"/>
  <c r="C24" i="5" s="1"/>
  <c r="C25" i="5" s="1"/>
  <c r="D16" i="5"/>
  <c r="S5" i="4"/>
  <c r="H16" i="5" l="1"/>
  <c r="K16" i="5" s="1"/>
  <c r="G17" i="5"/>
  <c r="D17" i="5"/>
  <c r="G18" i="5" l="1"/>
  <c r="H17" i="5"/>
  <c r="H18" i="5" s="1"/>
  <c r="I17" i="5"/>
  <c r="J16" i="5"/>
  <c r="D18" i="5"/>
  <c r="K17" i="5" l="1"/>
  <c r="G19" i="5"/>
  <c r="I18" i="5"/>
  <c r="J17" i="5"/>
  <c r="J18" i="5"/>
  <c r="K18" i="5"/>
  <c r="D19" i="5"/>
  <c r="G20" i="5" l="1"/>
  <c r="I19" i="5"/>
  <c r="H19" i="5"/>
  <c r="H20" i="5" s="1"/>
  <c r="D20" i="5"/>
  <c r="G21" i="5" l="1"/>
  <c r="I20" i="5"/>
  <c r="K19" i="5"/>
  <c r="J19" i="5"/>
  <c r="D21" i="5"/>
  <c r="K20" i="5"/>
  <c r="J20" i="5"/>
  <c r="G22" i="5" l="1"/>
  <c r="I21" i="5"/>
  <c r="H21" i="5"/>
  <c r="H22" i="5" s="1"/>
  <c r="D22" i="5"/>
  <c r="G23" i="5" l="1"/>
  <c r="I22" i="5"/>
  <c r="J21" i="5"/>
  <c r="K21" i="5"/>
  <c r="K22" i="5"/>
  <c r="D23" i="5"/>
  <c r="J22" i="5"/>
  <c r="G24" i="5" l="1"/>
  <c r="I23" i="5"/>
  <c r="H23" i="5"/>
  <c r="H24" i="5" s="1"/>
  <c r="D24" i="5"/>
  <c r="G25" i="5" l="1"/>
  <c r="I25" i="5" s="1"/>
  <c r="I24" i="5"/>
  <c r="J23" i="5"/>
  <c r="K23" i="5"/>
  <c r="J24" i="5"/>
  <c r="D25" i="5"/>
  <c r="K24" i="5"/>
  <c r="H25" i="5" l="1"/>
  <c r="K25" i="5" s="1"/>
  <c r="J2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tc={8F4DB2ED-41E5-421F-B1B4-BC7537B57E67}</author>
    <author>tc={5E806E07-619C-42D6-B089-BEB2BE9E50F8}</author>
    <author>tc={85175138-3ED2-4DF4-8561-58B92E60A842}</author>
  </authors>
  <commentList>
    <comment ref="C14" authorId="0" shapeId="0" xr:uid="{8F4DB2ED-41E5-421F-B1B4-BC7537B57E6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Función de probabilidad acomulada lotería 1</t>
      </text>
    </comment>
    <comment ref="D14" authorId="1" shapeId="0" xr:uid="{5E806E07-619C-42D6-B089-BEB2BE9E50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Fn probabilidad acomulada de la acomulada.</t>
      </text>
    </comment>
    <comment ref="G14" authorId="2" shapeId="0" xr:uid="{85175138-3ED2-4DF4-8561-58B92E60A84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Función de probabilidad acomulada lotería 2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<sst xmlns="http://schemas.openxmlformats.org/spreadsheetml/2006/main" count="106" uniqueCount="58">
  <si>
    <t>Lotería 1</t>
  </si>
  <si>
    <t>Lotería 2</t>
  </si>
  <si>
    <t>F1(x)</t>
  </si>
  <si>
    <t>FF1(x)</t>
  </si>
  <si>
    <t>F2(x)</t>
  </si>
  <si>
    <t>FF2(x)</t>
  </si>
  <si>
    <t>Dom 2do Orden</t>
  </si>
  <si>
    <t>Dom 1er Orden</t>
  </si>
  <si>
    <t>F1(x)&lt;=F2(x)</t>
  </si>
  <si>
    <t>FF2(x)-FF1(x)&gt;=0</t>
  </si>
  <si>
    <t>Pago</t>
  </si>
  <si>
    <t>Probabilidad</t>
  </si>
  <si>
    <t>a) Compare las loterías mediante criterio de dominancia estocástica en primer orden</t>
  </si>
  <si>
    <t>b) Compare las loterías mediante criterio de dominancia estocástica en segundo orden</t>
  </si>
  <si>
    <t xml:space="preserve">c) Suponga que un individuo posee una función de utilidad: </t>
  </si>
  <si>
    <t>- Calcule la utilidad esperada.</t>
  </si>
  <si>
    <t>-Calcule el equivalente cierto.</t>
  </si>
  <si>
    <t>Pagos</t>
  </si>
  <si>
    <t>L1</t>
  </si>
  <si>
    <t>L2</t>
  </si>
  <si>
    <t>Pregunta 1. Considere las siguientes loterías:</t>
  </si>
  <si>
    <t>Pregunta 2. Considere dos loterías:</t>
  </si>
  <si>
    <t>- Calcule la utilidad esperada para cada lotería.</t>
  </si>
  <si>
    <t xml:space="preserve">  , con gamma =0,15</t>
  </si>
  <si>
    <t>x</t>
  </si>
  <si>
    <t>gamma</t>
  </si>
  <si>
    <t>U(0)</t>
  </si>
  <si>
    <t>U(0.3)</t>
  </si>
  <si>
    <t>U(0.6)</t>
  </si>
  <si>
    <t>E[U]</t>
  </si>
  <si>
    <t>U(CE)</t>
  </si>
  <si>
    <t>CE</t>
  </si>
  <si>
    <t>Error</t>
  </si>
  <si>
    <t>Prima x riesgo</t>
  </si>
  <si>
    <t>u(1)</t>
  </si>
  <si>
    <t>u(6)</t>
  </si>
  <si>
    <t>u(12)</t>
  </si>
  <si>
    <t>EU</t>
  </si>
  <si>
    <t>u(3)</t>
  </si>
  <si>
    <t>u(5)</t>
  </si>
  <si>
    <t>u(9)</t>
  </si>
  <si>
    <t>U(ce)</t>
  </si>
  <si>
    <t>ce</t>
  </si>
  <si>
    <t>pr*u(1)</t>
  </si>
  <si>
    <t>Nota:</t>
  </si>
  <si>
    <t>Si quieren sacar la utilidad esperada en base a la tabla 1 deben transponer alguna de las dos matrices:</t>
  </si>
  <si>
    <t>TABLA1</t>
  </si>
  <si>
    <t>por ejemplo EU lotería 1 sería =sumaproducto(..; transponer(..))</t>
  </si>
  <si>
    <t>Lotería 1 no domina en primer orden a lotería 2</t>
  </si>
  <si>
    <t>Lotería 1 no domina en segundo orden a lotería 2</t>
  </si>
  <si>
    <t>Lotería 1 no domina en primer orden a lotería 2,  verifiquen que no se cumple al revés</t>
  </si>
  <si>
    <t>E[Pagos]</t>
  </si>
  <si>
    <t>FF2(x)-FF1(x)</t>
  </si>
  <si>
    <t>Lotería 1 no domina en segundo orden a lotería 2, verifiquen que no se cumple al revés</t>
  </si>
  <si>
    <t>Dom Estocástica (acá no coloqué columna de "probabilidades" como en ej1)</t>
  </si>
  <si>
    <t>Tabla2 (es igual a tabla 1)</t>
  </si>
  <si>
    <t>ver formula -&gt;</t>
  </si>
  <si>
    <t>U(1)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</si>
</sst>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_ * #,##0.000_ ;_ * \-#,##0.000_ ;_ * &quot;-&quot;???_ ;_ @_ 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9" fontId="0" fillId="0" borderId="1" xfId="0" applyNumberFormat="1" applyBorder="1"/>
    <xf numFmtId="0" fontId="1" fillId="0" borderId="0" xfId="0" applyFont="1"/>
    <xf numFmtId="0" fontId="0" fillId="0" borderId="0" xfId="0" quotePrefix="1"/>
    <xf numFmtId="0" fontId="1" fillId="0" borderId="2" xfId="0" applyFont="1" applyBorder="1"/>
    <xf numFmtId="164" fontId="0" fillId="0" borderId="0" xfId="0" applyNumberFormat="1"/>
    <xf numFmtId="165" fontId="0" fillId="0" borderId="0" xfId="0" applyNumberFormat="1"/>
    <xf numFmtId="0" fontId="0" fillId="4" borderId="1" xfId="0" applyFill="1" applyBorder="1"/>
    <xf numFmtId="0" fontId="0" fillId="0" borderId="0" xfId="0" applyBorder="1"/>
    <xf numFmtId="9" fontId="0" fillId="0" borderId="0" xfId="0" applyNumberFormat="1" applyBorder="1"/>
    <xf numFmtId="165" fontId="0" fillId="0" borderId="1" xfId="0" applyNumberForma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2" borderId="0" xfId="0" applyFill="1"/>
    <xf numFmtId="164" fontId="0" fillId="4" borderId="1" xfId="0" applyNumberFormat="1" applyFill="1" applyBorder="1"/>
    <xf numFmtId="0" fontId="0" fillId="3" borderId="0" xfId="0" applyFill="1"/>
    <xf numFmtId="0" fontId="0" fillId="5" borderId="1" xfId="0" applyFill="1" applyBorder="1"/>
    <xf numFmtId="0" fontId="0" fillId="0" borderId="0" xfId="0" applyAlignment="1">
      <alignment horizontal="center" vertical="top"/>
    </xf>
    <xf numFmtId="166" fontId="0" fillId="4" borderId="1" xfId="0" applyNumberFormat="1" applyFill="1" applyBorder="1"/>
    <xf numFmtId="166" fontId="0" fillId="4" borderId="1" xfId="1" applyNumberFormat="1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Dom estocástica primer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'Ejercicio 1'!$C$14</c:f>
              <c:strCache>
                <c:ptCount val="1"/>
                <c:pt idx="0">
                  <c:v>F1(x)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'Ejercicio 1'!$A$15:$A$25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'Ejercicio 1'!$C$15:$C$25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D1-4AD8-877D-3DEB9B30E3A4}"/>
            </c:ext>
          </c:extLst>
        </c:ser>
        <c:ser>
          <c:idx val="6"/>
          <c:order val="6"/>
          <c:tx>
            <c:strRef>
              <c:f>'Ejercicio 1'!$G$14</c:f>
              <c:strCache>
                <c:ptCount val="1"/>
                <c:pt idx="0">
                  <c:v>F2(x)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'Ejercicio 1'!$A$15:$A$25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'Ejercicio 1'!$G$15:$G$25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2D1-4AD8-877D-3DEB9B30E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464304"/>
        <c:axId val="3193566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1'!$A$14</c15:sqref>
                        </c15:formulaRef>
                      </c:ext>
                    </c:extLst>
                    <c:strCache>
                      <c:ptCount val="1"/>
                      <c:pt idx="0">
                        <c:v>Lotería 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'Ejercicio 1'!$A$15:$A$25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1'!$A$15:$A$25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2D1-4AD8-877D-3DEB9B30E3A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1'!$B$14</c15:sqref>
                        </c15:formulaRef>
                      </c:ext>
                    </c:extLst>
                    <c:strCache>
                      <c:ptCount val="1"/>
                      <c:pt idx="0">
                        <c:v>Probabilidad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1'!$A$15:$A$25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1'!$B$15:$B$25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0.2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0.2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0.6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2D1-4AD8-877D-3DEB9B30E3A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1'!$D$14</c15:sqref>
                        </c15:formulaRef>
                      </c:ext>
                    </c:extLst>
                    <c:strCache>
                      <c:ptCount val="1"/>
                      <c:pt idx="0">
                        <c:v>FF1(x)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1'!$A$15:$A$25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1'!$D$15:$D$25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0.2</c:v>
                      </c:pt>
                      <c:pt idx="4">
                        <c:v>0.4</c:v>
                      </c:pt>
                      <c:pt idx="5">
                        <c:v>0.60000000000000009</c:v>
                      </c:pt>
                      <c:pt idx="6">
                        <c:v>1</c:v>
                      </c:pt>
                      <c:pt idx="7">
                        <c:v>1.4</c:v>
                      </c:pt>
                      <c:pt idx="8">
                        <c:v>1.7999999999999998</c:v>
                      </c:pt>
                      <c:pt idx="9">
                        <c:v>2.1999999999999997</c:v>
                      </c:pt>
                      <c:pt idx="10">
                        <c:v>3.1999999999999997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2D1-4AD8-877D-3DEB9B30E3A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1'!$E$14</c15:sqref>
                        </c15:formulaRef>
                      </c:ext>
                    </c:extLst>
                    <c:strCache>
                      <c:ptCount val="1"/>
                      <c:pt idx="0">
                        <c:v>Lotería 2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1'!$A$15:$A$25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1'!$E$15:$E$25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2D1-4AD8-877D-3DEB9B30E3A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1'!$F$14</c15:sqref>
                        </c15:formulaRef>
                      </c:ext>
                    </c:extLst>
                    <c:strCache>
                      <c:ptCount val="1"/>
                      <c:pt idx="0">
                        <c:v>Probabilidad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1'!$A$15:$A$25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1'!$F$15:$F$25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0.7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2D1-4AD8-877D-3DEB9B30E3A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1'!$H$14</c15:sqref>
                        </c15:formulaRef>
                      </c:ext>
                    </c:extLst>
                    <c:strCache>
                      <c:ptCount val="1"/>
                      <c:pt idx="0">
                        <c:v>FF2(x)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1'!$A$15:$A$25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0.8</c:v>
                      </c:pt>
                      <c:pt idx="9">
                        <c:v>0.9</c:v>
                      </c:pt>
                      <c:pt idx="10">
                        <c:v>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1'!$H$15:$H$25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0.3</c:v>
                      </c:pt>
                      <c:pt idx="4">
                        <c:v>0.6</c:v>
                      </c:pt>
                      <c:pt idx="5">
                        <c:v>0.89999999999999991</c:v>
                      </c:pt>
                      <c:pt idx="6">
                        <c:v>1.2</c:v>
                      </c:pt>
                      <c:pt idx="7">
                        <c:v>1.5</c:v>
                      </c:pt>
                      <c:pt idx="8">
                        <c:v>1.8</c:v>
                      </c:pt>
                      <c:pt idx="9">
                        <c:v>2.1</c:v>
                      </c:pt>
                      <c:pt idx="10">
                        <c:v>3.1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2D1-4AD8-877D-3DEB9B30E3A4}"/>
                  </c:ext>
                </c:extLst>
              </c15:ser>
            </c15:filteredLineSeries>
          </c:ext>
        </c:extLst>
      </c:lineChart>
      <c:catAx>
        <c:axId val="31846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19356608"/>
        <c:crosses val="autoZero"/>
        <c:auto val="1"/>
        <c:lblAlgn val="ctr"/>
        <c:lblOffset val="100"/>
        <c:noMultiLvlLbl val="0"/>
      </c:catAx>
      <c:valAx>
        <c:axId val="31935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1846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Dominancia 1er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'Ejercicio 2'!$B$13</c:f>
              <c:strCache>
                <c:ptCount val="1"/>
                <c:pt idx="0">
                  <c:v>F1(x)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'Ejercicio 2'!$A$14:$A$26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'Ejercicio 2'!$B$14:$B$26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0.75</c:v>
                </c:pt>
                <c:pt idx="7">
                  <c:v>0.75</c:v>
                </c:pt>
                <c:pt idx="8">
                  <c:v>0.75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37-4EC2-B744-DF91360F95B4}"/>
            </c:ext>
          </c:extLst>
        </c:ser>
        <c:ser>
          <c:idx val="4"/>
          <c:order val="4"/>
          <c:tx>
            <c:strRef>
              <c:f>'Ejercicio 2'!$E$13</c:f>
              <c:strCache>
                <c:ptCount val="1"/>
                <c:pt idx="0">
                  <c:v>F2(x)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'Ejercicio 2'!$A$14:$A$26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'Ejercicio 2'!$E$14:$E$26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</c:v>
                </c:pt>
                <c:pt idx="4">
                  <c:v>0.33</c:v>
                </c:pt>
                <c:pt idx="5">
                  <c:v>0.66</c:v>
                </c:pt>
                <c:pt idx="6">
                  <c:v>0.66</c:v>
                </c:pt>
                <c:pt idx="7">
                  <c:v>0.66</c:v>
                </c:pt>
                <c:pt idx="8">
                  <c:v>0.66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37-4EC2-B744-DF91360F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237056"/>
        <c:axId val="3806357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2'!$A$13</c15:sqref>
                        </c15:formulaRef>
                      </c:ext>
                    </c:extLst>
                    <c:strCache>
                      <c:ptCount val="1"/>
                      <c:pt idx="0">
                        <c:v>Lotería 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'Ejercicio 2'!$A$14:$A$26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2'!$A$14:$A$26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037-4EC2-B744-DF91360F95B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2'!$C$13</c15:sqref>
                        </c15:formulaRef>
                      </c:ext>
                    </c:extLst>
                    <c:strCache>
                      <c:ptCount val="1"/>
                      <c:pt idx="0">
                        <c:v>FF1(x)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2'!$A$14:$A$26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2'!$C$14:$C$26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0.25</c:v>
                      </c:pt>
                      <c:pt idx="2">
                        <c:v>0.5</c:v>
                      </c:pt>
                      <c:pt idx="3">
                        <c:v>0.75</c:v>
                      </c:pt>
                      <c:pt idx="4">
                        <c:v>1</c:v>
                      </c:pt>
                      <c:pt idx="5">
                        <c:v>1.25</c:v>
                      </c:pt>
                      <c:pt idx="6">
                        <c:v>2</c:v>
                      </c:pt>
                      <c:pt idx="7">
                        <c:v>2.75</c:v>
                      </c:pt>
                      <c:pt idx="8">
                        <c:v>3.5</c:v>
                      </c:pt>
                      <c:pt idx="9">
                        <c:v>4.25</c:v>
                      </c:pt>
                      <c:pt idx="10">
                        <c:v>5</c:v>
                      </c:pt>
                      <c:pt idx="11">
                        <c:v>5.75</c:v>
                      </c:pt>
                      <c:pt idx="12">
                        <c:v>6.75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037-4EC2-B744-DF91360F95B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2'!$D$13</c15:sqref>
                        </c15:formulaRef>
                      </c:ext>
                    </c:extLst>
                    <c:strCache>
                      <c:ptCount val="1"/>
                      <c:pt idx="0">
                        <c:v>Lotería 2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2'!$A$14:$A$26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2'!$D$14:$D$26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037-4EC2-B744-DF91360F95B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2'!$F$13</c15:sqref>
                        </c15:formulaRef>
                      </c:ext>
                    </c:extLst>
                    <c:strCache>
                      <c:ptCount val="1"/>
                      <c:pt idx="0">
                        <c:v>FF2(x)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2'!$A$14:$A$26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2'!$F$14:$F$26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0.33</c:v>
                      </c:pt>
                      <c:pt idx="4">
                        <c:v>0.66</c:v>
                      </c:pt>
                      <c:pt idx="5">
                        <c:v>1.32</c:v>
                      </c:pt>
                      <c:pt idx="6">
                        <c:v>1.98</c:v>
                      </c:pt>
                      <c:pt idx="7">
                        <c:v>2.64</c:v>
                      </c:pt>
                      <c:pt idx="8">
                        <c:v>3.3000000000000003</c:v>
                      </c:pt>
                      <c:pt idx="9">
                        <c:v>4.3000000000000007</c:v>
                      </c:pt>
                      <c:pt idx="10">
                        <c:v>5.3000000000000007</c:v>
                      </c:pt>
                      <c:pt idx="11">
                        <c:v>6.3000000000000007</c:v>
                      </c:pt>
                      <c:pt idx="12">
                        <c:v>7.3000000000000007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037-4EC2-B744-DF91360F95B4}"/>
                  </c:ext>
                </c:extLst>
              </c15:ser>
            </c15:filteredLineSeries>
          </c:ext>
        </c:extLst>
      </c:lineChart>
      <c:catAx>
        <c:axId val="31123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80635760"/>
        <c:crosses val="autoZero"/>
        <c:auto val="1"/>
        <c:lblAlgn val="ctr"/>
        <c:lblOffset val="100"/>
        <c:noMultiLvlLbl val="0"/>
      </c:catAx>
      <c:valAx>
        <c:axId val="38063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1123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Dominancia 2do orden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'Ejercicio 2'!$C$13</c:f>
              <c:strCache>
                <c:ptCount val="1"/>
                <c:pt idx="0">
                  <c:v>FF1(x)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'Ejercicio 2'!$A$14:$A$26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  <c:extLst xmlns:c15="http://schemas.microsoft.com/office/drawing/2012/chart"/>
            </c:numRef>
          </c:cat>
          <c:val>
            <c:numRef>
              <c:f>'Ejercicio 2'!$C$14:$C$26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2</c:v>
                </c:pt>
                <c:pt idx="7">
                  <c:v>2.75</c:v>
                </c:pt>
                <c:pt idx="8">
                  <c:v>3.5</c:v>
                </c:pt>
                <c:pt idx="9">
                  <c:v>4.25</c:v>
                </c:pt>
                <c:pt idx="10">
                  <c:v>5</c:v>
                </c:pt>
                <c:pt idx="11">
                  <c:v>5.75</c:v>
                </c:pt>
                <c:pt idx="12">
                  <c:v>6.75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3-BBA8-413D-92DC-83EFA3ACB68C}"/>
            </c:ext>
          </c:extLst>
        </c:ser>
        <c:ser>
          <c:idx val="5"/>
          <c:order val="5"/>
          <c:tx>
            <c:strRef>
              <c:f>'Ejercicio 2'!$F$13</c:f>
              <c:strCache>
                <c:ptCount val="1"/>
                <c:pt idx="0">
                  <c:v>FF2(x)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'Ejercicio 2'!$A$14:$A$26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  <c:extLst xmlns:c15="http://schemas.microsoft.com/office/drawing/2012/chart"/>
            </c:numRef>
          </c:cat>
          <c:val>
            <c:numRef>
              <c:f>'Ejercicio 2'!$F$14:$F$26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</c:v>
                </c:pt>
                <c:pt idx="4">
                  <c:v>0.66</c:v>
                </c:pt>
                <c:pt idx="5">
                  <c:v>1.32</c:v>
                </c:pt>
                <c:pt idx="6">
                  <c:v>1.98</c:v>
                </c:pt>
                <c:pt idx="7">
                  <c:v>2.64</c:v>
                </c:pt>
                <c:pt idx="8">
                  <c:v>3.3000000000000003</c:v>
                </c:pt>
                <c:pt idx="9">
                  <c:v>4.3000000000000007</c:v>
                </c:pt>
                <c:pt idx="10">
                  <c:v>5.3000000000000007</c:v>
                </c:pt>
                <c:pt idx="11">
                  <c:v>6.3000000000000007</c:v>
                </c:pt>
                <c:pt idx="12">
                  <c:v>7.3000000000000007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5-BBA8-413D-92DC-83EFA3ACB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237056"/>
        <c:axId val="3806357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2'!$A$13</c15:sqref>
                        </c15:formulaRef>
                      </c:ext>
                    </c:extLst>
                    <c:strCache>
                      <c:ptCount val="1"/>
                      <c:pt idx="0">
                        <c:v>Lotería 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'Ejercicio 2'!$A$14:$A$26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2'!$A$14:$A$26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BA8-413D-92DC-83EFA3ACB68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2'!$B$13</c15:sqref>
                        </c15:formulaRef>
                      </c:ext>
                    </c:extLst>
                    <c:strCache>
                      <c:ptCount val="1"/>
                      <c:pt idx="0">
                        <c:v>F1(x)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2'!$A$14:$A$26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2'!$B$14:$B$26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0.25</c:v>
                      </c:pt>
                      <c:pt idx="2">
                        <c:v>0.25</c:v>
                      </c:pt>
                      <c:pt idx="3">
                        <c:v>0.25</c:v>
                      </c:pt>
                      <c:pt idx="4">
                        <c:v>0.25</c:v>
                      </c:pt>
                      <c:pt idx="5">
                        <c:v>0.25</c:v>
                      </c:pt>
                      <c:pt idx="6">
                        <c:v>0.75</c:v>
                      </c:pt>
                      <c:pt idx="7">
                        <c:v>0.75</c:v>
                      </c:pt>
                      <c:pt idx="8">
                        <c:v>0.75</c:v>
                      </c:pt>
                      <c:pt idx="9">
                        <c:v>0.75</c:v>
                      </c:pt>
                      <c:pt idx="10">
                        <c:v>0.75</c:v>
                      </c:pt>
                      <c:pt idx="11">
                        <c:v>0.75</c:v>
                      </c:pt>
                      <c:pt idx="12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BA8-413D-92DC-83EFA3ACB68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2'!$D$13</c15:sqref>
                        </c15:formulaRef>
                      </c:ext>
                    </c:extLst>
                    <c:strCache>
                      <c:ptCount val="1"/>
                      <c:pt idx="0">
                        <c:v>Lotería 2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2'!$A$14:$A$26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2'!$D$14:$D$26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BA8-413D-92DC-83EFA3ACB68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2'!$E$13</c15:sqref>
                        </c15:formulaRef>
                      </c:ext>
                    </c:extLst>
                    <c:strCache>
                      <c:ptCount val="1"/>
                      <c:pt idx="0">
                        <c:v>F2(x)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2'!$A$14:$A$26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'Ejercicio 2'!$E$14:$E$26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0.33</c:v>
                      </c:pt>
                      <c:pt idx="4">
                        <c:v>0.33</c:v>
                      </c:pt>
                      <c:pt idx="5">
                        <c:v>0.66</c:v>
                      </c:pt>
                      <c:pt idx="6">
                        <c:v>0.66</c:v>
                      </c:pt>
                      <c:pt idx="7">
                        <c:v>0.66</c:v>
                      </c:pt>
                      <c:pt idx="8">
                        <c:v>0.66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BA8-413D-92DC-83EFA3ACB68C}"/>
                  </c:ext>
                </c:extLst>
              </c15:ser>
            </c15:filteredLineSeries>
          </c:ext>
        </c:extLst>
      </c:lineChart>
      <c:catAx>
        <c:axId val="31123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80635760"/>
        <c:crosses val="autoZero"/>
        <c:auto val="1"/>
        <c:lblAlgn val="ctr"/>
        <c:lblOffset val="100"/>
        <c:noMultiLvlLbl val="0"/>
      </c:catAx>
      <c:valAx>
        <c:axId val="38063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1123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76200</xdr:colOff>
      <xdr:row>21</xdr:row>
      <xdr:rowOff>14287</xdr:rowOff>
    </xdr:from>
    <xdr:ext cx="754887" cy="1821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71F4D1D-75C5-4191-9CD7-AB94F9BB41DD}"/>
                </a:ext>
              </a:extLst>
            </xdr:cNvPr>
            <xdr:cNvSpPr txBox="1"/>
          </xdr:nvSpPr>
          <xdr:spPr>
            <a:xfrm>
              <a:off x="3543300" y="2109787"/>
              <a:ext cx="754887" cy="1821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𝑢</m:t>
                    </m:r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2/3</m:t>
                        </m:r>
                      </m:sup>
                    </m:sSup>
                  </m:oMath>
                </m:oMathPara>
              </a14:m>
              <a:endParaRPr lang="es-CL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71F4D1D-75C5-4191-9CD7-AB94F9BB41DD}"/>
                </a:ext>
              </a:extLst>
            </xdr:cNvPr>
            <xdr:cNvSpPr txBox="1"/>
          </xdr:nvSpPr>
          <xdr:spPr>
            <a:xfrm>
              <a:off x="3543300" y="2109787"/>
              <a:ext cx="754887" cy="1821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𝑢(𝑥)=𝑥^(2/3)</a:t>
              </a:r>
              <a:endParaRPr lang="es-CL" sz="1100"/>
            </a:p>
          </xdr:txBody>
        </xdr:sp>
      </mc:Fallback>
    </mc:AlternateContent>
    <xdr:clientData/>
  </xdr:oneCellAnchor>
  <xdr:oneCellAnchor>
    <xdr:from>
      <xdr:col>4</xdr:col>
      <xdr:colOff>476250</xdr:colOff>
      <xdr:row>7</xdr:row>
      <xdr:rowOff>28575</xdr:rowOff>
    </xdr:from>
    <xdr:ext cx="1562100" cy="285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1018217F-EE25-4903-8570-1F8DB964CA42}"/>
                </a:ext>
              </a:extLst>
            </xdr:cNvPr>
            <xdr:cNvSpPr txBox="1"/>
          </xdr:nvSpPr>
          <xdr:spPr>
            <a:xfrm>
              <a:off x="3333750" y="4219575"/>
              <a:ext cx="1562100" cy="285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9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9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9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9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m:rPr>
                            <m:sty m:val="p"/>
                          </m:rPr>
                          <a:rPr lang="es-ES" sz="900" b="0" i="0">
                            <a:latin typeface="Cambria Math" panose="02040503050406030204" pitchFamily="18" charset="0"/>
                          </a:rPr>
                          <m:t>exp</m:t>
                        </m:r>
                        <m:r>
                          <a:rPr lang="es-ES" sz="900" b="0" i="1">
                            <a:latin typeface="Cambria Math" panose="02040503050406030204" pitchFamily="18" charset="0"/>
                          </a:rPr>
                          <m:t>⁡(−</m:t>
                        </m:r>
                        <m:r>
                          <m:rPr>
                            <m:sty m:val="p"/>
                          </m:rPr>
                          <a:rPr lang="el-GR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γ</m:t>
                        </m:r>
                        <m:r>
                          <a:rPr lang="es-ES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s-ES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s-ES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l-GR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γ</m:t>
                        </m:r>
                      </m:den>
                    </m:f>
                  </m:oMath>
                </m:oMathPara>
              </a14:m>
              <a:endParaRPr lang="en-US" sz="9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1018217F-EE25-4903-8570-1F8DB964CA42}"/>
                </a:ext>
              </a:extLst>
            </xdr:cNvPr>
            <xdr:cNvSpPr txBox="1"/>
          </xdr:nvSpPr>
          <xdr:spPr>
            <a:xfrm>
              <a:off x="3333750" y="4219575"/>
              <a:ext cx="1562100" cy="285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900" b="0" i="0">
                  <a:latin typeface="Cambria Math" panose="02040503050406030204" pitchFamily="18" charset="0"/>
                </a:rPr>
                <a:t>𝑈(𝑥)=(1−exp⁡(−</a:t>
              </a:r>
              <a:r>
                <a:rPr lang="el-GR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γ</a:t>
              </a:r>
              <a:r>
                <a:rPr lang="es-ES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∗𝑥))/</a:t>
              </a:r>
              <a:r>
                <a:rPr lang="el-GR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γ</a:t>
              </a:r>
              <a:endParaRPr lang="en-US" sz="9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4</xdr:row>
      <xdr:rowOff>114300</xdr:rowOff>
    </xdr:from>
    <xdr:ext cx="1477905" cy="3488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70E2A35-A37E-429A-B1CA-C20FE0FA46C5}"/>
                </a:ext>
              </a:extLst>
            </xdr:cNvPr>
            <xdr:cNvSpPr txBox="1"/>
          </xdr:nvSpPr>
          <xdr:spPr>
            <a:xfrm>
              <a:off x="152400" y="876300"/>
              <a:ext cx="1477905" cy="34887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𝑈</m:t>
                    </m:r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m:rPr>
                            <m:sty m:val="p"/>
                          </m:rPr>
                          <a:rPr lang="es-ES" sz="1100" b="0" i="0">
                            <a:latin typeface="Cambria Math" panose="02040503050406030204" pitchFamily="18" charset="0"/>
                          </a:rPr>
                          <m:t>exp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⁡(−</m:t>
                        </m:r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γ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γ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70E2A35-A37E-429A-B1CA-C20FE0FA46C5}"/>
                </a:ext>
              </a:extLst>
            </xdr:cNvPr>
            <xdr:cNvSpPr txBox="1"/>
          </xdr:nvSpPr>
          <xdr:spPr>
            <a:xfrm>
              <a:off x="152400" y="876300"/>
              <a:ext cx="1477905" cy="34887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𝑈(𝑥)=(1−exp⁡(−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γ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∗𝑥))/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γ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11</xdr:col>
      <xdr:colOff>483534</xdr:colOff>
      <xdr:row>13</xdr:row>
      <xdr:rowOff>19331</xdr:rowOff>
    </xdr:from>
    <xdr:to>
      <xdr:col>17</xdr:col>
      <xdr:colOff>57709</xdr:colOff>
      <xdr:row>27</xdr:row>
      <xdr:rowOff>95531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0DCA87-92D7-4145-A0CD-C1B5C0E87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53788</xdr:colOff>
      <xdr:row>4</xdr:row>
      <xdr:rowOff>53787</xdr:rowOff>
    </xdr:from>
    <xdr:ext cx="1647825" cy="267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EDD046B-3FB9-4820-B2BB-FA4DBF453AB8}"/>
                </a:ext>
              </a:extLst>
            </xdr:cNvPr>
            <xdr:cNvSpPr txBox="1"/>
          </xdr:nvSpPr>
          <xdr:spPr>
            <a:xfrm>
              <a:off x="3101788" y="815787"/>
              <a:ext cx="1647825" cy="267766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𝑈</m:t>
                  </m:r>
                  <m:d>
                    <m:d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d>
                  <m:r>
                    <a:rPr lang="es-ES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ES" sz="1100" b="0" i="1">
                          <a:latin typeface="Cambria Math" panose="02040503050406030204" pitchFamily="18" charset="0"/>
                        </a:rPr>
                        <m:t>1−</m:t>
                      </m:r>
                      <m:r>
                        <m:rPr>
                          <m:sty m:val="p"/>
                        </m:rPr>
                        <a:rPr lang="es-ES" sz="1100" b="0" i="0">
                          <a:latin typeface="Cambria Math" panose="02040503050406030204" pitchFamily="18" charset="0"/>
                        </a:rPr>
                        <m:t>exp</m:t>
                      </m:r>
                      <m:r>
                        <a:rPr lang="es-ES" sz="1100" b="0" i="1">
                          <a:latin typeface="Cambria Math" panose="02040503050406030204" pitchFamily="18" charset="0"/>
                        </a:rPr>
                        <m:t>⁡(−</m:t>
                      </m:r>
                      <m:r>
                        <m:rPr>
                          <m:sty m:val="p"/>
                        </m:rPr>
                        <a:rPr lang="el-G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γ</m:t>
                      </m:r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a:rPr lang="es-C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𝐶𝐸</m:t>
                      </m:r>
                      <m: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num>
                    <m:den>
                      <m:r>
                        <m:rPr>
                          <m:sty m:val="p"/>
                        </m:rPr>
                        <a:rPr lang="el-G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γ</m:t>
                      </m:r>
                    </m:den>
                  </m:f>
                </m:oMath>
              </a14:m>
              <a:r>
                <a:rPr lang="en-US" sz="1100"/>
                <a:t>=,731</a:t>
              </a: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EDD046B-3FB9-4820-B2BB-FA4DBF453AB8}"/>
                </a:ext>
              </a:extLst>
            </xdr:cNvPr>
            <xdr:cNvSpPr txBox="1"/>
          </xdr:nvSpPr>
          <xdr:spPr>
            <a:xfrm>
              <a:off x="3101788" y="815787"/>
              <a:ext cx="1647825" cy="267766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𝑈(𝑥)=(1−exp⁡(−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γ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s-C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𝐶𝐸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))/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γ</a:t>
              </a:r>
              <a:r>
                <a:rPr lang="en-US" sz="1100"/>
                <a:t>=,731</a:t>
              </a:r>
            </a:p>
          </xdr:txBody>
        </xdr:sp>
      </mc:Fallback>
    </mc:AlternateContent>
    <xdr:clientData/>
  </xdr:oneCellAnchor>
  <xdr:oneCellAnchor>
    <xdr:from>
      <xdr:col>3</xdr:col>
      <xdr:colOff>99391</xdr:colOff>
      <xdr:row>10</xdr:row>
      <xdr:rowOff>107674</xdr:rowOff>
    </xdr:from>
    <xdr:ext cx="531684" cy="2667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3">
              <a:extLst>
                <a:ext uri="{FF2B5EF4-FFF2-40B4-BE49-F238E27FC236}">
                  <a16:creationId xmlns:a16="http://schemas.microsoft.com/office/drawing/2014/main" id="{83E954E8-6E8B-4047-B569-AEC620D0CEB1}"/>
                </a:ext>
              </a:extLst>
            </xdr:cNvPr>
            <xdr:cNvSpPr txBox="1"/>
          </xdr:nvSpPr>
          <xdr:spPr>
            <a:xfrm>
              <a:off x="2385391" y="2012674"/>
              <a:ext cx="531684" cy="266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trlPr>
                          <a:rPr lang="es-CL" sz="8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CL" sz="8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s-CL" sz="8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  <m:e>
                        <m:r>
                          <a:rPr lang="es-CL" sz="8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lang="es-CL" sz="800" b="0" i="1">
                            <a:latin typeface="Cambria Math" panose="02040503050406030204" pitchFamily="18" charset="0"/>
                          </a:rPr>
                          <m:t>1</m:t>
                        </m:r>
                        <m:d>
                          <m:dPr>
                            <m:ctrlPr>
                              <a:rPr lang="es-CL" sz="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s-CL" sz="8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</m:oMath>
                </m:oMathPara>
              </a14:m>
              <a:endParaRPr lang="es-CL" sz="800"/>
            </a:p>
          </xdr:txBody>
        </xdr:sp>
      </mc:Choice>
      <mc:Fallback xmlns="">
        <xdr:sp macro="" textlink="">
          <xdr:nvSpPr>
            <xdr:cNvPr id="5" name="TextBox 3">
              <a:extLst>
                <a:ext uri="{FF2B5EF4-FFF2-40B4-BE49-F238E27FC236}">
                  <a16:creationId xmlns:a16="http://schemas.microsoft.com/office/drawing/2014/main" id="{83E954E8-6E8B-4047-B569-AEC620D0CEB1}"/>
                </a:ext>
              </a:extLst>
            </xdr:cNvPr>
            <xdr:cNvSpPr txBox="1"/>
          </xdr:nvSpPr>
          <xdr:spPr>
            <a:xfrm>
              <a:off x="2385391" y="2012674"/>
              <a:ext cx="531684" cy="266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L" sz="800" i="0">
                  <a:latin typeface="Cambria Math" panose="02040503050406030204" pitchFamily="18" charset="0"/>
                </a:rPr>
                <a:t>∫</a:t>
              </a:r>
              <a:r>
                <a:rPr lang="es-CL" sz="800" b="0" i="0">
                  <a:latin typeface="Cambria Math" panose="02040503050406030204" pitchFamily="18" charset="0"/>
                </a:rPr>
                <a:t>_0^𝑥▒𝐹1(𝑥)𝑑𝑥</a:t>
              </a:r>
              <a:endParaRPr lang="es-CL" sz="800"/>
            </a:p>
          </xdr:txBody>
        </xdr:sp>
      </mc:Fallback>
    </mc:AlternateContent>
    <xdr:clientData/>
  </xdr:oneCellAnchor>
  <xdr:oneCellAnchor>
    <xdr:from>
      <xdr:col>7</xdr:col>
      <xdr:colOff>82826</xdr:colOff>
      <xdr:row>10</xdr:row>
      <xdr:rowOff>99392</xdr:rowOff>
    </xdr:from>
    <xdr:ext cx="531684" cy="2667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3">
              <a:extLst>
                <a:ext uri="{FF2B5EF4-FFF2-40B4-BE49-F238E27FC236}">
                  <a16:creationId xmlns:a16="http://schemas.microsoft.com/office/drawing/2014/main" id="{32068B05-1443-4D16-87DB-DAEE1DDC31CF}"/>
                </a:ext>
              </a:extLst>
            </xdr:cNvPr>
            <xdr:cNvSpPr txBox="1"/>
          </xdr:nvSpPr>
          <xdr:spPr>
            <a:xfrm>
              <a:off x="5474804" y="2004392"/>
              <a:ext cx="531684" cy="266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trlPr>
                          <a:rPr lang="es-CL" sz="8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CL" sz="8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s-CL" sz="8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  <m:e>
                        <m:r>
                          <a:rPr lang="es-CL" sz="8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lang="es-CL" sz="800" b="0" i="1">
                            <a:latin typeface="Cambria Math" panose="02040503050406030204" pitchFamily="18" charset="0"/>
                          </a:rPr>
                          <m:t>2</m:t>
                        </m:r>
                        <m:d>
                          <m:dPr>
                            <m:ctrlPr>
                              <a:rPr lang="es-CL" sz="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s-CL" sz="8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</m:oMath>
                </m:oMathPara>
              </a14:m>
              <a:endParaRPr lang="es-CL" sz="800"/>
            </a:p>
          </xdr:txBody>
        </xdr:sp>
      </mc:Choice>
      <mc:Fallback xmlns="">
        <xdr:sp macro="" textlink="">
          <xdr:nvSpPr>
            <xdr:cNvPr id="6" name="TextBox 3">
              <a:extLst>
                <a:ext uri="{FF2B5EF4-FFF2-40B4-BE49-F238E27FC236}">
                  <a16:creationId xmlns:a16="http://schemas.microsoft.com/office/drawing/2014/main" id="{32068B05-1443-4D16-87DB-DAEE1DDC31CF}"/>
                </a:ext>
              </a:extLst>
            </xdr:cNvPr>
            <xdr:cNvSpPr txBox="1"/>
          </xdr:nvSpPr>
          <xdr:spPr>
            <a:xfrm>
              <a:off x="5474804" y="2004392"/>
              <a:ext cx="531684" cy="266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L" sz="800" i="0">
                  <a:latin typeface="Cambria Math" panose="02040503050406030204" pitchFamily="18" charset="0"/>
                </a:rPr>
                <a:t>∫</a:t>
              </a:r>
              <a:r>
                <a:rPr lang="es-CL" sz="800" b="0" i="0">
                  <a:latin typeface="Cambria Math" panose="02040503050406030204" pitchFamily="18" charset="0"/>
                </a:rPr>
                <a:t>_0^𝑥▒𝐹2(𝑥)𝑑𝑥</a:t>
              </a:r>
              <a:endParaRPr lang="es-CL" sz="8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548369</xdr:colOff>
      <xdr:row>7</xdr:row>
      <xdr:rowOff>140154</xdr:rowOff>
    </xdr:from>
    <xdr:ext cx="752475" cy="1821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D06CA41-14DA-4C45-B190-99CE9FC4C1BF}"/>
                </a:ext>
              </a:extLst>
            </xdr:cNvPr>
            <xdr:cNvSpPr txBox="1"/>
          </xdr:nvSpPr>
          <xdr:spPr>
            <a:xfrm>
              <a:off x="548369" y="1473654"/>
              <a:ext cx="752475" cy="182166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𝑢</m:t>
                    </m:r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2/3</m:t>
                        </m:r>
                      </m:sup>
                    </m:sSup>
                  </m:oMath>
                </m:oMathPara>
              </a14:m>
              <a:endParaRPr lang="es-CL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BD06CA41-14DA-4C45-B190-99CE9FC4C1BF}"/>
                </a:ext>
              </a:extLst>
            </xdr:cNvPr>
            <xdr:cNvSpPr txBox="1"/>
          </xdr:nvSpPr>
          <xdr:spPr>
            <a:xfrm>
              <a:off x="548369" y="1473654"/>
              <a:ext cx="752475" cy="182166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𝑢(𝑥)=𝑥^(2/3)</a:t>
              </a:r>
              <a:endParaRPr lang="es-CL" sz="1100"/>
            </a:p>
          </xdr:txBody>
        </xdr:sp>
      </mc:Fallback>
    </mc:AlternateContent>
    <xdr:clientData/>
  </xdr:oneCellAnchor>
  <xdr:twoCellAnchor>
    <xdr:from>
      <xdr:col>10</xdr:col>
      <xdr:colOff>226846</xdr:colOff>
      <xdr:row>16</xdr:row>
      <xdr:rowOff>27319</xdr:rowOff>
    </xdr:from>
    <xdr:to>
      <xdr:col>18</xdr:col>
      <xdr:colOff>17296</xdr:colOff>
      <xdr:row>30</xdr:row>
      <xdr:rowOff>103519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BDCEB46-A14D-4212-B33F-54A59D3D1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548767</xdr:colOff>
      <xdr:row>33</xdr:row>
      <xdr:rowOff>41702</xdr:rowOff>
    </xdr:from>
    <xdr:to>
      <xdr:col>17</xdr:col>
      <xdr:colOff>548767</xdr:colOff>
      <xdr:row>47</xdr:row>
      <xdr:rowOff>117902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932F144-0746-42FE-9317-8C804D22B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8</xdr:col>
      <xdr:colOff>396589</xdr:colOff>
      <xdr:row>6</xdr:row>
      <xdr:rowOff>60414</xdr:rowOff>
    </xdr:from>
    <xdr:ext cx="1628775" cy="1821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FFCE9D2E-E47D-4583-A81F-41DDA572287B}"/>
                </a:ext>
              </a:extLst>
            </xdr:cNvPr>
            <xdr:cNvSpPr txBox="1"/>
          </xdr:nvSpPr>
          <xdr:spPr>
            <a:xfrm>
              <a:off x="7142530" y="1203414"/>
              <a:ext cx="1628775" cy="182166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𝑢</m:t>
                    </m:r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𝐶𝐸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2/3</m:t>
                        </m:r>
                      </m:sup>
                    </m:sSup>
                    <m:r>
                      <a:rPr lang="es-CL" sz="1100" b="0" i="1">
                        <a:latin typeface="Cambria Math" panose="02040503050406030204" pitchFamily="18" charset="0"/>
                      </a:rPr>
                      <m:t>=3,211</m:t>
                    </m:r>
                  </m:oMath>
                </m:oMathPara>
              </a14:m>
              <a:endParaRPr lang="es-CL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FFCE9D2E-E47D-4583-A81F-41DDA572287B}"/>
                </a:ext>
              </a:extLst>
            </xdr:cNvPr>
            <xdr:cNvSpPr txBox="1"/>
          </xdr:nvSpPr>
          <xdr:spPr>
            <a:xfrm>
              <a:off x="7142530" y="1203414"/>
              <a:ext cx="1628775" cy="182166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𝑢(𝑥)=〖</a:t>
              </a:r>
              <a:r>
                <a:rPr lang="es-CL" sz="1100" b="0" i="0">
                  <a:latin typeface="Cambria Math" panose="02040503050406030204" pitchFamily="18" charset="0"/>
                </a:rPr>
                <a:t>𝐶𝐸</a:t>
              </a:r>
              <a:r>
                <a:rPr lang="es-ES" sz="1100" b="0" i="0">
                  <a:latin typeface="Cambria Math" panose="02040503050406030204" pitchFamily="18" charset="0"/>
                </a:rPr>
                <a:t>〗^(2/3)</a:t>
              </a:r>
              <a:r>
                <a:rPr lang="es-CL" sz="1100" b="0" i="0">
                  <a:latin typeface="Cambria Math" panose="02040503050406030204" pitchFamily="18" charset="0"/>
                </a:rPr>
                <a:t>=3,211</a:t>
              </a:r>
              <a:endParaRPr lang="es-CL" sz="1100"/>
            </a:p>
          </xdr:txBody>
        </xdr:sp>
      </mc:Fallback>
    </mc:AlternateContent>
    <xdr:clientData/>
  </xdr:oneCellAnchor>
  <xdr:oneCellAnchor>
    <xdr:from>
      <xdr:col>2</xdr:col>
      <xdr:colOff>68035</xdr:colOff>
      <xdr:row>10</xdr:row>
      <xdr:rowOff>68035</xdr:rowOff>
    </xdr:from>
    <xdr:ext cx="531684" cy="2667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3">
              <a:extLst>
                <a:ext uri="{FF2B5EF4-FFF2-40B4-BE49-F238E27FC236}">
                  <a16:creationId xmlns:a16="http://schemas.microsoft.com/office/drawing/2014/main" id="{DC18BC06-8956-4790-826A-9E33A4A31BCD}"/>
                </a:ext>
              </a:extLst>
            </xdr:cNvPr>
            <xdr:cNvSpPr txBox="1"/>
          </xdr:nvSpPr>
          <xdr:spPr>
            <a:xfrm>
              <a:off x="1646464" y="1973035"/>
              <a:ext cx="531684" cy="266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trlPr>
                          <a:rPr lang="es-CL" sz="8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CL" sz="8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s-CL" sz="8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  <m:e>
                        <m:r>
                          <a:rPr lang="es-CL" sz="8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lang="es-CL" sz="800" b="0" i="1">
                            <a:latin typeface="Cambria Math" panose="02040503050406030204" pitchFamily="18" charset="0"/>
                          </a:rPr>
                          <m:t>1</m:t>
                        </m:r>
                        <m:d>
                          <m:dPr>
                            <m:ctrlPr>
                              <a:rPr lang="es-CL" sz="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s-CL" sz="8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</m:oMath>
                </m:oMathPara>
              </a14:m>
              <a:endParaRPr lang="es-CL" sz="800"/>
            </a:p>
          </xdr:txBody>
        </xdr:sp>
      </mc:Choice>
      <mc:Fallback xmlns="">
        <xdr:sp macro="" textlink="">
          <xdr:nvSpPr>
            <xdr:cNvPr id="7" name="TextBox 3">
              <a:extLst>
                <a:ext uri="{FF2B5EF4-FFF2-40B4-BE49-F238E27FC236}">
                  <a16:creationId xmlns:a16="http://schemas.microsoft.com/office/drawing/2014/main" id="{DC18BC06-8956-4790-826A-9E33A4A31BCD}"/>
                </a:ext>
              </a:extLst>
            </xdr:cNvPr>
            <xdr:cNvSpPr txBox="1"/>
          </xdr:nvSpPr>
          <xdr:spPr>
            <a:xfrm>
              <a:off x="1646464" y="1973035"/>
              <a:ext cx="531684" cy="266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L" sz="800" i="0">
                  <a:latin typeface="Cambria Math" panose="02040503050406030204" pitchFamily="18" charset="0"/>
                </a:rPr>
                <a:t>∫</a:t>
              </a:r>
              <a:r>
                <a:rPr lang="es-CL" sz="800" b="0" i="0">
                  <a:latin typeface="Cambria Math" panose="02040503050406030204" pitchFamily="18" charset="0"/>
                </a:rPr>
                <a:t>_0^𝑥▒𝐹1(𝑥)𝑑𝑥</a:t>
              </a:r>
              <a:endParaRPr lang="es-CL" sz="800"/>
            </a:p>
          </xdr:txBody>
        </xdr:sp>
      </mc:Fallback>
    </mc:AlternateContent>
    <xdr:clientData/>
  </xdr:oneCellAnchor>
  <xdr:oneCellAnchor>
    <xdr:from>
      <xdr:col>5</xdr:col>
      <xdr:colOff>54429</xdr:colOff>
      <xdr:row>10</xdr:row>
      <xdr:rowOff>27214</xdr:rowOff>
    </xdr:from>
    <xdr:ext cx="531684" cy="2667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3">
              <a:extLst>
                <a:ext uri="{FF2B5EF4-FFF2-40B4-BE49-F238E27FC236}">
                  <a16:creationId xmlns:a16="http://schemas.microsoft.com/office/drawing/2014/main" id="{CB70F7D4-859B-4D6E-A7DF-8F1884033849}"/>
                </a:ext>
              </a:extLst>
            </xdr:cNvPr>
            <xdr:cNvSpPr txBox="1"/>
          </xdr:nvSpPr>
          <xdr:spPr>
            <a:xfrm>
              <a:off x="4027715" y="1932214"/>
              <a:ext cx="531684" cy="266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trlPr>
                          <a:rPr lang="es-CL" sz="8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CL" sz="8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s-CL" sz="8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  <m:e>
                        <m:r>
                          <a:rPr lang="es-CL" sz="8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lang="es-CL" sz="800" b="0" i="1">
                            <a:latin typeface="Cambria Math" panose="02040503050406030204" pitchFamily="18" charset="0"/>
                          </a:rPr>
                          <m:t>2</m:t>
                        </m:r>
                        <m:d>
                          <m:dPr>
                            <m:ctrlPr>
                              <a:rPr lang="es-CL" sz="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L" sz="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s-CL" sz="8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</m:oMath>
                </m:oMathPara>
              </a14:m>
              <a:endParaRPr lang="es-CL" sz="800"/>
            </a:p>
          </xdr:txBody>
        </xdr:sp>
      </mc:Choice>
      <mc:Fallback xmlns="">
        <xdr:sp macro="" textlink="">
          <xdr:nvSpPr>
            <xdr:cNvPr id="8" name="TextBox 3">
              <a:extLst>
                <a:ext uri="{FF2B5EF4-FFF2-40B4-BE49-F238E27FC236}">
                  <a16:creationId xmlns:a16="http://schemas.microsoft.com/office/drawing/2014/main" id="{CB70F7D4-859B-4D6E-A7DF-8F1884033849}"/>
                </a:ext>
              </a:extLst>
            </xdr:cNvPr>
            <xdr:cNvSpPr txBox="1"/>
          </xdr:nvSpPr>
          <xdr:spPr>
            <a:xfrm>
              <a:off x="4027715" y="1932214"/>
              <a:ext cx="531684" cy="266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L" sz="800" i="0">
                  <a:latin typeface="Cambria Math" panose="02040503050406030204" pitchFamily="18" charset="0"/>
                </a:rPr>
                <a:t>∫</a:t>
              </a:r>
              <a:r>
                <a:rPr lang="es-CL" sz="800" b="0" i="0">
                  <a:latin typeface="Cambria Math" panose="02040503050406030204" pitchFamily="18" charset="0"/>
                </a:rPr>
                <a:t>_0^𝑥▒𝐹2(𝑥)𝑑𝑥</a:t>
              </a:r>
              <a:endParaRPr lang="es-CL" sz="8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jandro" id="{8DF977E5-F7AD-4EDF-A2D9-2B1CEA9E65F7}" userId="Alejandr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4" dT="2020-09-28T18:45:57.76" personId="{8DF977E5-F7AD-4EDF-A2D9-2B1CEA9E65F7}" id="{8F4DB2ED-41E5-421F-B1B4-BC7537B57E67}">
    <text>Función de probabilidad acomulada lotería 1</text>
  </threadedComment>
  <threadedComment ref="D14" dT="2020-09-28T18:47:03.23" personId="{8DF977E5-F7AD-4EDF-A2D9-2B1CEA9E65F7}" id="{5E806E07-619C-42D6-B089-BEB2BE9E50F8}">
    <text>Fn probabilidad acomulada de la acomulada.</text>
  </threadedComment>
  <threadedComment ref="G14" dT="2020-09-28T18:46:17.87" personId="{8DF977E5-F7AD-4EDF-A2D9-2B1CEA9E65F7}" id="{85175138-3ED2-4DF4-8561-58B92E60A842}">
    <text>Función de probabilidad acomulada lotería 2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showGridLines="0" zoomScaleNormal="100" workbookViewId="0">
      <selection activeCell="M14" sqref="M14"/>
    </sheetView>
  </sheetViews>
  <sheetFormatPr baseColWidth="10" defaultColWidth="9.140625" defaultRowHeight="15" x14ac:dyDescent="0.25"/>
  <cols>
    <col min="2" max="2" width="12.28515625" bestFit="1" customWidth="1"/>
    <col min="4" max="4" width="12.28515625" bestFit="1" customWidth="1"/>
  </cols>
  <sheetData>
    <row r="1" spans="1:8" x14ac:dyDescent="0.25">
      <c r="A1" s="5" t="s">
        <v>20</v>
      </c>
    </row>
    <row r="2" spans="1:8" x14ac:dyDescent="0.25">
      <c r="A2" s="3" t="s">
        <v>17</v>
      </c>
      <c r="B2" s="3">
        <v>0</v>
      </c>
      <c r="C2" s="3">
        <v>0.3</v>
      </c>
      <c r="D2" s="3">
        <v>0.6</v>
      </c>
      <c r="E2" s="3">
        <v>1</v>
      </c>
    </row>
    <row r="3" spans="1:8" x14ac:dyDescent="0.25">
      <c r="A3" s="3" t="s">
        <v>0</v>
      </c>
      <c r="B3" s="4">
        <v>0</v>
      </c>
      <c r="C3" s="4">
        <v>0.2</v>
      </c>
      <c r="D3" s="4">
        <v>0.2</v>
      </c>
      <c r="E3" s="4">
        <v>0.6</v>
      </c>
    </row>
    <row r="4" spans="1:8" x14ac:dyDescent="0.25">
      <c r="A4" s="3" t="s">
        <v>1</v>
      </c>
      <c r="B4" s="4">
        <v>0</v>
      </c>
      <c r="C4" s="4">
        <v>0.3</v>
      </c>
      <c r="D4" s="4">
        <v>0</v>
      </c>
      <c r="E4" s="4">
        <v>0.7</v>
      </c>
    </row>
    <row r="6" spans="1:8" x14ac:dyDescent="0.25">
      <c r="A6" t="s">
        <v>12</v>
      </c>
    </row>
    <row r="7" spans="1:8" x14ac:dyDescent="0.25">
      <c r="A7" t="s">
        <v>13</v>
      </c>
    </row>
    <row r="8" spans="1:8" x14ac:dyDescent="0.25">
      <c r="A8" t="s">
        <v>14</v>
      </c>
      <c r="H8" t="s">
        <v>23</v>
      </c>
    </row>
    <row r="9" spans="1:8" x14ac:dyDescent="0.25">
      <c r="A9" s="6" t="s">
        <v>22</v>
      </c>
    </row>
    <row r="10" spans="1:8" x14ac:dyDescent="0.25">
      <c r="A10" s="6" t="s">
        <v>16</v>
      </c>
    </row>
    <row r="12" spans="1:8" x14ac:dyDescent="0.25">
      <c r="A12" s="5" t="s">
        <v>21</v>
      </c>
    </row>
    <row r="13" spans="1:8" x14ac:dyDescent="0.25">
      <c r="A13" s="23" t="s">
        <v>0</v>
      </c>
      <c r="B13" s="24"/>
      <c r="C13" s="23" t="s">
        <v>1</v>
      </c>
      <c r="D13" s="24"/>
    </row>
    <row r="14" spans="1:8" x14ac:dyDescent="0.25">
      <c r="A14" s="3" t="s">
        <v>10</v>
      </c>
      <c r="B14" s="3" t="s">
        <v>11</v>
      </c>
      <c r="C14" s="3" t="s">
        <v>10</v>
      </c>
      <c r="D14" s="3" t="s">
        <v>11</v>
      </c>
    </row>
    <row r="15" spans="1:8" x14ac:dyDescent="0.25">
      <c r="A15" s="3">
        <v>1</v>
      </c>
      <c r="B15" s="4">
        <v>0.25</v>
      </c>
      <c r="C15" s="3">
        <v>3</v>
      </c>
      <c r="D15" s="4">
        <v>0.33</v>
      </c>
    </row>
    <row r="16" spans="1:8" x14ac:dyDescent="0.25">
      <c r="A16" s="3">
        <v>6</v>
      </c>
      <c r="B16" s="4">
        <v>0.5</v>
      </c>
      <c r="C16" s="3">
        <v>5</v>
      </c>
      <c r="D16" s="4">
        <v>0.33</v>
      </c>
    </row>
    <row r="17" spans="1:4" x14ac:dyDescent="0.25">
      <c r="A17" s="3">
        <v>12</v>
      </c>
      <c r="B17" s="4">
        <v>0.25</v>
      </c>
      <c r="C17" s="3">
        <v>9</v>
      </c>
      <c r="D17" s="4">
        <v>0.34</v>
      </c>
    </row>
    <row r="20" spans="1:4" x14ac:dyDescent="0.25">
      <c r="A20" t="s">
        <v>12</v>
      </c>
    </row>
    <row r="21" spans="1:4" x14ac:dyDescent="0.25">
      <c r="A21" t="s">
        <v>13</v>
      </c>
    </row>
    <row r="22" spans="1:4" x14ac:dyDescent="0.25">
      <c r="A22" t="s">
        <v>14</v>
      </c>
    </row>
    <row r="23" spans="1:4" x14ac:dyDescent="0.25">
      <c r="A23" s="6" t="s">
        <v>15</v>
      </c>
    </row>
    <row r="24" spans="1:4" x14ac:dyDescent="0.25">
      <c r="A24" s="6" t="s">
        <v>16</v>
      </c>
    </row>
  </sheetData>
  <mergeCells count="2">
    <mergeCell ref="A13:B13"/>
    <mergeCell ref="C13:D1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F671-5C5F-41D4-B0C2-C0577EB6276C}">
  <dimension ref="A1:N25"/>
  <sheetViews>
    <sheetView tabSelected="1" zoomScale="85" zoomScaleNormal="85" workbookViewId="0">
      <selection activeCell="G1" sqref="G1:J1"/>
    </sheetView>
  </sheetViews>
  <sheetFormatPr baseColWidth="10" defaultRowHeight="15" x14ac:dyDescent="0.25"/>
  <cols>
    <col min="2" max="2" width="12.28515625" bestFit="1" customWidth="1"/>
    <col min="6" max="6" width="12.28515625" bestFit="1" customWidth="1"/>
    <col min="9" max="9" width="15.7109375" bestFit="1" customWidth="1"/>
    <col min="10" max="10" width="15.5703125" bestFit="1" customWidth="1"/>
    <col min="12" max="12" width="11.85546875" bestFit="1" customWidth="1"/>
    <col min="13" max="13" width="12.5703125" bestFit="1" customWidth="1"/>
  </cols>
  <sheetData>
    <row r="1" spans="1:14" x14ac:dyDescent="0.25">
      <c r="A1" s="3" t="s">
        <v>17</v>
      </c>
      <c r="B1" s="3">
        <v>0</v>
      </c>
      <c r="C1" s="3">
        <v>0.3</v>
      </c>
      <c r="D1" s="3">
        <v>0.6</v>
      </c>
      <c r="E1" s="3">
        <v>1</v>
      </c>
      <c r="F1" s="10"/>
      <c r="G1" s="19" t="s">
        <v>26</v>
      </c>
      <c r="H1" s="19" t="s">
        <v>27</v>
      </c>
      <c r="I1" s="19" t="s">
        <v>28</v>
      </c>
      <c r="J1" s="19" t="s">
        <v>57</v>
      </c>
      <c r="K1" s="19" t="s">
        <v>29</v>
      </c>
      <c r="L1" s="19" t="s">
        <v>30</v>
      </c>
      <c r="M1" s="19" t="s">
        <v>31</v>
      </c>
      <c r="N1" s="19" t="s">
        <v>32</v>
      </c>
    </row>
    <row r="2" spans="1:14" x14ac:dyDescent="0.25">
      <c r="A2" s="3" t="s">
        <v>0</v>
      </c>
      <c r="B2" s="4">
        <v>0</v>
      </c>
      <c r="C2" s="4">
        <v>0.2</v>
      </c>
      <c r="D2" s="4">
        <v>0.2</v>
      </c>
      <c r="E2" s="4">
        <v>0.6</v>
      </c>
      <c r="F2" s="10" t="s">
        <v>0</v>
      </c>
      <c r="G2" s="21">
        <f>(1-EXP(-$B$8*B1))/$B$8</f>
        <v>0</v>
      </c>
      <c r="H2" s="22">
        <f t="shared" ref="H2:J2" si="0">(1-EXP(-$B$8*C1))/$B$8</f>
        <v>0.29335012111266695</v>
      </c>
      <c r="I2" s="22">
        <f t="shared" si="0"/>
        <v>0.57379209819181209</v>
      </c>
      <c r="J2" s="22">
        <f t="shared" si="0"/>
        <v>0.92861349049961461</v>
      </c>
      <c r="K2" s="21">
        <f>SUMPRODUCT(G2:J2,B2:E2)</f>
        <v>0.73059653816066461</v>
      </c>
      <c r="L2" s="22">
        <f>(1-EXP(-B8*M2))/B8</f>
        <v>0.73059637835323654</v>
      </c>
      <c r="M2" s="21">
        <v>0.77381758711836213</v>
      </c>
      <c r="N2" s="17">
        <f>L2-K2</f>
        <v>-1.5980742806842585E-7</v>
      </c>
    </row>
    <row r="3" spans="1:14" x14ac:dyDescent="0.25">
      <c r="A3" s="3" t="s">
        <v>1</v>
      </c>
      <c r="B3" s="4">
        <v>0</v>
      </c>
      <c r="C3" s="4">
        <v>0.3</v>
      </c>
      <c r="D3" s="4">
        <v>0</v>
      </c>
      <c r="E3" s="4">
        <v>0.7</v>
      </c>
      <c r="F3" s="10" t="s">
        <v>1</v>
      </c>
      <c r="G3" s="21">
        <f>(1-EXP(-$B$8*B2))/$B$8</f>
        <v>0</v>
      </c>
      <c r="H3" s="22">
        <f>(1-EXP(-$B$8*C1))/$B$8</f>
        <v>0.29335012111266695</v>
      </c>
      <c r="I3" s="22">
        <f>(1-EXP(-$B$8*D1))/$B$8</f>
        <v>0.57379209819181209</v>
      </c>
      <c r="J3" s="22">
        <f>(1-EXP(-$B$8*E1))/$B$8</f>
        <v>0.92861349049961461</v>
      </c>
      <c r="K3" s="21">
        <f>SUMPRODUCT(G3:J3,B3:E3)</f>
        <v>0.73803447968353031</v>
      </c>
      <c r="L3" s="22">
        <f>(1-EXP(-B8*M3))/B8</f>
        <v>0.73808586154083078</v>
      </c>
      <c r="M3" s="21">
        <v>0.78223416745534879</v>
      </c>
      <c r="N3" s="17">
        <f>L3-K3</f>
        <v>5.1381857300469846E-5</v>
      </c>
    </row>
    <row r="4" spans="1:14" x14ac:dyDescent="0.25">
      <c r="H4" s="8"/>
      <c r="I4" s="8"/>
      <c r="J4" s="8"/>
      <c r="K4" s="8"/>
    </row>
    <row r="8" spans="1:14" x14ac:dyDescent="0.25">
      <c r="A8" t="s">
        <v>25</v>
      </c>
      <c r="B8">
        <f>0.15</f>
        <v>0.15</v>
      </c>
    </row>
    <row r="9" spans="1:14" x14ac:dyDescent="0.25">
      <c r="B9" t="s">
        <v>51</v>
      </c>
      <c r="C9" t="s">
        <v>33</v>
      </c>
    </row>
    <row r="10" spans="1:14" x14ac:dyDescent="0.25">
      <c r="A10" t="s">
        <v>18</v>
      </c>
      <c r="B10">
        <f>SUMPRODUCT(B2:E2,B1:E1)</f>
        <v>0.78</v>
      </c>
      <c r="C10" s="9">
        <f>B10-M2</f>
        <v>6.1824128816378998E-3</v>
      </c>
      <c r="I10" t="s">
        <v>50</v>
      </c>
    </row>
    <row r="11" spans="1:14" x14ac:dyDescent="0.25">
      <c r="A11" t="s">
        <v>19</v>
      </c>
      <c r="B11">
        <f>SUMPRODUCT(B1:E1,B3:E3)</f>
        <v>0.78999999999999992</v>
      </c>
      <c r="C11" s="9">
        <f>B11-M3</f>
        <v>7.76583254465113E-3</v>
      </c>
      <c r="I11" t="s">
        <v>53</v>
      </c>
    </row>
    <row r="12" spans="1:14" x14ac:dyDescent="0.25">
      <c r="C12" s="9"/>
    </row>
    <row r="13" spans="1:14" x14ac:dyDescent="0.25">
      <c r="A13" s="20" t="s">
        <v>24</v>
      </c>
      <c r="E13" s="20" t="s">
        <v>24</v>
      </c>
      <c r="I13" t="s">
        <v>7</v>
      </c>
      <c r="J13" t="s">
        <v>6</v>
      </c>
    </row>
    <row r="14" spans="1:14" x14ac:dyDescent="0.25">
      <c r="A14" s="1" t="s">
        <v>0</v>
      </c>
      <c r="B14" s="1" t="s">
        <v>11</v>
      </c>
      <c r="C14" s="1" t="s">
        <v>2</v>
      </c>
      <c r="D14" s="1" t="s">
        <v>3</v>
      </c>
      <c r="E14" s="2" t="s">
        <v>1</v>
      </c>
      <c r="F14" s="2" t="s">
        <v>11</v>
      </c>
      <c r="G14" s="2" t="s">
        <v>4</v>
      </c>
      <c r="H14" s="2" t="s">
        <v>5</v>
      </c>
      <c r="I14" s="7" t="s">
        <v>8</v>
      </c>
      <c r="J14" s="7" t="s">
        <v>9</v>
      </c>
      <c r="K14" s="7" t="s">
        <v>52</v>
      </c>
    </row>
    <row r="15" spans="1:14" x14ac:dyDescent="0.25">
      <c r="A15" s="14">
        <v>0</v>
      </c>
      <c r="B15" s="14">
        <v>0</v>
      </c>
      <c r="C15" s="14">
        <f>B15</f>
        <v>0</v>
      </c>
      <c r="D15" s="14">
        <f>C15</f>
        <v>0</v>
      </c>
      <c r="E15" s="15">
        <v>0</v>
      </c>
      <c r="F15" s="15">
        <v>0</v>
      </c>
      <c r="G15" s="15">
        <f>F15</f>
        <v>0</v>
      </c>
      <c r="H15" s="15">
        <f>G15</f>
        <v>0</v>
      </c>
      <c r="I15" t="b">
        <f>C15&lt;=G15</f>
        <v>1</v>
      </c>
      <c r="J15" t="b">
        <f>H15-D15&gt;=0</f>
        <v>1</v>
      </c>
      <c r="K15">
        <f>H15-D15</f>
        <v>0</v>
      </c>
    </row>
    <row r="16" spans="1:14" x14ac:dyDescent="0.25">
      <c r="A16" s="14">
        <v>0.1</v>
      </c>
      <c r="B16" s="14">
        <v>0</v>
      </c>
      <c r="C16" s="14">
        <f>B16+C15</f>
        <v>0</v>
      </c>
      <c r="D16" s="14">
        <f>C16+D15</f>
        <v>0</v>
      </c>
      <c r="E16" s="15">
        <v>0.1</v>
      </c>
      <c r="F16" s="15">
        <v>0</v>
      </c>
      <c r="G16" s="15">
        <f>F16+G15</f>
        <v>0</v>
      </c>
      <c r="H16" s="15">
        <f>G16+H15</f>
        <v>0</v>
      </c>
      <c r="I16" t="b">
        <f t="shared" ref="I16:I25" si="1">C16&lt;=G16</f>
        <v>1</v>
      </c>
      <c r="J16" t="b">
        <f t="shared" ref="J16:J25" si="2">H16-D16&gt;=0</f>
        <v>1</v>
      </c>
      <c r="K16">
        <f t="shared" ref="K16:K25" si="3">H16-D16</f>
        <v>0</v>
      </c>
    </row>
    <row r="17" spans="1:11" x14ac:dyDescent="0.25">
      <c r="A17" s="14">
        <v>0.2</v>
      </c>
      <c r="B17" s="14">
        <v>0</v>
      </c>
      <c r="C17" s="14">
        <f t="shared" ref="C17:C25" si="4">B17+C16</f>
        <v>0</v>
      </c>
      <c r="D17" s="14">
        <f t="shared" ref="D17:D25" si="5">C17+D16</f>
        <v>0</v>
      </c>
      <c r="E17" s="15">
        <v>0.2</v>
      </c>
      <c r="F17" s="15">
        <v>0</v>
      </c>
      <c r="G17" s="15">
        <f t="shared" ref="G17:G25" si="6">F17+G16</f>
        <v>0</v>
      </c>
      <c r="H17" s="15">
        <f t="shared" ref="H17:H25" si="7">G17+H16</f>
        <v>0</v>
      </c>
      <c r="I17" t="b">
        <f t="shared" si="1"/>
        <v>1</v>
      </c>
      <c r="J17" t="b">
        <f t="shared" si="2"/>
        <v>1</v>
      </c>
      <c r="K17">
        <f t="shared" si="3"/>
        <v>0</v>
      </c>
    </row>
    <row r="18" spans="1:11" x14ac:dyDescent="0.25">
      <c r="A18" s="14">
        <v>0.3</v>
      </c>
      <c r="B18" s="14">
        <v>0.2</v>
      </c>
      <c r="C18" s="14">
        <f t="shared" si="4"/>
        <v>0.2</v>
      </c>
      <c r="D18" s="14">
        <f t="shared" si="5"/>
        <v>0.2</v>
      </c>
      <c r="E18" s="15">
        <v>0.3</v>
      </c>
      <c r="F18" s="15">
        <v>0.3</v>
      </c>
      <c r="G18" s="15">
        <f t="shared" si="6"/>
        <v>0.3</v>
      </c>
      <c r="H18" s="15">
        <f t="shared" si="7"/>
        <v>0.3</v>
      </c>
      <c r="I18" t="b">
        <f t="shared" si="1"/>
        <v>1</v>
      </c>
      <c r="J18" t="b">
        <f t="shared" si="2"/>
        <v>1</v>
      </c>
      <c r="K18">
        <f t="shared" si="3"/>
        <v>9.9999999999999978E-2</v>
      </c>
    </row>
    <row r="19" spans="1:11" x14ac:dyDescent="0.25">
      <c r="A19" s="14">
        <v>0.4</v>
      </c>
      <c r="B19" s="14">
        <v>0</v>
      </c>
      <c r="C19" s="14">
        <f t="shared" si="4"/>
        <v>0.2</v>
      </c>
      <c r="D19" s="14">
        <f t="shared" si="5"/>
        <v>0.4</v>
      </c>
      <c r="E19" s="15">
        <v>0.4</v>
      </c>
      <c r="F19" s="15">
        <v>0</v>
      </c>
      <c r="G19" s="15">
        <f t="shared" si="6"/>
        <v>0.3</v>
      </c>
      <c r="H19" s="15">
        <f t="shared" si="7"/>
        <v>0.6</v>
      </c>
      <c r="I19" t="b">
        <f t="shared" si="1"/>
        <v>1</v>
      </c>
      <c r="J19" t="b">
        <f t="shared" si="2"/>
        <v>1</v>
      </c>
      <c r="K19">
        <f t="shared" si="3"/>
        <v>0.19999999999999996</v>
      </c>
    </row>
    <row r="20" spans="1:11" x14ac:dyDescent="0.25">
      <c r="A20" s="14">
        <v>0.5</v>
      </c>
      <c r="B20" s="14">
        <v>0</v>
      </c>
      <c r="C20" s="14">
        <f t="shared" si="4"/>
        <v>0.2</v>
      </c>
      <c r="D20" s="14">
        <f t="shared" si="5"/>
        <v>0.60000000000000009</v>
      </c>
      <c r="E20" s="15">
        <v>0.5</v>
      </c>
      <c r="F20" s="15">
        <v>0</v>
      </c>
      <c r="G20" s="15">
        <f t="shared" si="6"/>
        <v>0.3</v>
      </c>
      <c r="H20" s="15">
        <f t="shared" si="7"/>
        <v>0.89999999999999991</v>
      </c>
      <c r="I20" t="b">
        <f t="shared" si="1"/>
        <v>1</v>
      </c>
      <c r="J20" t="b">
        <f t="shared" si="2"/>
        <v>1</v>
      </c>
      <c r="K20">
        <f t="shared" si="3"/>
        <v>0.29999999999999982</v>
      </c>
    </row>
    <row r="21" spans="1:11" x14ac:dyDescent="0.25">
      <c r="A21" s="14">
        <v>0.6</v>
      </c>
      <c r="B21" s="14">
        <v>0.2</v>
      </c>
      <c r="C21" s="14">
        <f t="shared" si="4"/>
        <v>0.4</v>
      </c>
      <c r="D21" s="14">
        <f t="shared" si="5"/>
        <v>1</v>
      </c>
      <c r="E21" s="15">
        <v>0.6</v>
      </c>
      <c r="F21" s="15">
        <v>0</v>
      </c>
      <c r="G21" s="15">
        <f t="shared" si="6"/>
        <v>0.3</v>
      </c>
      <c r="H21" s="15">
        <f t="shared" si="7"/>
        <v>1.2</v>
      </c>
      <c r="I21" t="b">
        <f t="shared" si="1"/>
        <v>0</v>
      </c>
      <c r="J21" t="b">
        <f t="shared" si="2"/>
        <v>1</v>
      </c>
      <c r="K21">
        <f t="shared" si="3"/>
        <v>0.19999999999999996</v>
      </c>
    </row>
    <row r="22" spans="1:11" x14ac:dyDescent="0.25">
      <c r="A22" s="14">
        <v>0.7</v>
      </c>
      <c r="B22" s="14">
        <v>0</v>
      </c>
      <c r="C22" s="14">
        <f t="shared" si="4"/>
        <v>0.4</v>
      </c>
      <c r="D22" s="14">
        <f t="shared" si="5"/>
        <v>1.4</v>
      </c>
      <c r="E22" s="15">
        <v>0.7</v>
      </c>
      <c r="F22" s="15">
        <v>0</v>
      </c>
      <c r="G22" s="15">
        <f t="shared" si="6"/>
        <v>0.3</v>
      </c>
      <c r="H22" s="15">
        <f t="shared" si="7"/>
        <v>1.5</v>
      </c>
      <c r="I22" t="b">
        <f t="shared" si="1"/>
        <v>0</v>
      </c>
      <c r="J22" t="b">
        <f t="shared" si="2"/>
        <v>1</v>
      </c>
      <c r="K22">
        <f t="shared" si="3"/>
        <v>0.10000000000000009</v>
      </c>
    </row>
    <row r="23" spans="1:11" x14ac:dyDescent="0.25">
      <c r="A23" s="14">
        <v>0.8</v>
      </c>
      <c r="B23" s="14">
        <v>0</v>
      </c>
      <c r="C23" s="14">
        <f t="shared" si="4"/>
        <v>0.4</v>
      </c>
      <c r="D23" s="14">
        <f t="shared" si="5"/>
        <v>1.7999999999999998</v>
      </c>
      <c r="E23" s="15">
        <v>0.8</v>
      </c>
      <c r="F23" s="15">
        <v>0</v>
      </c>
      <c r="G23" s="15">
        <f t="shared" si="6"/>
        <v>0.3</v>
      </c>
      <c r="H23" s="15">
        <f t="shared" si="7"/>
        <v>1.8</v>
      </c>
      <c r="I23" t="b">
        <f t="shared" si="1"/>
        <v>0</v>
      </c>
      <c r="J23" t="b">
        <f t="shared" si="2"/>
        <v>1</v>
      </c>
      <c r="K23">
        <f t="shared" si="3"/>
        <v>0</v>
      </c>
    </row>
    <row r="24" spans="1:11" x14ac:dyDescent="0.25">
      <c r="A24" s="14">
        <v>0.9</v>
      </c>
      <c r="B24" s="14">
        <v>0</v>
      </c>
      <c r="C24" s="14">
        <f t="shared" si="4"/>
        <v>0.4</v>
      </c>
      <c r="D24" s="14">
        <f t="shared" si="5"/>
        <v>2.1999999999999997</v>
      </c>
      <c r="E24" s="15">
        <v>0.9</v>
      </c>
      <c r="F24" s="15">
        <v>0</v>
      </c>
      <c r="G24" s="15">
        <f t="shared" si="6"/>
        <v>0.3</v>
      </c>
      <c r="H24" s="15">
        <f t="shared" si="7"/>
        <v>2.1</v>
      </c>
      <c r="I24" t="b">
        <f t="shared" si="1"/>
        <v>0</v>
      </c>
      <c r="J24" t="b">
        <f t="shared" si="2"/>
        <v>0</v>
      </c>
      <c r="K24">
        <f t="shared" si="3"/>
        <v>-9.9999999999999645E-2</v>
      </c>
    </row>
    <row r="25" spans="1:11" x14ac:dyDescent="0.25">
      <c r="A25" s="14">
        <v>1</v>
      </c>
      <c r="B25" s="14">
        <v>0.6</v>
      </c>
      <c r="C25" s="14">
        <f t="shared" si="4"/>
        <v>1</v>
      </c>
      <c r="D25" s="14">
        <f t="shared" si="5"/>
        <v>3.1999999999999997</v>
      </c>
      <c r="E25" s="15">
        <v>1</v>
      </c>
      <c r="F25" s="15">
        <v>0.7</v>
      </c>
      <c r="G25" s="15">
        <f t="shared" si="6"/>
        <v>1</v>
      </c>
      <c r="H25" s="15">
        <f t="shared" si="7"/>
        <v>3.1</v>
      </c>
      <c r="I25" t="b">
        <f t="shared" si="1"/>
        <v>1</v>
      </c>
      <c r="J25" t="b">
        <f t="shared" si="2"/>
        <v>0</v>
      </c>
      <c r="K25">
        <f t="shared" si="3"/>
        <v>-9.9999999999999645E-2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57CA-598E-4BED-BD73-DDFD04832F6A}">
  <dimension ref="A1:S26"/>
  <sheetViews>
    <sheetView zoomScale="70" zoomScaleNormal="70" workbookViewId="0">
      <selection activeCell="K8" sqref="K8"/>
    </sheetView>
  </sheetViews>
  <sheetFormatPr baseColWidth="10" defaultRowHeight="15" x14ac:dyDescent="0.25"/>
  <cols>
    <col min="2" max="2" width="12.28515625" bestFit="1" customWidth="1"/>
    <col min="4" max="4" width="13.140625" bestFit="1" customWidth="1"/>
    <col min="6" max="6" width="14.42578125" customWidth="1"/>
    <col min="7" max="7" width="14.42578125" bestFit="1" customWidth="1"/>
    <col min="8" max="8" width="15.5703125" bestFit="1" customWidth="1"/>
    <col min="13" max="13" width="14.85546875" bestFit="1" customWidth="1"/>
    <col min="16" max="16" width="12.7109375" bestFit="1" customWidth="1"/>
    <col min="17" max="18" width="14.5703125" bestFit="1" customWidth="1"/>
    <col min="19" max="19" width="19.42578125" bestFit="1" customWidth="1"/>
  </cols>
  <sheetData>
    <row r="1" spans="1:19" x14ac:dyDescent="0.25">
      <c r="A1" t="s">
        <v>46</v>
      </c>
      <c r="G1" t="s">
        <v>55</v>
      </c>
    </row>
    <row r="2" spans="1:19" x14ac:dyDescent="0.25">
      <c r="A2" s="23" t="s">
        <v>0</v>
      </c>
      <c r="B2" s="24"/>
      <c r="C2" s="23" t="s">
        <v>1</v>
      </c>
      <c r="D2" s="24"/>
      <c r="F2" s="25" t="s">
        <v>18</v>
      </c>
      <c r="G2" s="3" t="s">
        <v>17</v>
      </c>
      <c r="H2" s="3">
        <v>1</v>
      </c>
      <c r="I2" s="3">
        <v>6</v>
      </c>
      <c r="J2" s="3">
        <v>12</v>
      </c>
      <c r="K2" s="11"/>
      <c r="L2" s="26" t="s">
        <v>18</v>
      </c>
      <c r="M2" s="19" t="s">
        <v>34</v>
      </c>
      <c r="N2" s="19" t="s">
        <v>35</v>
      </c>
      <c r="O2" s="19" t="s">
        <v>36</v>
      </c>
      <c r="P2" s="19" t="s">
        <v>37</v>
      </c>
      <c r="Q2" s="19" t="s">
        <v>41</v>
      </c>
      <c r="R2" s="19" t="s">
        <v>42</v>
      </c>
      <c r="S2" s="19" t="s">
        <v>32</v>
      </c>
    </row>
    <row r="3" spans="1:19" x14ac:dyDescent="0.25">
      <c r="A3" s="3" t="s">
        <v>10</v>
      </c>
      <c r="B3" s="3" t="s">
        <v>11</v>
      </c>
      <c r="C3" s="3" t="s">
        <v>10</v>
      </c>
      <c r="D3" s="3" t="s">
        <v>11</v>
      </c>
      <c r="F3" s="25"/>
      <c r="G3" s="3" t="s">
        <v>11</v>
      </c>
      <c r="H3" s="3">
        <v>0.25</v>
      </c>
      <c r="I3" s="3">
        <v>0.5</v>
      </c>
      <c r="J3" s="3">
        <v>0.25</v>
      </c>
      <c r="K3" s="11"/>
      <c r="L3" s="26"/>
      <c r="M3" s="13">
        <f>(H2)^(2/3)</f>
        <v>1</v>
      </c>
      <c r="N3" s="13">
        <f t="shared" ref="N3:O3" si="0">(I2)^(2/3)</f>
        <v>3.3019272488946263</v>
      </c>
      <c r="O3" s="13">
        <f t="shared" si="0"/>
        <v>5.2414827884177937</v>
      </c>
      <c r="P3" s="13">
        <f>SUMPRODUCT(M3:O3,H3:J3)</f>
        <v>3.2113343215517616</v>
      </c>
      <c r="Q3" s="13">
        <f>(R3)^(2/3)</f>
        <v>3.2113305477996708</v>
      </c>
      <c r="R3" s="13">
        <v>5.7547639694122577</v>
      </c>
      <c r="S3" s="13">
        <f>Q3-P3</f>
        <v>-3.7737520908187605E-6</v>
      </c>
    </row>
    <row r="4" spans="1:19" x14ac:dyDescent="0.25">
      <c r="A4" s="3">
        <v>1</v>
      </c>
      <c r="B4" s="4">
        <v>0.25</v>
      </c>
      <c r="C4" s="3">
        <v>3</v>
      </c>
      <c r="D4" s="4">
        <v>0.33</v>
      </c>
      <c r="F4" s="25" t="s">
        <v>19</v>
      </c>
      <c r="G4" s="3" t="s">
        <v>17</v>
      </c>
      <c r="H4" s="3">
        <v>3</v>
      </c>
      <c r="I4" s="3">
        <v>5</v>
      </c>
      <c r="J4" s="3">
        <v>9</v>
      </c>
      <c r="K4" s="11"/>
      <c r="L4" s="26" t="s">
        <v>19</v>
      </c>
      <c r="M4" s="19" t="s">
        <v>38</v>
      </c>
      <c r="N4" s="19" t="s">
        <v>39</v>
      </c>
      <c r="O4" s="19" t="s">
        <v>40</v>
      </c>
      <c r="P4" s="19" t="s">
        <v>37</v>
      </c>
      <c r="Q4" s="19" t="s">
        <v>41</v>
      </c>
      <c r="R4" s="19" t="s">
        <v>42</v>
      </c>
      <c r="S4" s="19" t="s">
        <v>32</v>
      </c>
    </row>
    <row r="5" spans="1:19" x14ac:dyDescent="0.25">
      <c r="A5" s="3">
        <v>6</v>
      </c>
      <c r="B5" s="4">
        <v>0.5</v>
      </c>
      <c r="C5" s="3">
        <v>5</v>
      </c>
      <c r="D5" s="4">
        <v>0.33</v>
      </c>
      <c r="F5" s="25"/>
      <c r="G5" s="3" t="s">
        <v>11</v>
      </c>
      <c r="H5" s="3">
        <v>0.33</v>
      </c>
      <c r="I5" s="3">
        <v>0.33</v>
      </c>
      <c r="J5" s="3">
        <v>0.34</v>
      </c>
      <c r="K5" s="11"/>
      <c r="L5" s="26"/>
      <c r="M5" s="13">
        <f>(H4)^(2/3)</f>
        <v>2.0800838230519041</v>
      </c>
      <c r="N5" s="13">
        <f>(I4)^(2/3)</f>
        <v>2.9240177382128656</v>
      </c>
      <c r="O5" s="13">
        <f>(J4)^(2/3)</f>
        <v>4.3267487109222253</v>
      </c>
      <c r="P5" s="13">
        <f>SUMPRODUCT(M5:O5,H5:J5)</f>
        <v>3.1224480769309308</v>
      </c>
      <c r="Q5" s="13">
        <f>+(R5)^(2/3)</f>
        <v>3.1224423829419137</v>
      </c>
      <c r="R5" s="13">
        <v>5.5174912094803563</v>
      </c>
      <c r="S5" s="13">
        <f>Q5-P5</f>
        <v>-5.693989017174772E-6</v>
      </c>
    </row>
    <row r="6" spans="1:19" x14ac:dyDescent="0.25">
      <c r="A6" s="3">
        <v>12</v>
      </c>
      <c r="B6" s="4">
        <v>0.25</v>
      </c>
      <c r="C6" s="3">
        <v>9</v>
      </c>
      <c r="D6" s="4">
        <v>0.34</v>
      </c>
      <c r="M6" t="s">
        <v>43</v>
      </c>
    </row>
    <row r="7" spans="1:19" x14ac:dyDescent="0.25">
      <c r="A7" s="11"/>
      <c r="B7" s="12"/>
      <c r="C7" s="11"/>
      <c r="D7" s="12"/>
      <c r="M7">
        <f>M3*H3</f>
        <v>0.25</v>
      </c>
      <c r="N7">
        <f t="shared" ref="N7:O7" si="1">N3*I3</f>
        <v>1.6509636244473131</v>
      </c>
      <c r="O7">
        <f t="shared" si="1"/>
        <v>1.3103706971044484</v>
      </c>
      <c r="P7">
        <f>SUM(M7:O7)</f>
        <v>3.2113343215517616</v>
      </c>
    </row>
    <row r="8" spans="1:19" x14ac:dyDescent="0.25">
      <c r="A8" s="11"/>
      <c r="B8" s="12"/>
      <c r="C8" s="11"/>
      <c r="D8" s="12"/>
      <c r="M8">
        <f>M5*H5</f>
        <v>0.68642766160712843</v>
      </c>
      <c r="N8">
        <f>N5*I5</f>
        <v>0.96492585361024574</v>
      </c>
      <c r="O8">
        <f>O5*J5</f>
        <v>1.4710945617135567</v>
      </c>
      <c r="P8">
        <f>SUM(M8:O8)</f>
        <v>3.1224480769309308</v>
      </c>
    </row>
    <row r="9" spans="1:19" x14ac:dyDescent="0.25">
      <c r="A9" s="11"/>
      <c r="B9" s="12"/>
      <c r="C9" s="11"/>
      <c r="D9" s="12"/>
    </row>
    <row r="10" spans="1:19" x14ac:dyDescent="0.25">
      <c r="A10" t="s">
        <v>54</v>
      </c>
      <c r="G10" t="s">
        <v>48</v>
      </c>
      <c r="M10" t="s">
        <v>44</v>
      </c>
      <c r="N10" t="s">
        <v>45</v>
      </c>
    </row>
    <row r="11" spans="1:19" x14ac:dyDescent="0.25">
      <c r="G11" t="s">
        <v>49</v>
      </c>
      <c r="N11" t="s">
        <v>47</v>
      </c>
    </row>
    <row r="12" spans="1:19" x14ac:dyDescent="0.25">
      <c r="G12" t="s">
        <v>7</v>
      </c>
      <c r="H12" t="s">
        <v>6</v>
      </c>
      <c r="M12" t="s">
        <v>56</v>
      </c>
      <c r="N12" cm="1">
        <f t="array" ref="N12">SUMPRODUCT(M3:O3,TRANSPOSE(B4:B6))</f>
        <v>3.2113343215517616</v>
      </c>
    </row>
    <row r="13" spans="1:19" x14ac:dyDescent="0.25">
      <c r="A13" s="1" t="s">
        <v>0</v>
      </c>
      <c r="B13" s="1" t="s">
        <v>2</v>
      </c>
      <c r="C13" s="1" t="s">
        <v>3</v>
      </c>
      <c r="D13" s="2" t="s">
        <v>1</v>
      </c>
      <c r="E13" s="2" t="s">
        <v>4</v>
      </c>
      <c r="F13" s="2" t="s">
        <v>5</v>
      </c>
      <c r="G13" s="7" t="s">
        <v>8</v>
      </c>
      <c r="H13" s="7" t="s">
        <v>9</v>
      </c>
      <c r="I13" s="7" t="s">
        <v>9</v>
      </c>
    </row>
    <row r="14" spans="1:19" x14ac:dyDescent="0.25">
      <c r="A14" s="16">
        <v>0</v>
      </c>
      <c r="B14" s="16">
        <v>0</v>
      </c>
      <c r="C14" s="16">
        <f>B14</f>
        <v>0</v>
      </c>
      <c r="D14" s="18">
        <v>0</v>
      </c>
      <c r="E14" s="18">
        <v>0</v>
      </c>
      <c r="F14" s="18">
        <f>E14</f>
        <v>0</v>
      </c>
      <c r="G14" t="b">
        <f>B14&lt;=E14</f>
        <v>1</v>
      </c>
      <c r="H14" t="b">
        <f>F14-C14&gt;=0</f>
        <v>1</v>
      </c>
      <c r="I14">
        <f>F14-C14</f>
        <v>0</v>
      </c>
    </row>
    <row r="15" spans="1:19" x14ac:dyDescent="0.25">
      <c r="A15" s="16">
        <v>1</v>
      </c>
      <c r="B15" s="16">
        <v>0.25</v>
      </c>
      <c r="C15" s="16">
        <f>B15+C14</f>
        <v>0.25</v>
      </c>
      <c r="D15" s="18">
        <v>1</v>
      </c>
      <c r="E15" s="18">
        <v>0</v>
      </c>
      <c r="F15" s="18">
        <f>E15+F14</f>
        <v>0</v>
      </c>
      <c r="G15" t="b">
        <f t="shared" ref="G15:G26" si="2">B15&lt;=E15</f>
        <v>0</v>
      </c>
      <c r="H15" t="b">
        <f t="shared" ref="H15:H26" si="3">F15-C15&gt;=0</f>
        <v>0</v>
      </c>
      <c r="I15">
        <f t="shared" ref="I15:I26" si="4">F15-C15</f>
        <v>-0.25</v>
      </c>
    </row>
    <row r="16" spans="1:19" x14ac:dyDescent="0.25">
      <c r="A16" s="16">
        <v>2</v>
      </c>
      <c r="B16" s="16">
        <v>0.25</v>
      </c>
      <c r="C16" s="16">
        <f t="shared" ref="C16:C26" si="5">B16+C15</f>
        <v>0.5</v>
      </c>
      <c r="D16" s="18">
        <v>2</v>
      </c>
      <c r="E16" s="18">
        <v>0</v>
      </c>
      <c r="F16" s="18">
        <f t="shared" ref="F16:F26" si="6">E16+F15</f>
        <v>0</v>
      </c>
      <c r="G16" t="b">
        <f t="shared" si="2"/>
        <v>0</v>
      </c>
      <c r="H16" t="b">
        <f t="shared" si="3"/>
        <v>0</v>
      </c>
      <c r="I16">
        <f t="shared" si="4"/>
        <v>-0.5</v>
      </c>
    </row>
    <row r="17" spans="1:9" x14ac:dyDescent="0.25">
      <c r="A17" s="16">
        <v>3</v>
      </c>
      <c r="B17" s="16">
        <v>0.25</v>
      </c>
      <c r="C17" s="16">
        <f t="shared" si="5"/>
        <v>0.75</v>
      </c>
      <c r="D17" s="18">
        <v>3</v>
      </c>
      <c r="E17" s="18">
        <v>0.33</v>
      </c>
      <c r="F17" s="18">
        <f t="shared" si="6"/>
        <v>0.33</v>
      </c>
      <c r="G17" t="b">
        <f t="shared" si="2"/>
        <v>1</v>
      </c>
      <c r="H17" t="b">
        <f t="shared" si="3"/>
        <v>0</v>
      </c>
      <c r="I17">
        <f t="shared" si="4"/>
        <v>-0.42</v>
      </c>
    </row>
    <row r="18" spans="1:9" x14ac:dyDescent="0.25">
      <c r="A18" s="16">
        <v>4</v>
      </c>
      <c r="B18" s="16">
        <v>0.25</v>
      </c>
      <c r="C18" s="16">
        <f t="shared" si="5"/>
        <v>1</v>
      </c>
      <c r="D18" s="18">
        <v>4</v>
      </c>
      <c r="E18" s="18">
        <v>0.33</v>
      </c>
      <c r="F18" s="18">
        <f t="shared" si="6"/>
        <v>0.66</v>
      </c>
      <c r="G18" t="b">
        <f t="shared" si="2"/>
        <v>1</v>
      </c>
      <c r="H18" t="b">
        <f t="shared" si="3"/>
        <v>0</v>
      </c>
      <c r="I18">
        <f t="shared" si="4"/>
        <v>-0.33999999999999997</v>
      </c>
    </row>
    <row r="19" spans="1:9" x14ac:dyDescent="0.25">
      <c r="A19" s="16">
        <v>5</v>
      </c>
      <c r="B19" s="16">
        <v>0.25</v>
      </c>
      <c r="C19" s="16">
        <f t="shared" si="5"/>
        <v>1.25</v>
      </c>
      <c r="D19" s="18">
        <v>5</v>
      </c>
      <c r="E19" s="18">
        <v>0.66</v>
      </c>
      <c r="F19" s="18">
        <f t="shared" si="6"/>
        <v>1.32</v>
      </c>
      <c r="G19" t="b">
        <f t="shared" si="2"/>
        <v>1</v>
      </c>
      <c r="H19" t="b">
        <f t="shared" si="3"/>
        <v>1</v>
      </c>
      <c r="I19">
        <f t="shared" si="4"/>
        <v>7.0000000000000062E-2</v>
      </c>
    </row>
    <row r="20" spans="1:9" x14ac:dyDescent="0.25">
      <c r="A20" s="16">
        <v>6</v>
      </c>
      <c r="B20" s="16">
        <v>0.75</v>
      </c>
      <c r="C20" s="16">
        <f t="shared" si="5"/>
        <v>2</v>
      </c>
      <c r="D20" s="18">
        <v>6</v>
      </c>
      <c r="E20" s="18">
        <v>0.66</v>
      </c>
      <c r="F20" s="18">
        <f t="shared" si="6"/>
        <v>1.98</v>
      </c>
      <c r="G20" t="b">
        <f t="shared" si="2"/>
        <v>0</v>
      </c>
      <c r="H20" t="b">
        <f t="shared" si="3"/>
        <v>0</v>
      </c>
      <c r="I20">
        <f t="shared" si="4"/>
        <v>-2.0000000000000018E-2</v>
      </c>
    </row>
    <row r="21" spans="1:9" x14ac:dyDescent="0.25">
      <c r="A21" s="16">
        <v>7</v>
      </c>
      <c r="B21" s="16">
        <v>0.75</v>
      </c>
      <c r="C21" s="16">
        <f t="shared" si="5"/>
        <v>2.75</v>
      </c>
      <c r="D21" s="18">
        <v>7</v>
      </c>
      <c r="E21" s="18">
        <v>0.66</v>
      </c>
      <c r="F21" s="18">
        <f t="shared" si="6"/>
        <v>2.64</v>
      </c>
      <c r="G21" t="b">
        <f t="shared" si="2"/>
        <v>0</v>
      </c>
      <c r="H21" t="b">
        <f t="shared" si="3"/>
        <v>0</v>
      </c>
      <c r="I21">
        <f t="shared" si="4"/>
        <v>-0.10999999999999988</v>
      </c>
    </row>
    <row r="22" spans="1:9" x14ac:dyDescent="0.25">
      <c r="A22" s="16">
        <v>8</v>
      </c>
      <c r="B22" s="16">
        <v>0.75</v>
      </c>
      <c r="C22" s="16">
        <f t="shared" si="5"/>
        <v>3.5</v>
      </c>
      <c r="D22" s="18">
        <v>8</v>
      </c>
      <c r="E22" s="18">
        <v>0.66</v>
      </c>
      <c r="F22" s="18">
        <f t="shared" si="6"/>
        <v>3.3000000000000003</v>
      </c>
      <c r="G22" t="b">
        <f t="shared" si="2"/>
        <v>0</v>
      </c>
      <c r="H22" t="b">
        <f t="shared" si="3"/>
        <v>0</v>
      </c>
      <c r="I22">
        <f t="shared" si="4"/>
        <v>-0.19999999999999973</v>
      </c>
    </row>
    <row r="23" spans="1:9" x14ac:dyDescent="0.25">
      <c r="A23" s="16">
        <v>9</v>
      </c>
      <c r="B23" s="16">
        <v>0.75</v>
      </c>
      <c r="C23" s="16">
        <f t="shared" si="5"/>
        <v>4.25</v>
      </c>
      <c r="D23" s="18">
        <v>9</v>
      </c>
      <c r="E23" s="18">
        <v>1</v>
      </c>
      <c r="F23" s="18">
        <f t="shared" si="6"/>
        <v>4.3000000000000007</v>
      </c>
      <c r="G23" t="b">
        <f t="shared" si="2"/>
        <v>1</v>
      </c>
      <c r="H23" t="b">
        <f t="shared" si="3"/>
        <v>1</v>
      </c>
      <c r="I23">
        <f t="shared" si="4"/>
        <v>5.0000000000000711E-2</v>
      </c>
    </row>
    <row r="24" spans="1:9" x14ac:dyDescent="0.25">
      <c r="A24" s="16">
        <v>10</v>
      </c>
      <c r="B24" s="16">
        <v>0.75</v>
      </c>
      <c r="C24" s="16">
        <f t="shared" si="5"/>
        <v>5</v>
      </c>
      <c r="D24" s="18">
        <v>10</v>
      </c>
      <c r="E24" s="18">
        <v>1</v>
      </c>
      <c r="F24" s="18">
        <f t="shared" si="6"/>
        <v>5.3000000000000007</v>
      </c>
      <c r="G24" t="b">
        <f t="shared" si="2"/>
        <v>1</v>
      </c>
      <c r="H24" t="b">
        <f t="shared" si="3"/>
        <v>1</v>
      </c>
      <c r="I24">
        <f t="shared" si="4"/>
        <v>0.30000000000000071</v>
      </c>
    </row>
    <row r="25" spans="1:9" x14ac:dyDescent="0.25">
      <c r="A25" s="16">
        <v>11</v>
      </c>
      <c r="B25" s="16">
        <v>0.75</v>
      </c>
      <c r="C25" s="16">
        <f t="shared" si="5"/>
        <v>5.75</v>
      </c>
      <c r="D25" s="18">
        <v>11</v>
      </c>
      <c r="E25" s="18">
        <v>1</v>
      </c>
      <c r="F25" s="18">
        <f t="shared" si="6"/>
        <v>6.3000000000000007</v>
      </c>
      <c r="G25" t="b">
        <f t="shared" si="2"/>
        <v>1</v>
      </c>
      <c r="H25" t="b">
        <f t="shared" si="3"/>
        <v>1</v>
      </c>
      <c r="I25">
        <f t="shared" si="4"/>
        <v>0.55000000000000071</v>
      </c>
    </row>
    <row r="26" spans="1:9" x14ac:dyDescent="0.25">
      <c r="A26" s="16">
        <v>12</v>
      </c>
      <c r="B26" s="16">
        <v>1</v>
      </c>
      <c r="C26" s="16">
        <f t="shared" si="5"/>
        <v>6.75</v>
      </c>
      <c r="D26" s="18">
        <v>12</v>
      </c>
      <c r="E26" s="18">
        <v>1</v>
      </c>
      <c r="F26" s="18">
        <f t="shared" si="6"/>
        <v>7.3000000000000007</v>
      </c>
      <c r="G26" t="b">
        <f t="shared" si="2"/>
        <v>1</v>
      </c>
      <c r="H26" t="b">
        <f t="shared" si="3"/>
        <v>1</v>
      </c>
      <c r="I26">
        <f t="shared" si="4"/>
        <v>0.55000000000000071</v>
      </c>
    </row>
  </sheetData>
  <mergeCells count="6">
    <mergeCell ref="A2:B2"/>
    <mergeCell ref="C2:D2"/>
    <mergeCell ref="F2:F3"/>
    <mergeCell ref="F4:F5"/>
    <mergeCell ref="L2:L3"/>
    <mergeCell ref="L4:L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Enunciados</vt:lpstr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2015-06-05T18:19:34Z</dcterms:created>
  <dcterms:modified xsi:type="dcterms:W3CDTF">2020-09-28T21:45:57Z</dcterms:modified>
</cp:coreProperties>
</file>