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0873B4D-64FE-40C7-A615-7574350B4629}" xr6:coauthVersionLast="45" xr6:coauthVersionMax="45" xr10:uidLastSave="{00000000-0000-0000-0000-000000000000}"/>
  <bookViews>
    <workbookView xWindow="3312" yWindow="3312" windowWidth="17280" windowHeight="8964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H11" i="1" l="1"/>
  <c r="E5" i="1"/>
  <c r="E4" i="1"/>
  <c r="E6" i="1" s="1"/>
  <c r="E7" i="1" s="1"/>
  <c r="E3" i="1"/>
  <c r="E2" i="1"/>
  <c r="E1" i="1"/>
  <c r="E8" i="1" l="1"/>
  <c r="E9" i="1" s="1"/>
  <c r="E10" i="1" s="1"/>
  <c r="E13" i="1"/>
  <c r="E14" i="1" s="1"/>
  <c r="E16" i="1" l="1"/>
  <c r="E15" i="1"/>
</calcChain>
</file>

<file path=xl/sharedStrings.xml><?xml version="1.0" encoding="utf-8"?>
<sst xmlns="http://schemas.openxmlformats.org/spreadsheetml/2006/main" count="36" uniqueCount="35">
  <si>
    <t>Z до</t>
  </si>
  <si>
    <t>Z после</t>
  </si>
  <si>
    <t>Т до</t>
  </si>
  <si>
    <t>Т после</t>
  </si>
  <si>
    <t>альфа</t>
  </si>
  <si>
    <t>бета</t>
  </si>
  <si>
    <t>Q</t>
  </si>
  <si>
    <t>ОС1</t>
  </si>
  <si>
    <t>Sq</t>
  </si>
  <si>
    <t>Tq</t>
  </si>
  <si>
    <t>C1</t>
  </si>
  <si>
    <t>C2</t>
  </si>
  <si>
    <t>Z2</t>
  </si>
  <si>
    <t>T2</t>
  </si>
  <si>
    <t>T2q</t>
  </si>
  <si>
    <t>gamma</t>
  </si>
  <si>
    <t>n</t>
  </si>
  <si>
    <t>h</t>
  </si>
  <si>
    <t>K31</t>
  </si>
  <si>
    <t>K32</t>
  </si>
  <si>
    <t>K33</t>
  </si>
  <si>
    <t>K3</t>
  </si>
  <si>
    <t>C3</t>
  </si>
  <si>
    <t>S</t>
  </si>
  <si>
    <t>K1</t>
  </si>
  <si>
    <t>K2</t>
  </si>
  <si>
    <t>K</t>
  </si>
  <si>
    <t>E</t>
  </si>
  <si>
    <t>T</t>
  </si>
  <si>
    <t>OC2</t>
  </si>
  <si>
    <t>Кпрочее</t>
  </si>
  <si>
    <t>Лицензия1</t>
  </si>
  <si>
    <t>Лицензия2</t>
  </si>
  <si>
    <t>Доработка</t>
  </si>
  <si>
    <t>2год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</si>
</sst>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E15" sqref="E15"/>
    </sheetView>
  </sheetViews>
  <sheetFormatPr defaultRowHeight="14.4" x14ac:dyDescent="0.3"/>
  <sheetData>
    <row r="1" spans="1:8" x14ac:dyDescent="0.3">
      <c r="A1" t="s">
        <v>0</v>
      </c>
      <c r="B1">
        <v>25000</v>
      </c>
      <c r="D1" t="s">
        <v>7</v>
      </c>
      <c r="E1">
        <f>(B1*B3*B5*B6*12)/B7</f>
        <v>340363.63636363635</v>
      </c>
    </row>
    <row r="2" spans="1:8" x14ac:dyDescent="0.3">
      <c r="A2" t="s">
        <v>1</v>
      </c>
      <c r="B2">
        <v>28000</v>
      </c>
      <c r="D2" t="s">
        <v>10</v>
      </c>
      <c r="E2">
        <f>12*B8*B9</f>
        <v>8568</v>
      </c>
    </row>
    <row r="3" spans="1:8" x14ac:dyDescent="0.3">
      <c r="A3" t="s">
        <v>2</v>
      </c>
      <c r="B3">
        <v>16</v>
      </c>
      <c r="D3" t="s">
        <v>11</v>
      </c>
      <c r="E3">
        <f>(12*B2*B4*B5*B6)/B7</f>
        <v>190603.63636363635</v>
      </c>
    </row>
    <row r="4" spans="1:8" x14ac:dyDescent="0.3">
      <c r="A4" t="s">
        <v>3</v>
      </c>
      <c r="B4">
        <v>8</v>
      </c>
      <c r="D4" t="s">
        <v>18</v>
      </c>
      <c r="E4">
        <f>(12*B10*B11*B5*B6)/B7</f>
        <v>170181.81818181818</v>
      </c>
    </row>
    <row r="5" spans="1:8" x14ac:dyDescent="0.3">
      <c r="A5" t="s">
        <v>4</v>
      </c>
      <c r="B5">
        <v>1.2</v>
      </c>
      <c r="D5" t="s">
        <v>19</v>
      </c>
      <c r="E5">
        <f>12*B8*B12</f>
        <v>1680</v>
      </c>
      <c r="G5" t="s">
        <v>31</v>
      </c>
      <c r="H5">
        <v>40000</v>
      </c>
    </row>
    <row r="6" spans="1:8" x14ac:dyDescent="0.3">
      <c r="A6" t="s">
        <v>5</v>
      </c>
      <c r="B6">
        <v>1.3</v>
      </c>
      <c r="D6" t="s">
        <v>20</v>
      </c>
      <c r="E6">
        <f>B15*(E4+E5)</f>
        <v>17186.18181818182</v>
      </c>
      <c r="G6" t="s">
        <v>32</v>
      </c>
      <c r="H6">
        <v>17400</v>
      </c>
    </row>
    <row r="7" spans="1:8" x14ac:dyDescent="0.3">
      <c r="A7" t="s">
        <v>6</v>
      </c>
      <c r="B7">
        <v>22</v>
      </c>
      <c r="D7" t="s">
        <v>21</v>
      </c>
      <c r="E7">
        <f>E4+E5+E6</f>
        <v>189048</v>
      </c>
      <c r="G7" t="s">
        <v>33</v>
      </c>
      <c r="H7">
        <v>30000</v>
      </c>
    </row>
    <row r="8" spans="1:8" x14ac:dyDescent="0.3">
      <c r="A8" t="s">
        <v>8</v>
      </c>
      <c r="B8">
        <v>14</v>
      </c>
      <c r="D8" t="s">
        <v>22</v>
      </c>
      <c r="E8">
        <f>E7*B13</f>
        <v>18904.8</v>
      </c>
      <c r="G8" t="s">
        <v>34</v>
      </c>
      <c r="H8">
        <v>29664</v>
      </c>
    </row>
    <row r="9" spans="1:8" x14ac:dyDescent="0.3">
      <c r="A9" t="s">
        <v>9</v>
      </c>
      <c r="B9">
        <v>51</v>
      </c>
      <c r="D9" t="s">
        <v>29</v>
      </c>
      <c r="E9">
        <f>E2+E3+E8</f>
        <v>218076.43636363634</v>
      </c>
    </row>
    <row r="10" spans="1:8" x14ac:dyDescent="0.3">
      <c r="A10" t="s">
        <v>12</v>
      </c>
      <c r="B10">
        <v>40000</v>
      </c>
      <c r="D10" t="s">
        <v>23</v>
      </c>
      <c r="E10">
        <f>E1-E9</f>
        <v>122287.20000000001</v>
      </c>
    </row>
    <row r="11" spans="1:8" x14ac:dyDescent="0.3">
      <c r="A11" t="s">
        <v>13</v>
      </c>
      <c r="B11">
        <v>5</v>
      </c>
      <c r="D11" t="s">
        <v>24</v>
      </c>
      <c r="E11">
        <f>(12*B10*B11*B5*B6*B14)/B7</f>
        <v>7147.636363636364</v>
      </c>
      <c r="G11" t="s">
        <v>30</v>
      </c>
      <c r="H11">
        <f>H5+H6+H7+H8</f>
        <v>117064</v>
      </c>
    </row>
    <row r="12" spans="1:8" x14ac:dyDescent="0.3">
      <c r="A12" t="s">
        <v>14</v>
      </c>
      <c r="B12">
        <v>10</v>
      </c>
      <c r="D12" t="s">
        <v>25</v>
      </c>
      <c r="E12">
        <v>0</v>
      </c>
    </row>
    <row r="13" spans="1:8" x14ac:dyDescent="0.3">
      <c r="A13" t="s">
        <v>15</v>
      </c>
      <c r="B13">
        <v>0.1</v>
      </c>
      <c r="D13" t="s">
        <v>21</v>
      </c>
      <c r="E13">
        <f>E7</f>
        <v>189048</v>
      </c>
    </row>
    <row r="14" spans="1:8" x14ac:dyDescent="0.3">
      <c r="A14" t="s">
        <v>16</v>
      </c>
      <c r="B14">
        <v>4.2000000000000003E-2</v>
      </c>
      <c r="D14" t="s">
        <v>26</v>
      </c>
      <c r="E14">
        <f>E11+E12+E13+H11</f>
        <v>313259.63636363635</v>
      </c>
    </row>
    <row r="15" spans="1:8" x14ac:dyDescent="0.3">
      <c r="A15" t="s">
        <v>17</v>
      </c>
      <c r="B15">
        <v>0.1</v>
      </c>
      <c r="D15" t="s">
        <v>27</v>
      </c>
      <c r="E15">
        <f>E10/E14</f>
        <v>0.3903701141312928</v>
      </c>
    </row>
    <row r="16" spans="1:8" x14ac:dyDescent="0.3">
      <c r="D16" t="s">
        <v>28</v>
      </c>
      <c r="E16">
        <f>E14/E10</f>
        <v>2.5616715107029706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2020-03-25T14:23:00Z</dcterms:modified>
</cp:coreProperties>
</file>