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CF1F2758-1AFB-4B3B-ACEC-577932C86390}" xr6:coauthVersionLast="47" xr6:coauthVersionMax="47" xr10:uidLastSave="{00000000-0000-0000-0000-000000000000}"/>
  <bookViews>
    <workbookView xWindow="-103" yWindow="-103" windowWidth="33120" windowHeight="181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1" l="1"/>
  <c r="F21" i="11"/>
  <c r="F18" i="11"/>
  <c r="F16" i="11"/>
  <c r="F12" i="11"/>
  <c r="F10" i="11"/>
  <c r="E12" i="11"/>
  <c r="E10" i="11"/>
  <c r="F9" i="11"/>
  <c r="E3" i="11"/>
  <c r="H7" i="11"/>
  <c r="H31" i="11" l="1"/>
  <c r="H30" i="11"/>
  <c r="H29" i="11"/>
  <c r="H28" i="11"/>
  <c r="H24" i="11"/>
  <c r="H19" i="11"/>
  <c r="H14" i="11"/>
  <c r="H8" i="11"/>
  <c r="I5" i="11" l="1"/>
  <c r="I4" i="11" s="1"/>
  <c r="E9" i="11"/>
  <c r="E13" i="11" l="1"/>
  <c r="E11" i="11"/>
  <c r="F11" i="11" s="1"/>
  <c r="H9" i="11"/>
  <c r="J5" i="11"/>
  <c r="I6" i="11"/>
  <c r="H10" i="11" l="1"/>
  <c r="J6" i="11"/>
  <c r="K5" i="11"/>
  <c r="K6" i="11" l="1"/>
  <c r="L5" i="11"/>
  <c r="H12" i="11"/>
  <c r="H11" i="11"/>
  <c r="M5" i="11" l="1"/>
  <c r="L6" i="11"/>
  <c r="M6" i="11" l="1"/>
  <c r="N5" i="11"/>
  <c r="N6" i="11" l="1"/>
  <c r="O5" i="11"/>
  <c r="O6" i="11" l="1"/>
  <c r="P5" i="11"/>
  <c r="P4" i="11" s="1"/>
  <c r="Q5" i="11" l="1"/>
  <c r="P6" i="11"/>
  <c r="Q6" i="11" l="1"/>
  <c r="R5" i="11"/>
  <c r="R6" i="11" l="1"/>
  <c r="S5" i="11"/>
  <c r="S6" i="11" l="1"/>
  <c r="T5" i="11"/>
  <c r="T6" i="11" l="1"/>
  <c r="U5" i="11"/>
  <c r="V5" i="11" l="1"/>
  <c r="U6" i="11"/>
  <c r="W5" i="11" l="1"/>
  <c r="V6" i="11"/>
  <c r="W4" i="11" l="1"/>
  <c r="X5" i="11"/>
  <c r="W6" i="11"/>
  <c r="X6" i="11" l="1"/>
  <c r="Y5" i="11"/>
  <c r="Y6" i="11" l="1"/>
  <c r="Z5" i="11"/>
  <c r="AA5" i="11" l="1"/>
  <c r="Z6" i="11"/>
  <c r="AB5" i="11" l="1"/>
  <c r="AA6" i="11"/>
  <c r="AC5" i="11" l="1"/>
  <c r="AB6" i="11"/>
  <c r="AD5" i="11" l="1"/>
  <c r="AC6" i="11"/>
  <c r="AE5" i="11" l="1"/>
  <c r="AD4" i="11"/>
  <c r="AD6" i="11"/>
  <c r="AF5" i="11" l="1"/>
  <c r="AE6" i="11"/>
  <c r="AG5" i="11" l="1"/>
  <c r="AF6" i="11"/>
  <c r="AH5" i="11" l="1"/>
  <c r="AG6" i="11"/>
  <c r="AI5" i="11" l="1"/>
  <c r="AH6" i="11"/>
  <c r="AI6" i="11" l="1"/>
  <c r="AJ5" i="11"/>
  <c r="AJ6" i="11" l="1"/>
  <c r="AK5" i="11"/>
  <c r="AK4" i="11" l="1"/>
  <c r="AL5" i="11"/>
  <c r="AK6" i="11"/>
  <c r="AL6" i="11" l="1"/>
  <c r="AM5" i="11"/>
  <c r="AM6" i="11" l="1"/>
  <c r="AN5" i="11"/>
  <c r="AN6" i="11" l="1"/>
  <c r="AO5" i="11"/>
  <c r="AO6" i="11" l="1"/>
  <c r="AP5" i="11"/>
  <c r="AP6" i="11" l="1"/>
  <c r="AQ5" i="11"/>
  <c r="AR5" i="11" l="1"/>
  <c r="AQ6" i="11"/>
  <c r="AR4" i="11" l="1"/>
  <c r="AS5" i="11"/>
  <c r="AR6" i="11"/>
  <c r="AS6" i="11" l="1"/>
  <c r="AT5" i="11"/>
  <c r="AU5" i="11" l="1"/>
  <c r="AT6" i="11"/>
  <c r="AV5" i="11" l="1"/>
  <c r="AU6" i="11"/>
  <c r="AW5" i="11" l="1"/>
  <c r="AV6" i="11"/>
  <c r="AX5" i="11" l="1"/>
  <c r="AW6" i="11"/>
  <c r="AY5" i="11" l="1"/>
  <c r="AX6" i="11"/>
  <c r="AY6" i="11" l="1"/>
  <c r="AY4" i="11"/>
  <c r="AZ5" i="11"/>
  <c r="BA5" i="11" l="1"/>
  <c r="AZ6" i="11"/>
  <c r="BB5" i="11" l="1"/>
  <c r="BA6" i="11"/>
  <c r="BC5" i="11" l="1"/>
  <c r="BB6" i="11"/>
  <c r="BD5" i="11" l="1"/>
  <c r="BC6" i="11"/>
  <c r="BD6" i="11" l="1"/>
  <c r="BE5" i="11"/>
  <c r="BF5" i="11" l="1"/>
  <c r="BE6" i="11"/>
  <c r="BF6" i="11" l="1"/>
  <c r="BG5" i="11"/>
  <c r="BF4" i="11"/>
  <c r="BH5" i="11" l="1"/>
  <c r="BG6" i="11"/>
  <c r="BI5" i="11" l="1"/>
  <c r="BH6" i="11"/>
  <c r="BI6" i="11" l="1"/>
  <c r="BJ5" i="11"/>
  <c r="BJ6" i="11" l="1"/>
  <c r="BK5" i="11"/>
  <c r="BL5" i="11" l="1"/>
  <c r="BK6" i="11"/>
  <c r="F13" i="11"/>
  <c r="H13" i="11" s="1"/>
  <c r="BL6" i="11" l="1"/>
  <c r="BM5" i="11"/>
  <c r="E17" i="11"/>
  <c r="F17" i="11" s="1"/>
  <c r="E15" i="11"/>
  <c r="BN5" i="11" l="1"/>
  <c r="BM4" i="11"/>
  <c r="BM6" i="11"/>
  <c r="F15" i="11"/>
  <c r="E16" i="11" s="1"/>
  <c r="E18" i="11"/>
  <c r="E22" i="11" s="1"/>
  <c r="H17" i="11"/>
  <c r="H18" i="11"/>
  <c r="H15" i="11"/>
  <c r="F22" i="11" l="1"/>
  <c r="E23" i="11" s="1"/>
  <c r="BO5" i="11"/>
  <c r="BN6" i="11"/>
  <c r="E20" i="11"/>
  <c r="E25" i="11" l="1"/>
  <c r="H16" i="11"/>
  <c r="F20" i="11"/>
  <c r="H20" i="11" s="1"/>
  <c r="BP5" i="11"/>
  <c r="BO6" i="11"/>
  <c r="F25" i="11" l="1"/>
  <c r="E26" i="11" s="1"/>
  <c r="E21" i="11"/>
  <c r="BP6" i="11"/>
  <c r="BQ5" i="11"/>
  <c r="H22" i="11"/>
  <c r="H23" i="11"/>
  <c r="H25" i="11" l="1"/>
  <c r="H21" i="11"/>
  <c r="F26" i="11"/>
  <c r="E27" i="11" s="1"/>
  <c r="BQ6" i="11"/>
  <c r="BR5" i="11"/>
  <c r="F27" i="11" l="1"/>
  <c r="H27" i="11" s="1"/>
  <c r="H26" i="11"/>
  <c r="BS5" i="11"/>
  <c r="BR6" i="11"/>
  <c r="BT5" i="11" l="1"/>
  <c r="BS6" i="11"/>
  <c r="BU5" i="11" l="1"/>
  <c r="BT6" i="11"/>
  <c r="BT4" i="11"/>
  <c r="BV5" i="11" l="1"/>
  <c r="BU6" i="11"/>
  <c r="BW5" i="11" l="1"/>
  <c r="BV6" i="11"/>
  <c r="BX5" i="11" l="1"/>
  <c r="BW6" i="11"/>
  <c r="BY5" i="11" l="1"/>
  <c r="BX6" i="11"/>
  <c r="BY6" i="11" l="1"/>
  <c r="BZ5" i="11"/>
  <c r="BZ6" i="11" l="1"/>
  <c r="CA5" i="11"/>
  <c r="CB5" i="11" l="1"/>
  <c r="CA4" i="11"/>
  <c r="CA6" i="11"/>
  <c r="CC5" i="11" l="1"/>
  <c r="CB6" i="11"/>
  <c r="CD5" i="11" l="1"/>
  <c r="CC6" i="11"/>
  <c r="CE5" i="11" l="1"/>
  <c r="CD6" i="11"/>
  <c r="CE6" i="11" l="1"/>
  <c r="CF5" i="11"/>
  <c r="CF6" i="11" l="1"/>
  <c r="CG5" i="11"/>
  <c r="CG6" i="11" s="1"/>
</calcChain>
</file>

<file path=xl/sharedStrings.xml><?xml version="1.0" encoding="utf-8"?>
<sst xmlns="http://schemas.openxmlformats.org/spreadsheetml/2006/main" count="82" uniqueCount="65">
  <si>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</si>
  <si>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</si>
  <si>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</si>
  <si>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</si>
  <si>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</si>
  <si>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</si>
  <si>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</si>
  <si>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</si>
  <si>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</si>
  <si>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</si>
  <si>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</si>
  <si>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</si>
  <si>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</si>
  <si>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</si>
  <si>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</si>
  <si>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</si>
  <si>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</si>
  <si>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</si>
  <si>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</si>
  <si>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</si>
  <si>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</si>
  <si>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</si>
  <si>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</si>
  <si>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</si>
  <si>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</si>
  <si>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</si>
  <si>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</si>
  <si>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</si>
  <si>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</si>
  <si>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</si>
  <si>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</si>
  <si>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</si>
  <si>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</si>
  <si>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</si>
  <si>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</si>
  <si>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</si>
  <si>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</si>
  <si>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</si>
  <si>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</si>
  <si>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</si>
  <si>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</si>
  <si>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construction de la magazine</t>
  </si>
  <si>
    <t>construction du rail sur lequel le robot bouge</t>
  </si>
  <si>
    <t>construction du canon</t>
  </si>
  <si>
    <t>construction de la base de la tourelle</t>
  </si>
  <si>
    <t>Modélisation 3D du cannon du robot</t>
  </si>
  <si>
    <t>Modélisation 3D de la magazine</t>
  </si>
  <si>
    <t>Modélisation 3D de la base de la tourelle</t>
  </si>
  <si>
    <t>Modélisation 3D du rail sur lequel le robot bouge</t>
  </si>
  <si>
    <t>Appadoo Apoorva</t>
  </si>
  <si>
    <t>PING PONG TRAINER</t>
  </si>
  <si>
    <t>Réfléchir sur le design et le fonctionnement du robot</t>
  </si>
  <si>
    <t>création de l'application téléphone</t>
  </si>
  <si>
    <t>programme arduino pour tirer la balle</t>
  </si>
  <si>
    <t>programme arduino pour déplacer le module</t>
  </si>
  <si>
    <t>programme arduino pour orienter le canon</t>
  </si>
  <si>
    <t>programmation</t>
  </si>
  <si>
    <t>fabrication</t>
  </si>
  <si>
    <t>préparation</t>
  </si>
  <si>
    <t>Burdese Yael</t>
  </si>
  <si>
    <t>phase finale</t>
  </si>
  <si>
    <t xml:space="preserve"> Assemblage</t>
  </si>
  <si>
    <t>Burdese Yael/Appadoo Apoorva</t>
  </si>
  <si>
    <t>optimisations et finalisations</t>
  </si>
  <si>
    <t>controle avec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</si>
</sst>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10" borderId="2" xfId="11" applyFont="1" applyFill="1">
      <alignment horizontal="center" vertical="center"/>
    </xf>
    <xf numFmtId="0" fontId="9" fillId="4" borderId="2" xfId="11" applyFill="1" applyAlignment="1">
      <alignment horizontal="center" vertical="center"/>
    </xf>
    <xf numFmtId="0" fontId="0" fillId="11" borderId="2" xfId="12" applyFont="1" applyFill="1" applyAlignment="1">
      <alignment horizontal="center" vertical="center"/>
    </xf>
    <xf numFmtId="0" fontId="0" fillId="11" borderId="2" xfId="11" applyFont="1" applyFill="1">
      <alignment horizontal="center" vertical="center"/>
    </xf>
    <xf numFmtId="0" fontId="9" fillId="11" borderId="2" xfId="12" applyFill="1" applyAlignment="1">
      <alignment horizontal="center" vertical="center" indent="2"/>
    </xf>
    <xf numFmtId="0" fontId="0" fillId="11" borderId="2" xfId="12" applyFont="1" applyFill="1" applyAlignment="1">
      <alignment horizontal="center" vertical="center" indent="2"/>
    </xf>
    <xf numFmtId="0" fontId="0" fillId="10" borderId="2" xfId="12" applyFont="1" applyFill="1" applyAlignment="1">
      <alignment horizontal="center" vertical="center" indent="2"/>
    </xf>
    <xf numFmtId="0" fontId="9" fillId="10" borderId="2" xfId="12" applyFill="1" applyAlignment="1">
      <alignment horizontal="center"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34"/>
  <sheetViews>
    <sheetView showGridLines="0" tabSelected="1" showRuler="0" topLeftCell="B1" zoomScale="70" zoomScaleNormal="70" zoomScalePageLayoutView="70" workbookViewId="0">
      <pane ySplit="6" topLeftCell="A10" activePane="bottomLeft" state="frozen"/>
      <selection pane="bottomLeft" activeCell="F4" sqref="F4"/>
    </sheetView>
  </sheetViews>
  <sheetFormatPr baseColWidth="10" defaultColWidth="9.23046875" defaultRowHeight="30" customHeight="1" x14ac:dyDescent="0.4"/>
  <cols>
    <col min="1" max="1" width="2.69140625" style="58" customWidth="1"/>
    <col min="2" max="2" width="48.53515625" customWidth="1"/>
    <col min="3" max="3" width="30.69140625" customWidth="1"/>
    <col min="4" max="4" width="10.69140625" customWidth="1"/>
    <col min="5" max="5" width="10.4609375" style="5" customWidth="1"/>
    <col min="6" max="6" width="10.4609375" customWidth="1"/>
    <col min="7" max="7" width="2.69140625" customWidth="1"/>
    <col min="8" max="8" width="6.07421875" hidden="1" customWidth="1"/>
    <col min="9" max="85" width="2.53515625" customWidth="1"/>
  </cols>
  <sheetData>
    <row r="1" spans="1:85" ht="30" customHeight="1" x14ac:dyDescent="0.75">
      <c r="A1" s="59" t="s">
        <v>32</v>
      </c>
      <c r="B1" s="63" t="s">
        <v>50</v>
      </c>
      <c r="C1" s="1"/>
      <c r="D1" s="2"/>
      <c r="E1" s="4"/>
      <c r="F1" s="47"/>
      <c r="H1" s="2"/>
      <c r="I1" s="14"/>
    </row>
    <row r="2" spans="1:85" ht="30" customHeight="1" x14ac:dyDescent="0.5">
      <c r="A2" s="58" t="s">
        <v>26</v>
      </c>
      <c r="B2" s="64"/>
      <c r="I2" s="61"/>
    </row>
    <row r="3" spans="1:85" ht="30" customHeight="1" x14ac:dyDescent="0.4">
      <c r="A3" s="58" t="s">
        <v>33</v>
      </c>
      <c r="B3" s="65"/>
      <c r="C3" s="90" t="s">
        <v>3</v>
      </c>
      <c r="D3" s="91"/>
      <c r="E3" s="96">
        <f>DATE(2021,12,1)</f>
        <v>44531</v>
      </c>
      <c r="F3" s="96"/>
    </row>
    <row r="4" spans="1:85" ht="30" customHeight="1" x14ac:dyDescent="0.4">
      <c r="A4" s="59" t="s">
        <v>34</v>
      </c>
      <c r="C4" s="90" t="s">
        <v>10</v>
      </c>
      <c r="D4" s="91"/>
      <c r="E4" s="7">
        <v>10</v>
      </c>
      <c r="I4" s="93">
        <f>I5</f>
        <v>44592</v>
      </c>
      <c r="J4" s="94"/>
      <c r="K4" s="94"/>
      <c r="L4" s="94"/>
      <c r="M4" s="94"/>
      <c r="N4" s="94"/>
      <c r="O4" s="95"/>
      <c r="P4" s="93">
        <f>P5</f>
        <v>44599</v>
      </c>
      <c r="Q4" s="94"/>
      <c r="R4" s="94"/>
      <c r="S4" s="94"/>
      <c r="T4" s="94"/>
      <c r="U4" s="94"/>
      <c r="V4" s="95"/>
      <c r="W4" s="93">
        <f>W5</f>
        <v>44606</v>
      </c>
      <c r="X4" s="94"/>
      <c r="Y4" s="94"/>
      <c r="Z4" s="94"/>
      <c r="AA4" s="94"/>
      <c r="AB4" s="94"/>
      <c r="AC4" s="95"/>
      <c r="AD4" s="93">
        <f>AD5</f>
        <v>44613</v>
      </c>
      <c r="AE4" s="94"/>
      <c r="AF4" s="94"/>
      <c r="AG4" s="94"/>
      <c r="AH4" s="94"/>
      <c r="AI4" s="94"/>
      <c r="AJ4" s="95"/>
      <c r="AK4" s="93">
        <f>AK5</f>
        <v>44620</v>
      </c>
      <c r="AL4" s="94"/>
      <c r="AM4" s="94"/>
      <c r="AN4" s="94"/>
      <c r="AO4" s="94"/>
      <c r="AP4" s="94"/>
      <c r="AQ4" s="95"/>
      <c r="AR4" s="93">
        <f>AR5</f>
        <v>44627</v>
      </c>
      <c r="AS4" s="94"/>
      <c r="AT4" s="94"/>
      <c r="AU4" s="94"/>
      <c r="AV4" s="94"/>
      <c r="AW4" s="94"/>
      <c r="AX4" s="95"/>
      <c r="AY4" s="93">
        <f>AY5</f>
        <v>44634</v>
      </c>
      <c r="AZ4" s="94"/>
      <c r="BA4" s="94"/>
      <c r="BB4" s="94"/>
      <c r="BC4" s="94"/>
      <c r="BD4" s="94"/>
      <c r="BE4" s="95"/>
      <c r="BF4" s="93">
        <f>BF5</f>
        <v>44641</v>
      </c>
      <c r="BG4" s="94"/>
      <c r="BH4" s="94"/>
      <c r="BI4" s="94"/>
      <c r="BJ4" s="94"/>
      <c r="BK4" s="94"/>
      <c r="BL4" s="95"/>
      <c r="BM4" s="93">
        <f>BM5</f>
        <v>44648</v>
      </c>
      <c r="BN4" s="94"/>
      <c r="BO4" s="94"/>
      <c r="BP4" s="94"/>
      <c r="BQ4" s="94"/>
      <c r="BR4" s="94"/>
      <c r="BS4" s="95"/>
      <c r="BT4" s="93">
        <f>BT5</f>
        <v>44655</v>
      </c>
      <c r="BU4" s="94"/>
      <c r="BV4" s="94"/>
      <c r="BW4" s="94"/>
      <c r="BX4" s="94"/>
      <c r="BY4" s="94"/>
      <c r="BZ4" s="95"/>
      <c r="CA4" s="93">
        <f>CA5</f>
        <v>44662</v>
      </c>
      <c r="CB4" s="94"/>
      <c r="CC4" s="94"/>
      <c r="CD4" s="94"/>
      <c r="CE4" s="94"/>
      <c r="CF4" s="94"/>
      <c r="CG4" s="95"/>
    </row>
    <row r="5" spans="1:85" ht="15" customHeight="1" x14ac:dyDescent="0.4">
      <c r="A5" s="59" t="s">
        <v>35</v>
      </c>
      <c r="B5" s="92"/>
      <c r="C5" s="92"/>
      <c r="D5" s="92"/>
      <c r="E5" s="92"/>
      <c r="F5" s="92"/>
      <c r="G5" s="92"/>
      <c r="I5" s="11">
        <f>Project_Start-WEEKDAY(Project_Start,1)+2+7*(Display_Week-1)</f>
        <v>44592</v>
      </c>
      <c r="J5" s="10">
        <f>I5+1</f>
        <v>44593</v>
      </c>
      <c r="K5" s="10">
        <f t="shared" ref="K5:AX5" si="0">J5+1</f>
        <v>44594</v>
      </c>
      <c r="L5" s="10">
        <f t="shared" si="0"/>
        <v>44595</v>
      </c>
      <c r="M5" s="10">
        <f t="shared" si="0"/>
        <v>44596</v>
      </c>
      <c r="N5" s="10">
        <f t="shared" si="0"/>
        <v>44597</v>
      </c>
      <c r="O5" s="12">
        <f t="shared" si="0"/>
        <v>44598</v>
      </c>
      <c r="P5" s="11">
        <f>O5+1</f>
        <v>44599</v>
      </c>
      <c r="Q5" s="10">
        <f>P5+1</f>
        <v>44600</v>
      </c>
      <c r="R5" s="10">
        <f t="shared" si="0"/>
        <v>44601</v>
      </c>
      <c r="S5" s="10">
        <f t="shared" si="0"/>
        <v>44602</v>
      </c>
      <c r="T5" s="10">
        <f t="shared" si="0"/>
        <v>44603</v>
      </c>
      <c r="U5" s="10">
        <f t="shared" si="0"/>
        <v>44604</v>
      </c>
      <c r="V5" s="12">
        <f t="shared" si="0"/>
        <v>44605</v>
      </c>
      <c r="W5" s="11">
        <f>V5+1</f>
        <v>44606</v>
      </c>
      <c r="X5" s="10">
        <f>W5+1</f>
        <v>44607</v>
      </c>
      <c r="Y5" s="10">
        <f t="shared" si="0"/>
        <v>44608</v>
      </c>
      <c r="Z5" s="10">
        <f t="shared" si="0"/>
        <v>44609</v>
      </c>
      <c r="AA5" s="10">
        <f t="shared" si="0"/>
        <v>44610</v>
      </c>
      <c r="AB5" s="10">
        <f t="shared" si="0"/>
        <v>44611</v>
      </c>
      <c r="AC5" s="12">
        <f t="shared" si="0"/>
        <v>44612</v>
      </c>
      <c r="AD5" s="11">
        <f>AC5+1</f>
        <v>44613</v>
      </c>
      <c r="AE5" s="10">
        <f>AD5+1</f>
        <v>44614</v>
      </c>
      <c r="AF5" s="10">
        <f t="shared" si="0"/>
        <v>44615</v>
      </c>
      <c r="AG5" s="10">
        <f t="shared" si="0"/>
        <v>44616</v>
      </c>
      <c r="AH5" s="10">
        <f t="shared" si="0"/>
        <v>44617</v>
      </c>
      <c r="AI5" s="10">
        <f t="shared" si="0"/>
        <v>44618</v>
      </c>
      <c r="AJ5" s="12">
        <f t="shared" si="0"/>
        <v>44619</v>
      </c>
      <c r="AK5" s="11">
        <f>AJ5+1</f>
        <v>44620</v>
      </c>
      <c r="AL5" s="10">
        <f>AK5+1</f>
        <v>44621</v>
      </c>
      <c r="AM5" s="10">
        <f t="shared" si="0"/>
        <v>44622</v>
      </c>
      <c r="AN5" s="10">
        <f t="shared" si="0"/>
        <v>44623</v>
      </c>
      <c r="AO5" s="10">
        <f t="shared" si="0"/>
        <v>44624</v>
      </c>
      <c r="AP5" s="10">
        <f t="shared" si="0"/>
        <v>44625</v>
      </c>
      <c r="AQ5" s="12">
        <f t="shared" si="0"/>
        <v>44626</v>
      </c>
      <c r="AR5" s="11">
        <f>AQ5+1</f>
        <v>44627</v>
      </c>
      <c r="AS5" s="10">
        <f>AR5+1</f>
        <v>44628</v>
      </c>
      <c r="AT5" s="10">
        <f t="shared" si="0"/>
        <v>44629</v>
      </c>
      <c r="AU5" s="10">
        <f t="shared" si="0"/>
        <v>44630</v>
      </c>
      <c r="AV5" s="10">
        <f t="shared" si="0"/>
        <v>44631</v>
      </c>
      <c r="AW5" s="10">
        <f t="shared" si="0"/>
        <v>44632</v>
      </c>
      <c r="AX5" s="12">
        <f t="shared" si="0"/>
        <v>44633</v>
      </c>
      <c r="AY5" s="11">
        <f>AX5+1</f>
        <v>44634</v>
      </c>
      <c r="AZ5" s="10">
        <f>AY5+1</f>
        <v>44635</v>
      </c>
      <c r="BA5" s="10">
        <f t="shared" ref="BA5:BE5" si="1">AZ5+1</f>
        <v>44636</v>
      </c>
      <c r="BB5" s="10">
        <f t="shared" si="1"/>
        <v>44637</v>
      </c>
      <c r="BC5" s="10">
        <f t="shared" si="1"/>
        <v>44638</v>
      </c>
      <c r="BD5" s="10">
        <f t="shared" si="1"/>
        <v>44639</v>
      </c>
      <c r="BE5" s="12">
        <f t="shared" si="1"/>
        <v>44640</v>
      </c>
      <c r="BF5" s="11">
        <f>BE5+1</f>
        <v>44641</v>
      </c>
      <c r="BG5" s="10">
        <f>BF5+1</f>
        <v>44642</v>
      </c>
      <c r="BH5" s="10">
        <f t="shared" ref="BH5:BL5" si="2">BG5+1</f>
        <v>44643</v>
      </c>
      <c r="BI5" s="10">
        <f t="shared" si="2"/>
        <v>44644</v>
      </c>
      <c r="BJ5" s="10">
        <f t="shared" si="2"/>
        <v>44645</v>
      </c>
      <c r="BK5" s="10">
        <f t="shared" si="2"/>
        <v>44646</v>
      </c>
      <c r="BL5" s="12">
        <f t="shared" si="2"/>
        <v>44647</v>
      </c>
      <c r="BM5" s="11">
        <f t="shared" ref="BM5:CG5" si="3">BL5+1</f>
        <v>44648</v>
      </c>
      <c r="BN5" s="10">
        <f t="shared" si="3"/>
        <v>44649</v>
      </c>
      <c r="BO5" s="10">
        <f t="shared" si="3"/>
        <v>44650</v>
      </c>
      <c r="BP5" s="10">
        <f t="shared" si="3"/>
        <v>44651</v>
      </c>
      <c r="BQ5" s="10">
        <f t="shared" si="3"/>
        <v>44652</v>
      </c>
      <c r="BR5" s="10">
        <f t="shared" si="3"/>
        <v>44653</v>
      </c>
      <c r="BS5" s="12">
        <f t="shared" si="3"/>
        <v>44654</v>
      </c>
      <c r="BT5" s="11">
        <f t="shared" si="3"/>
        <v>44655</v>
      </c>
      <c r="BU5" s="10">
        <f t="shared" si="3"/>
        <v>44656</v>
      </c>
      <c r="BV5" s="10">
        <f t="shared" si="3"/>
        <v>44657</v>
      </c>
      <c r="BW5" s="10">
        <f t="shared" si="3"/>
        <v>44658</v>
      </c>
      <c r="BX5" s="10">
        <f t="shared" si="3"/>
        <v>44659</v>
      </c>
      <c r="BY5" s="10">
        <f t="shared" si="3"/>
        <v>44660</v>
      </c>
      <c r="BZ5" s="12">
        <f t="shared" si="3"/>
        <v>44661</v>
      </c>
      <c r="CA5" s="11">
        <f t="shared" si="3"/>
        <v>44662</v>
      </c>
      <c r="CB5" s="10">
        <f t="shared" si="3"/>
        <v>44663</v>
      </c>
      <c r="CC5" s="10">
        <f t="shared" si="3"/>
        <v>44664</v>
      </c>
      <c r="CD5" s="10">
        <f t="shared" si="3"/>
        <v>44665</v>
      </c>
      <c r="CE5" s="10">
        <f t="shared" si="3"/>
        <v>44666</v>
      </c>
      <c r="CF5" s="10">
        <f t="shared" si="3"/>
        <v>44667</v>
      </c>
      <c r="CG5" s="12">
        <f t="shared" si="3"/>
        <v>44668</v>
      </c>
    </row>
    <row r="6" spans="1:85" ht="30" customHeight="1" thickBot="1" x14ac:dyDescent="0.45">
      <c r="A6" s="59" t="s">
        <v>36</v>
      </c>
      <c r="B6" s="8" t="s">
        <v>11</v>
      </c>
      <c r="C6" s="9" t="s">
        <v>5</v>
      </c>
      <c r="D6" s="9" t="s">
        <v>4</v>
      </c>
      <c r="E6" s="9" t="s">
        <v>7</v>
      </c>
      <c r="F6" s="9" t="s">
        <v>8</v>
      </c>
      <c r="G6" s="9"/>
      <c r="H6" s="9" t="s">
        <v>9</v>
      </c>
      <c r="I6" s="13" t="str">
        <f t="shared" ref="I6" si="4">LEFT(TEXT(I5,"ddd"),1)</f>
        <v>M</v>
      </c>
      <c r="J6" s="13" t="str">
        <f t="shared" ref="J6:AR6" si="5">LEFT(TEXT(J5,"ddd"),1)</f>
        <v>T</v>
      </c>
      <c r="K6" s="13" t="str">
        <f t="shared" si="5"/>
        <v>W</v>
      </c>
      <c r="L6" s="13" t="str">
        <f t="shared" si="5"/>
        <v>T</v>
      </c>
      <c r="M6" s="13" t="str">
        <f t="shared" si="5"/>
        <v>F</v>
      </c>
      <c r="N6" s="13" t="str">
        <f t="shared" si="5"/>
        <v>S</v>
      </c>
      <c r="O6" s="13" t="str">
        <f t="shared" si="5"/>
        <v>S</v>
      </c>
      <c r="P6" s="13" t="str">
        <f t="shared" si="5"/>
        <v>M</v>
      </c>
      <c r="Q6" s="13" t="str">
        <f t="shared" si="5"/>
        <v>T</v>
      </c>
      <c r="R6" s="13" t="str">
        <f t="shared" si="5"/>
        <v>W</v>
      </c>
      <c r="S6" s="13" t="str">
        <f t="shared" si="5"/>
        <v>T</v>
      </c>
      <c r="T6" s="13" t="str">
        <f t="shared" si="5"/>
        <v>F</v>
      </c>
      <c r="U6" s="13" t="str">
        <f t="shared" si="5"/>
        <v>S</v>
      </c>
      <c r="V6" s="13" t="str">
        <f t="shared" si="5"/>
        <v>S</v>
      </c>
      <c r="W6" s="13" t="str">
        <f t="shared" si="5"/>
        <v>M</v>
      </c>
      <c r="X6" s="13" t="str">
        <f t="shared" si="5"/>
        <v>T</v>
      </c>
      <c r="Y6" s="13" t="str">
        <f t="shared" si="5"/>
        <v>W</v>
      </c>
      <c r="Z6" s="13" t="str">
        <f t="shared" si="5"/>
        <v>T</v>
      </c>
      <c r="AA6" s="13" t="str">
        <f t="shared" si="5"/>
        <v>F</v>
      </c>
      <c r="AB6" s="13" t="str">
        <f t="shared" si="5"/>
        <v>S</v>
      </c>
      <c r="AC6" s="13" t="str">
        <f t="shared" si="5"/>
        <v>S</v>
      </c>
      <c r="AD6" s="13" t="str">
        <f t="shared" si="5"/>
        <v>M</v>
      </c>
      <c r="AE6" s="13" t="str">
        <f t="shared" si="5"/>
        <v>T</v>
      </c>
      <c r="AF6" s="13" t="str">
        <f t="shared" si="5"/>
        <v>W</v>
      </c>
      <c r="AG6" s="13" t="str">
        <f t="shared" si="5"/>
        <v>T</v>
      </c>
      <c r="AH6" s="13" t="str">
        <f t="shared" si="5"/>
        <v>F</v>
      </c>
      <c r="AI6" s="13" t="str">
        <f t="shared" si="5"/>
        <v>S</v>
      </c>
      <c r="AJ6" s="13" t="str">
        <f t="shared" si="5"/>
        <v>S</v>
      </c>
      <c r="AK6" s="13" t="str">
        <f t="shared" si="5"/>
        <v>M</v>
      </c>
      <c r="AL6" s="13" t="str">
        <f t="shared" si="5"/>
        <v>T</v>
      </c>
      <c r="AM6" s="13" t="str">
        <f t="shared" si="5"/>
        <v>W</v>
      </c>
      <c r="AN6" s="13" t="str">
        <f t="shared" si="5"/>
        <v>T</v>
      </c>
      <c r="AO6" s="13" t="str">
        <f t="shared" si="5"/>
        <v>F</v>
      </c>
      <c r="AP6" s="13" t="str">
        <f t="shared" si="5"/>
        <v>S</v>
      </c>
      <c r="AQ6" s="13" t="str">
        <f t="shared" si="5"/>
        <v>S</v>
      </c>
      <c r="AR6" s="13" t="str">
        <f t="shared" si="5"/>
        <v>M</v>
      </c>
      <c r="AS6" s="13" t="str">
        <f t="shared" ref="AS6:BL6" si="6">LEFT(TEXT(AS5,"ddd"),1)</f>
        <v>T</v>
      </c>
      <c r="AT6" s="13" t="str">
        <f t="shared" si="6"/>
        <v>W</v>
      </c>
      <c r="AU6" s="13" t="str">
        <f t="shared" si="6"/>
        <v>T</v>
      </c>
      <c r="AV6" s="13" t="str">
        <f t="shared" si="6"/>
        <v>F</v>
      </c>
      <c r="AW6" s="13" t="str">
        <f t="shared" si="6"/>
        <v>S</v>
      </c>
      <c r="AX6" s="13" t="str">
        <f t="shared" si="6"/>
        <v>S</v>
      </c>
      <c r="AY6" s="13" t="str">
        <f t="shared" si="6"/>
        <v>M</v>
      </c>
      <c r="AZ6" s="13" t="str">
        <f t="shared" si="6"/>
        <v>T</v>
      </c>
      <c r="BA6" s="13" t="str">
        <f t="shared" si="6"/>
        <v>W</v>
      </c>
      <c r="BB6" s="13" t="str">
        <f t="shared" si="6"/>
        <v>T</v>
      </c>
      <c r="BC6" s="13" t="str">
        <f t="shared" si="6"/>
        <v>F</v>
      </c>
      <c r="BD6" s="13" t="str">
        <f t="shared" si="6"/>
        <v>S</v>
      </c>
      <c r="BE6" s="13" t="str">
        <f t="shared" si="6"/>
        <v>S</v>
      </c>
      <c r="BF6" s="13" t="str">
        <f t="shared" si="6"/>
        <v>M</v>
      </c>
      <c r="BG6" s="13" t="str">
        <f t="shared" si="6"/>
        <v>T</v>
      </c>
      <c r="BH6" s="13" t="str">
        <f t="shared" si="6"/>
        <v>W</v>
      </c>
      <c r="BI6" s="13" t="str">
        <f t="shared" si="6"/>
        <v>T</v>
      </c>
      <c r="BJ6" s="13" t="str">
        <f t="shared" si="6"/>
        <v>F</v>
      </c>
      <c r="BK6" s="13" t="str">
        <f t="shared" si="6"/>
        <v>S</v>
      </c>
      <c r="BL6" s="13" t="str">
        <f t="shared" si="6"/>
        <v>S</v>
      </c>
      <c r="BM6" s="13" t="str">
        <f t="shared" ref="BM6:CG6" si="7">LEFT(TEXT(BM5,"ddd"),1)</f>
        <v>M</v>
      </c>
      <c r="BN6" s="13" t="str">
        <f t="shared" si="7"/>
        <v>T</v>
      </c>
      <c r="BO6" s="13" t="str">
        <f t="shared" si="7"/>
        <v>W</v>
      </c>
      <c r="BP6" s="13" t="str">
        <f t="shared" si="7"/>
        <v>T</v>
      </c>
      <c r="BQ6" s="13" t="str">
        <f t="shared" si="7"/>
        <v>F</v>
      </c>
      <c r="BR6" s="13" t="str">
        <f t="shared" si="7"/>
        <v>S</v>
      </c>
      <c r="BS6" s="13" t="str">
        <f t="shared" si="7"/>
        <v>S</v>
      </c>
      <c r="BT6" s="13" t="str">
        <f t="shared" si="7"/>
        <v>M</v>
      </c>
      <c r="BU6" s="13" t="str">
        <f t="shared" si="7"/>
        <v>T</v>
      </c>
      <c r="BV6" s="13" t="str">
        <f t="shared" si="7"/>
        <v>W</v>
      </c>
      <c r="BW6" s="13" t="str">
        <f t="shared" si="7"/>
        <v>T</v>
      </c>
      <c r="BX6" s="13" t="str">
        <f t="shared" si="7"/>
        <v>F</v>
      </c>
      <c r="BY6" s="13" t="str">
        <f t="shared" si="7"/>
        <v>S</v>
      </c>
      <c r="BZ6" s="13" t="str">
        <f t="shared" si="7"/>
        <v>S</v>
      </c>
      <c r="CA6" s="13" t="str">
        <f t="shared" si="7"/>
        <v>M</v>
      </c>
      <c r="CB6" s="13" t="str">
        <f t="shared" si="7"/>
        <v>T</v>
      </c>
      <c r="CC6" s="13" t="str">
        <f t="shared" si="7"/>
        <v>W</v>
      </c>
      <c r="CD6" s="13" t="str">
        <f t="shared" si="7"/>
        <v>T</v>
      </c>
      <c r="CE6" s="13" t="str">
        <f t="shared" si="7"/>
        <v>F</v>
      </c>
      <c r="CF6" s="13" t="str">
        <f t="shared" si="7"/>
        <v>S</v>
      </c>
      <c r="CG6" s="13" t="str">
        <f t="shared" si="7"/>
        <v>S</v>
      </c>
    </row>
    <row r="7" spans="1:85" ht="30" hidden="1" customHeight="1" thickBot="1" x14ac:dyDescent="0.45">
      <c r="A7" s="58" t="s">
        <v>31</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row>
    <row r="8" spans="1:85" s="3" customFormat="1" ht="30" customHeight="1" thickBot="1" x14ac:dyDescent="0.45">
      <c r="A8" s="59" t="s">
        <v>37</v>
      </c>
      <c r="B8" s="18" t="s">
        <v>58</v>
      </c>
      <c r="C8" s="71"/>
      <c r="D8" s="19"/>
      <c r="E8" s="20"/>
      <c r="F8" s="21"/>
      <c r="G8" s="17"/>
      <c r="H8" s="17" t="str">
        <f t="shared" ref="H8:H31" si="8">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row>
    <row r="9" spans="1:85" s="3" customFormat="1" ht="30" customHeight="1" thickBot="1" x14ac:dyDescent="0.45">
      <c r="A9" s="59" t="s">
        <v>38</v>
      </c>
      <c r="B9" s="72" t="s">
        <v>51</v>
      </c>
      <c r="C9" s="72" t="s">
        <v>62</v>
      </c>
      <c r="D9" s="22">
        <v>0</v>
      </c>
      <c r="E9" s="66">
        <f>Project_Start</f>
        <v>44531</v>
      </c>
      <c r="F9" s="66">
        <f>E9+14</f>
        <v>44545</v>
      </c>
      <c r="G9" s="17"/>
      <c r="H9" s="17">
        <f t="shared" si="8"/>
        <v>15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row>
    <row r="10" spans="1:85" s="3" customFormat="1" ht="30" customHeight="1" thickBot="1" x14ac:dyDescent="0.45">
      <c r="A10" s="59" t="s">
        <v>39</v>
      </c>
      <c r="B10" s="72" t="s">
        <v>45</v>
      </c>
      <c r="C10" s="72" t="s">
        <v>59</v>
      </c>
      <c r="D10" s="22">
        <v>0</v>
      </c>
      <c r="E10" s="66">
        <f>F9+1</f>
        <v>44546</v>
      </c>
      <c r="F10" s="66">
        <f>E10+20</f>
        <v>44566</v>
      </c>
      <c r="G10" s="17"/>
      <c r="H10" s="17">
        <f t="shared" si="8"/>
        <v>21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row>
    <row r="11" spans="1:85" s="3" customFormat="1" ht="30" customHeight="1" thickBot="1" x14ac:dyDescent="0.45">
      <c r="A11" s="58"/>
      <c r="B11" s="72" t="s">
        <v>46</v>
      </c>
      <c r="C11" s="72" t="s">
        <v>59</v>
      </c>
      <c r="D11" s="22">
        <v>0</v>
      </c>
      <c r="E11" s="66">
        <f>F10+1</f>
        <v>44567</v>
      </c>
      <c r="F11" s="66">
        <f>E11+6</f>
        <v>44573</v>
      </c>
      <c r="G11" s="17"/>
      <c r="H11" s="17">
        <f t="shared" si="8"/>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row>
    <row r="12" spans="1:85" s="3" customFormat="1" ht="30" customHeight="1" thickBot="1" x14ac:dyDescent="0.45">
      <c r="A12" s="58"/>
      <c r="B12" s="72" t="s">
        <v>48</v>
      </c>
      <c r="C12" s="72" t="s">
        <v>49</v>
      </c>
      <c r="D12" s="22">
        <v>0</v>
      </c>
      <c r="E12" s="66">
        <f>F9+1</f>
        <v>44546</v>
      </c>
      <c r="F12" s="66">
        <f>E12+20</f>
        <v>44566</v>
      </c>
      <c r="G12" s="17"/>
      <c r="H12" s="17">
        <f t="shared" si="8"/>
        <v>21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row>
    <row r="13" spans="1:85" s="3" customFormat="1" ht="30" customHeight="1" thickBot="1" x14ac:dyDescent="0.45">
      <c r="A13" s="58"/>
      <c r="B13" s="72" t="s">
        <v>47</v>
      </c>
      <c r="C13" s="72" t="s">
        <v>49</v>
      </c>
      <c r="D13" s="22">
        <v>0</v>
      </c>
      <c r="E13" s="66">
        <f>F12+1</f>
        <v>44567</v>
      </c>
      <c r="F13" s="66">
        <f t="shared" ref="F12:F13" si="9">E13+6</f>
        <v>44573</v>
      </c>
      <c r="G13" s="17"/>
      <c r="H13" s="17">
        <f t="shared" si="8"/>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row>
    <row r="14" spans="1:85" s="3" customFormat="1" ht="30" customHeight="1" thickBot="1" x14ac:dyDescent="0.45">
      <c r="A14" s="59" t="s">
        <v>40</v>
      </c>
      <c r="B14" s="23" t="s">
        <v>57</v>
      </c>
      <c r="C14" s="73"/>
      <c r="D14" s="24"/>
      <c r="E14" s="25"/>
      <c r="F14" s="26"/>
      <c r="G14" s="17"/>
      <c r="H14" s="17" t="str">
        <f t="shared" si="8"/>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row>
    <row r="15" spans="1:85" s="3" customFormat="1" ht="30" customHeight="1" thickBot="1" x14ac:dyDescent="0.45">
      <c r="A15" s="59"/>
      <c r="B15" s="83" t="s">
        <v>41</v>
      </c>
      <c r="C15" s="74" t="s">
        <v>59</v>
      </c>
      <c r="D15" s="27">
        <v>0</v>
      </c>
      <c r="E15" s="67">
        <f>F13+1</f>
        <v>44574</v>
      </c>
      <c r="F15" s="67">
        <f>E15+6</f>
        <v>44580</v>
      </c>
      <c r="G15" s="17"/>
      <c r="H15" s="17">
        <f t="shared" si="8"/>
        <v>7</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row>
    <row r="16" spans="1:85" s="3" customFormat="1" ht="30" customHeight="1" thickBot="1" x14ac:dyDescent="0.45">
      <c r="A16" s="58"/>
      <c r="B16" s="83" t="s">
        <v>43</v>
      </c>
      <c r="C16" s="74" t="s">
        <v>59</v>
      </c>
      <c r="D16" s="27">
        <v>0</v>
      </c>
      <c r="E16" s="67">
        <f>F15+1</f>
        <v>44581</v>
      </c>
      <c r="F16" s="67">
        <f>E16+13</f>
        <v>44594</v>
      </c>
      <c r="G16" s="17"/>
      <c r="H16" s="17">
        <f t="shared" si="8"/>
        <v>14</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row>
    <row r="17" spans="1:85" s="3" customFormat="1" ht="30" customHeight="1" thickBot="1" x14ac:dyDescent="0.45">
      <c r="A17" s="58"/>
      <c r="B17" s="83" t="s">
        <v>44</v>
      </c>
      <c r="C17" s="74" t="s">
        <v>49</v>
      </c>
      <c r="D17" s="27">
        <v>0</v>
      </c>
      <c r="E17" s="67">
        <f>F13+1</f>
        <v>44574</v>
      </c>
      <c r="F17" s="67">
        <f>E17+6</f>
        <v>44580</v>
      </c>
      <c r="G17" s="17"/>
      <c r="H17" s="17">
        <f t="shared" si="8"/>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row>
    <row r="18" spans="1:85" s="3" customFormat="1" ht="30" customHeight="1" thickBot="1" x14ac:dyDescent="0.45">
      <c r="A18" s="58"/>
      <c r="B18" s="83" t="s">
        <v>42</v>
      </c>
      <c r="C18" s="74" t="s">
        <v>49</v>
      </c>
      <c r="D18" s="27">
        <v>0</v>
      </c>
      <c r="E18" s="67">
        <f>F17+1</f>
        <v>44581</v>
      </c>
      <c r="F18" s="67">
        <f>E18+13</f>
        <v>44594</v>
      </c>
      <c r="G18" s="17"/>
      <c r="H18" s="17">
        <f t="shared" si="8"/>
        <v>14</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row>
    <row r="19" spans="1:85" s="3" customFormat="1" ht="30" customHeight="1" thickBot="1" x14ac:dyDescent="0.45">
      <c r="A19" s="58" t="s">
        <v>28</v>
      </c>
      <c r="B19" s="28" t="s">
        <v>56</v>
      </c>
      <c r="C19" s="75"/>
      <c r="D19" s="29"/>
      <c r="E19" s="30"/>
      <c r="F19" s="31"/>
      <c r="G19" s="17"/>
      <c r="H19" s="17" t="str">
        <f t="shared" si="8"/>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row>
    <row r="20" spans="1:85" s="3" customFormat="1" ht="30" customHeight="1" thickBot="1" x14ac:dyDescent="0.45">
      <c r="A20" s="58"/>
      <c r="B20" s="86" t="s">
        <v>53</v>
      </c>
      <c r="C20" s="85" t="s">
        <v>59</v>
      </c>
      <c r="D20" s="32">
        <v>0</v>
      </c>
      <c r="E20" s="68">
        <f>F16+1</f>
        <v>44595</v>
      </c>
      <c r="F20" s="68">
        <f>E20+6</f>
        <v>44601</v>
      </c>
      <c r="G20" s="17"/>
      <c r="H20" s="17">
        <f t="shared" si="8"/>
        <v>7</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row>
    <row r="21" spans="1:85" s="3" customFormat="1" ht="30" customHeight="1" thickBot="1" x14ac:dyDescent="0.45">
      <c r="A21" s="58"/>
      <c r="B21" s="87" t="s">
        <v>55</v>
      </c>
      <c r="C21" s="76" t="s">
        <v>59</v>
      </c>
      <c r="D21" s="32">
        <v>0</v>
      </c>
      <c r="E21" s="68">
        <f>F20+1</f>
        <v>44602</v>
      </c>
      <c r="F21" s="68">
        <f>E21+13</f>
        <v>44615</v>
      </c>
      <c r="G21" s="17"/>
      <c r="H21" s="17">
        <f t="shared" si="8"/>
        <v>14</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row>
    <row r="22" spans="1:85" s="3" customFormat="1" ht="30" customHeight="1" thickBot="1" x14ac:dyDescent="0.45">
      <c r="A22" s="58"/>
      <c r="B22" s="86" t="s">
        <v>54</v>
      </c>
      <c r="C22" s="76" t="s">
        <v>49</v>
      </c>
      <c r="D22" s="32">
        <v>0</v>
      </c>
      <c r="E22" s="68">
        <f>F18+1</f>
        <v>44595</v>
      </c>
      <c r="F22" s="68">
        <f>E22+6</f>
        <v>44601</v>
      </c>
      <c r="G22" s="17"/>
      <c r="H22" s="17">
        <f t="shared" si="8"/>
        <v>7</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row>
    <row r="23" spans="1:85" s="3" customFormat="1" ht="30" customHeight="1" thickBot="1" x14ac:dyDescent="0.45">
      <c r="A23" s="58"/>
      <c r="B23" s="84" t="s">
        <v>52</v>
      </c>
      <c r="C23" s="85" t="s">
        <v>49</v>
      </c>
      <c r="D23" s="32">
        <v>0</v>
      </c>
      <c r="E23" s="68">
        <f>F22+1</f>
        <v>44602</v>
      </c>
      <c r="F23" s="68">
        <f>E23+13</f>
        <v>44615</v>
      </c>
      <c r="G23" s="17"/>
      <c r="H23" s="17">
        <f t="shared" si="8"/>
        <v>14</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row>
    <row r="24" spans="1:85" s="3" customFormat="1" ht="30" customHeight="1" thickBot="1" x14ac:dyDescent="0.45">
      <c r="A24" s="58" t="s">
        <v>28</v>
      </c>
      <c r="B24" s="33" t="s">
        <v>60</v>
      </c>
      <c r="C24" s="77"/>
      <c r="D24" s="34"/>
      <c r="E24" s="35"/>
      <c r="F24" s="36"/>
      <c r="G24" s="17"/>
      <c r="H24" s="17" t="str">
        <f t="shared" si="8"/>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row>
    <row r="25" spans="1:85" s="3" customFormat="1" ht="30" customHeight="1" thickBot="1" x14ac:dyDescent="0.45">
      <c r="A25" s="58"/>
      <c r="B25" s="88" t="s">
        <v>61</v>
      </c>
      <c r="C25" s="82" t="s">
        <v>62</v>
      </c>
      <c r="D25" s="37">
        <v>0</v>
      </c>
      <c r="E25" s="69">
        <f>F23+1</f>
        <v>44616</v>
      </c>
      <c r="F25" s="69">
        <f>E25+6</f>
        <v>44622</v>
      </c>
      <c r="G25" s="17"/>
      <c r="H25" s="17">
        <f t="shared" si="8"/>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row>
    <row r="26" spans="1:85" s="3" customFormat="1" ht="30" customHeight="1" thickBot="1" x14ac:dyDescent="0.45">
      <c r="A26" s="58"/>
      <c r="B26" s="88" t="s">
        <v>63</v>
      </c>
      <c r="C26" s="82" t="s">
        <v>62</v>
      </c>
      <c r="D26" s="37">
        <v>0</v>
      </c>
      <c r="E26" s="69">
        <f>F25+1</f>
        <v>44623</v>
      </c>
      <c r="F26" s="69">
        <f>E26+6</f>
        <v>44629</v>
      </c>
      <c r="G26" s="17"/>
      <c r="H26" s="17">
        <f t="shared" si="8"/>
        <v>7</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row>
    <row r="27" spans="1:85" s="3" customFormat="1" ht="30" customHeight="1" thickBot="1" x14ac:dyDescent="0.45">
      <c r="A27" s="58"/>
      <c r="B27" s="89" t="s">
        <v>64</v>
      </c>
      <c r="C27" s="78" t="s">
        <v>62</v>
      </c>
      <c r="D27" s="37">
        <v>0</v>
      </c>
      <c r="E27" s="69">
        <f>F26+1</f>
        <v>44630</v>
      </c>
      <c r="F27" s="69">
        <f>E27+6</f>
        <v>44636</v>
      </c>
      <c r="G27" s="17"/>
      <c r="H27" s="17">
        <f t="shared" si="8"/>
        <v>7</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row>
    <row r="28" spans="1:85" s="3" customFormat="1" ht="30" customHeight="1" thickBot="1" x14ac:dyDescent="0.45">
      <c r="A28" s="58"/>
      <c r="B28" s="80" t="s">
        <v>0</v>
      </c>
      <c r="C28" s="78"/>
      <c r="D28" s="37"/>
      <c r="E28" s="69" t="s">
        <v>27</v>
      </c>
      <c r="F28" s="69" t="s">
        <v>27</v>
      </c>
      <c r="G28" s="17"/>
      <c r="H28" s="17" t="e">
        <f t="shared" si="8"/>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row>
    <row r="29" spans="1:85" s="3" customFormat="1" ht="30" customHeight="1" thickBot="1" x14ac:dyDescent="0.45">
      <c r="A29" s="58"/>
      <c r="B29" s="80" t="s">
        <v>1</v>
      </c>
      <c r="C29" s="78"/>
      <c r="D29" s="37"/>
      <c r="E29" s="69" t="s">
        <v>27</v>
      </c>
      <c r="F29" s="69" t="s">
        <v>27</v>
      </c>
      <c r="G29" s="17"/>
      <c r="H29" s="17" t="e">
        <f t="shared" si="8"/>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row>
    <row r="30" spans="1:85" s="3" customFormat="1" ht="30" customHeight="1" thickBot="1" x14ac:dyDescent="0.45">
      <c r="A30" s="58" t="s">
        <v>30</v>
      </c>
      <c r="B30" s="81"/>
      <c r="C30" s="79"/>
      <c r="D30" s="16"/>
      <c r="E30" s="70"/>
      <c r="F30" s="70"/>
      <c r="G30" s="17"/>
      <c r="H30" s="17" t="str">
        <f t="shared" si="8"/>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row>
    <row r="31" spans="1:85" s="3" customFormat="1" ht="30" customHeight="1" thickBot="1" x14ac:dyDescent="0.45">
      <c r="A31" s="59" t="s">
        <v>29</v>
      </c>
      <c r="B31" s="38" t="s">
        <v>2</v>
      </c>
      <c r="C31" s="39"/>
      <c r="D31" s="40"/>
      <c r="E31" s="41"/>
      <c r="F31" s="42"/>
      <c r="G31" s="43"/>
      <c r="H31" s="43" t="str">
        <f t="shared" si="8"/>
        <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row>
    <row r="32" spans="1:85" ht="30" customHeight="1" x14ac:dyDescent="0.4">
      <c r="G32" s="6"/>
    </row>
    <row r="33" spans="3:6" ht="30" customHeight="1" x14ac:dyDescent="0.4">
      <c r="C33" s="14"/>
      <c r="F33" s="60"/>
    </row>
    <row r="34" spans="3:6" ht="30" customHeight="1" x14ac:dyDescent="0.4">
      <c r="C34" s="15"/>
    </row>
  </sheetData>
  <mergeCells count="15">
    <mergeCell ref="BM4:BS4"/>
    <mergeCell ref="BT4:BZ4"/>
    <mergeCell ref="CA4:CG4"/>
    <mergeCell ref="AY4:BE4"/>
    <mergeCell ref="BF4:BL4"/>
    <mergeCell ref="C3:D3"/>
    <mergeCell ref="C4:D4"/>
    <mergeCell ref="B5:G5"/>
    <mergeCell ref="AK4:AQ4"/>
    <mergeCell ref="AR4:AX4"/>
    <mergeCell ref="E3:F3"/>
    <mergeCell ref="I4:O4"/>
    <mergeCell ref="P4:V4"/>
    <mergeCell ref="W4:AC4"/>
    <mergeCell ref="AD4:AJ4"/>
  </mergeCells>
  <conditionalFormatting sqref="D24:D31 D7:D22">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G31">
    <cfRule type="expression" dxfId="0" priority="34">
      <formula>AND(TODAY()&gt;=I$5,TODAY()&lt;J$5)</formula>
    </cfRule>
  </conditionalFormatting>
  <conditionalFormatting sqref="I7:CG31">
    <cfRule type="expression" dxfId="2" priority="28">
      <formula>AND(task_start&lt;=I$5,ROUNDDOWN((task_end-task_start+1)*task_progress,0)+task_start-1&gt;=I$5)</formula>
    </cfRule>
    <cfRule type="expression" dxfId="1" priority="29" stopIfTrue="1">
      <formula>AND(task_end&gt;=I$5,task_start&lt;J$5)</formula>
    </cfRule>
  </conditionalFormatting>
  <conditionalFormatting sqref="D23">
    <cfRule type="dataBar" priority="1">
      <dataBar>
        <cfvo type="num" val="0"/>
        <cfvo type="num" val="1"/>
        <color theme="0" tint="-0.249977111117893"/>
      </dataBar>
      <extLst>
        <ext xmlns:x14="http://schemas.microsoft.com/office/spreadsheetml/2009/9/main" uri="{B025F937-C7B1-47D3-B67F-A62EFF666E3E}">
          <x14:id>{E308C168-66A4-4AAE-9B34-9B94C700ABCF}</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D24:D31 D7:D22</xm:sqref>
        </x14:conditionalFormatting>
        <x14:conditionalFormatting xmlns:xm="http://schemas.microsoft.com/office/excel/2006/main">
          <x14:cfRule type="dataBar" id="{E308C168-66A4-4AAE-9B34-9B94C700ABCF}">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heetViews>
  <sheetFormatPr baseColWidth="10" defaultColWidth="9.07421875" defaultRowHeight="12.9" x14ac:dyDescent="0.35"/>
  <cols>
    <col min="1" max="1" width="87.07421875" style="48" customWidth="1"/>
    <col min="2" max="16384" width="9.07421875" style="2"/>
  </cols>
  <sheetData>
    <row r="1" spans="1:2" ht="46.5" customHeight="1" x14ac:dyDescent="0.35"/>
    <row r="2" spans="1:2" s="50" customFormat="1" ht="15.9" x14ac:dyDescent="0.4">
      <c r="A2" s="49" t="s">
        <v>14</v>
      </c>
      <c r="B2" s="49"/>
    </row>
    <row r="3" spans="1:2" s="54" customFormat="1" ht="27" customHeight="1" x14ac:dyDescent="0.4">
      <c r="A3" s="55" t="s">
        <v>19</v>
      </c>
      <c r="B3" s="55"/>
    </row>
    <row r="4" spans="1:2" s="51" customFormat="1" ht="26.15" x14ac:dyDescent="0.7">
      <c r="A4" s="52" t="s">
        <v>13</v>
      </c>
    </row>
    <row r="5" spans="1:2" ht="74.150000000000006" customHeight="1" x14ac:dyDescent="0.35">
      <c r="A5" s="53" t="s">
        <v>22</v>
      </c>
    </row>
    <row r="6" spans="1:2" ht="26.25" customHeight="1" x14ac:dyDescent="0.35">
      <c r="A6" s="52" t="s">
        <v>25</v>
      </c>
    </row>
    <row r="7" spans="1:2" s="48" customFormat="1" ht="204.9" customHeight="1" x14ac:dyDescent="0.4">
      <c r="A7" s="57" t="s">
        <v>24</v>
      </c>
    </row>
    <row r="8" spans="1:2" s="51" customFormat="1" ht="26.15" x14ac:dyDescent="0.7">
      <c r="A8" s="52" t="s">
        <v>15</v>
      </c>
    </row>
    <row r="9" spans="1:2" ht="58.3" x14ac:dyDescent="0.35">
      <c r="A9" s="53" t="s">
        <v>23</v>
      </c>
    </row>
    <row r="10" spans="1:2" s="48" customFormat="1" ht="27.9" customHeight="1" x14ac:dyDescent="0.4">
      <c r="A10" s="56" t="s">
        <v>21</v>
      </c>
    </row>
    <row r="11" spans="1:2" s="51" customFormat="1" ht="26.15" x14ac:dyDescent="0.7">
      <c r="A11" s="52" t="s">
        <v>12</v>
      </c>
    </row>
    <row r="12" spans="1:2" ht="29.15" x14ac:dyDescent="0.35">
      <c r="A12" s="53" t="s">
        <v>20</v>
      </c>
    </row>
    <row r="13" spans="1:2" s="48" customFormat="1" ht="27.9" customHeight="1" x14ac:dyDescent="0.4">
      <c r="A13" s="56" t="s">
        <v>6</v>
      </c>
    </row>
    <row r="14" spans="1:2" s="51" customFormat="1" ht="26.15" x14ac:dyDescent="0.7">
      <c r="A14" s="52" t="s">
        <v>16</v>
      </c>
    </row>
    <row r="15" spans="1:2" ht="75" customHeight="1" x14ac:dyDescent="0.35">
      <c r="A15" s="53" t="s">
        <v>17</v>
      </c>
    </row>
    <row r="16" spans="1:2" ht="72.900000000000006" x14ac:dyDescent="0.35">
      <c r="A16" s="5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BC1444C3903B40AEE050BD15B05899" ma:contentTypeVersion="7" ma:contentTypeDescription="Crée un document." ma:contentTypeScope="" ma:versionID="8a500c66f87445244be80e92d31b92b8">
  <xsd:schema xmlns:xsd="http://www.w3.org/2001/XMLSchema" xmlns:xs="http://www.w3.org/2001/XMLSchema" xmlns:p="http://schemas.microsoft.com/office/2006/metadata/properties" xmlns:ns3="27b1b7b1-91e2-4143-8608-e99651b31e6b" xmlns:ns4="69049c1a-4801-419a-8bbf-52269bce4c2d" targetNamespace="http://schemas.microsoft.com/office/2006/metadata/properties" ma:root="true" ma:fieldsID="18438fbda9c9406c4237cfb524b73c28" ns3:_="" ns4:_="">
    <xsd:import namespace="27b1b7b1-91e2-4143-8608-e99651b31e6b"/>
    <xsd:import namespace="69049c1a-4801-419a-8bbf-52269bce4c2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1b7b1-91e2-4143-8608-e99651b31e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049c1a-4801-419a-8bbf-52269bce4c2d"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F00616-6607-4E3F-AC14-5FD1093F39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1b7b1-91e2-4143-8608-e99651b31e6b"/>
    <ds:schemaRef ds:uri="69049c1a-4801-419a-8bbf-52269bce4c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045FA5-BA1B-4CE7-B3D8-13C9905AFB53}">
  <ds:schemaRefs>
    <ds:schemaRef ds:uri="http://schemas.microsoft.com/sharepoint/v3/contenttype/forms"/>
  </ds:schemaRefs>
</ds:datastoreItem>
</file>

<file path=customXml/itemProps3.xml><?xml version="1.0" encoding="utf-8"?>
<ds:datastoreItem xmlns:ds="http://schemas.openxmlformats.org/officeDocument/2006/customXml" ds:itemID="{28F7E4E8-3BEC-4BF7-A6DB-9E941E22FF6B}">
  <ds:schemaRefs>
    <ds:schemaRef ds:uri="http://purl.org/dc/terms/"/>
    <ds:schemaRef ds:uri="http://schemas.microsoft.com/office/2006/metadata/properties"/>
    <ds:schemaRef ds:uri="http://www.w3.org/XML/1998/namespace"/>
    <ds:schemaRef ds:uri="69049c1a-4801-419a-8bbf-52269bce4c2d"/>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27b1b7b1-91e2-4143-8608-e99651b31e6b"/>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ProjectSchedule</vt:lpstr>
      <vt:lpstr>About</vt:lpstr>
      <vt:lpstr>Display_Week</vt:lpstr>
      <vt:lpstr>ProjectSchedule!Impression_des_titres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2021-12-05T15:09:50Z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0x01010026BC1444C3903B40AEE050BD15B05899</vt:lpwstr>
  </property>
</Properties>
</file>