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Win-10\Desktop\New projects\"/>
    </mc:Choice>
  </mc:AlternateContent>
  <xr:revisionPtr revIDLastSave="0" documentId="13_ncr:1_{6835975A-5EB1-486F-94BA-C8410BD4371A}" xr6:coauthVersionLast="47" xr6:coauthVersionMax="47" xr10:uidLastSave="{00000000-0000-0000-0000-000000000000}"/>
  <bookViews>
    <workbookView xWindow="-120" yWindow="-120" windowWidth="20730" windowHeight="11160" firstSheet="4" activeTab="7" xr2:uid="{00000000-000D-0000-FFFF-FFFF00000000}"/>
  </bookViews>
  <sheets>
    <sheet name="orders" sheetId="17" r:id="rId1"/>
    <sheet name="customers" sheetId="13" r:id="rId2"/>
    <sheet name="products" sheetId="2" r:id="rId3"/>
    <sheet name="Working sheet 1" sheetId="18" r:id="rId4"/>
    <sheet name="Total sales pivot" sheetId="19" r:id="rId5"/>
    <sheet name="Country barchart pivot" sheetId="20" r:id="rId6"/>
    <sheet name="Top5 customers pivot" sheetId="22" r:id="rId7"/>
    <sheet name="Dashboard" sheetId="23" r:id="rId8"/>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fullname">#N/A</definedName>
    <definedName name="Slicer_Size">#N/A</definedName>
  </definedNames>
  <calcPr calcId="191028"/>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M9" i="18"/>
  <c r="M17" i="18"/>
  <c r="M25" i="18"/>
  <c r="M33" i="18"/>
  <c r="M41" i="18"/>
  <c r="M49" i="18"/>
  <c r="M57" i="18"/>
  <c r="M65" i="18"/>
  <c r="M73" i="18"/>
  <c r="M81" i="18"/>
  <c r="L3" i="18"/>
  <c r="M3" i="18" s="1"/>
  <c r="L4" i="18"/>
  <c r="M4" i="18" s="1"/>
  <c r="L5" i="18"/>
  <c r="M5" i="18" s="1"/>
  <c r="L6" i="18"/>
  <c r="M6" i="18" s="1"/>
  <c r="L7" i="18"/>
  <c r="M7" i="18" s="1"/>
  <c r="L8" i="18"/>
  <c r="M8" i="18" s="1"/>
  <c r="L9" i="18"/>
  <c r="L10" i="18"/>
  <c r="M10" i="18" s="1"/>
  <c r="L11" i="18"/>
  <c r="M11" i="18" s="1"/>
  <c r="L12" i="18"/>
  <c r="M12" i="18" s="1"/>
  <c r="L13" i="18"/>
  <c r="M13" i="18" s="1"/>
  <c r="L14" i="18"/>
  <c r="M14" i="18" s="1"/>
  <c r="L15" i="18"/>
  <c r="M15" i="18" s="1"/>
  <c r="L16" i="18"/>
  <c r="M16" i="18" s="1"/>
  <c r="L17" i="18"/>
  <c r="L18" i="18"/>
  <c r="M18" i="18" s="1"/>
  <c r="L19" i="18"/>
  <c r="M19" i="18" s="1"/>
  <c r="L20" i="18"/>
  <c r="M20" i="18" s="1"/>
  <c r="L21" i="18"/>
  <c r="M21" i="18" s="1"/>
  <c r="L22" i="18"/>
  <c r="M22" i="18" s="1"/>
  <c r="L23" i="18"/>
  <c r="M23" i="18" s="1"/>
  <c r="L24" i="18"/>
  <c r="M24" i="18" s="1"/>
  <c r="L25" i="18"/>
  <c r="L26" i="18"/>
  <c r="M26" i="18" s="1"/>
  <c r="L27" i="18"/>
  <c r="M27" i="18" s="1"/>
  <c r="L28" i="18"/>
  <c r="M28" i="18" s="1"/>
  <c r="L29" i="18"/>
  <c r="M29" i="18" s="1"/>
  <c r="L30" i="18"/>
  <c r="M30" i="18" s="1"/>
  <c r="L31" i="18"/>
  <c r="M31" i="18" s="1"/>
  <c r="L32" i="18"/>
  <c r="M32" i="18" s="1"/>
  <c r="L33" i="18"/>
  <c r="L34" i="18"/>
  <c r="M34" i="18" s="1"/>
  <c r="L35" i="18"/>
  <c r="M35" i="18" s="1"/>
  <c r="L36" i="18"/>
  <c r="M36" i="18" s="1"/>
  <c r="L37" i="18"/>
  <c r="M37" i="18" s="1"/>
  <c r="L38" i="18"/>
  <c r="M38" i="18" s="1"/>
  <c r="L39" i="18"/>
  <c r="M39" i="18" s="1"/>
  <c r="L40" i="18"/>
  <c r="M40" i="18" s="1"/>
  <c r="L41" i="18"/>
  <c r="L42" i="18"/>
  <c r="M42" i="18" s="1"/>
  <c r="L43" i="18"/>
  <c r="M43" i="18" s="1"/>
  <c r="L44" i="18"/>
  <c r="M44" i="18" s="1"/>
  <c r="L45" i="18"/>
  <c r="M45" i="18" s="1"/>
  <c r="L46" i="18"/>
  <c r="M46" i="18" s="1"/>
  <c r="L47" i="18"/>
  <c r="M47" i="18" s="1"/>
  <c r="L48" i="18"/>
  <c r="M48" i="18" s="1"/>
  <c r="L49" i="18"/>
  <c r="L50" i="18"/>
  <c r="M50" i="18" s="1"/>
  <c r="L51" i="18"/>
  <c r="M51" i="18" s="1"/>
  <c r="L52" i="18"/>
  <c r="M52" i="18" s="1"/>
  <c r="L53" i="18"/>
  <c r="M53" i="18" s="1"/>
  <c r="L54" i="18"/>
  <c r="M54" i="18" s="1"/>
  <c r="L55" i="18"/>
  <c r="M55" i="18" s="1"/>
  <c r="L56" i="18"/>
  <c r="M56" i="18" s="1"/>
  <c r="L57" i="18"/>
  <c r="L58" i="18"/>
  <c r="M58" i="18" s="1"/>
  <c r="L59" i="18"/>
  <c r="M59" i="18" s="1"/>
  <c r="L60" i="18"/>
  <c r="M60" i="18" s="1"/>
  <c r="L61" i="18"/>
  <c r="M61" i="18" s="1"/>
  <c r="L62" i="18"/>
  <c r="M62" i="18" s="1"/>
  <c r="L63" i="18"/>
  <c r="M63" i="18" s="1"/>
  <c r="L64" i="18"/>
  <c r="M64" i="18" s="1"/>
  <c r="L65" i="18"/>
  <c r="L66" i="18"/>
  <c r="M66" i="18" s="1"/>
  <c r="L67" i="18"/>
  <c r="M67" i="18" s="1"/>
  <c r="L68" i="18"/>
  <c r="M68" i="18" s="1"/>
  <c r="L69" i="18"/>
  <c r="M69" i="18" s="1"/>
  <c r="L70" i="18"/>
  <c r="M70" i="18" s="1"/>
  <c r="L71" i="18"/>
  <c r="M71" i="18" s="1"/>
  <c r="L72" i="18"/>
  <c r="M72" i="18" s="1"/>
  <c r="L73" i="18"/>
  <c r="L74" i="18"/>
  <c r="M74" i="18" s="1"/>
  <c r="L75" i="18"/>
  <c r="M75" i="18" s="1"/>
  <c r="L76" i="18"/>
  <c r="M76" i="18" s="1"/>
  <c r="L77" i="18"/>
  <c r="M77" i="18" s="1"/>
  <c r="L78" i="18"/>
  <c r="M78" i="18" s="1"/>
  <c r="L79" i="18"/>
  <c r="M79" i="18" s="1"/>
  <c r="L80" i="18"/>
  <c r="M80" i="18" s="1"/>
  <c r="L81" i="18"/>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J2" i="18"/>
  <c r="O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H2" i="18"/>
  <c r="F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<sst xmlns="http://schemas.openxmlformats.org/spreadsheetml/2006/main" count="14145" uniqueCount="6221">
  <si>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</si>
  <si>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</si>
  <si>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</si>
  <si>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</si>
  <si>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</si>
  <si>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</si>
  <si>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</si>
  <si>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</si>
  <si>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</si>
  <si>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</si>
  <si>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</si>
  <si>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</si>
  <si>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</si>
  <si>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</si>
  <si>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</si>
  <si>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</si>
  <si>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</si>
  <si>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</si>
  <si>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</si>
  <si>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</si>
  <si>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</si>
  <si>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</si>
  <si>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</si>
  <si>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</si>
  <si>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</si>
  <si>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</si>
  <si>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</si>
  <si>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</si>
  <si>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</si>
  <si>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</si>
  <si>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</si>
  <si>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</si>
  <si>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</si>
  <si>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</si>
  <si>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</si>
  <si>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</si>
  <si>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</si>
  <si>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</si>
  <si>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</si>
  <si>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</si>
  <si>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</si>
  <si>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</si>
  <si>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</si>
  <si>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</si>
  <si>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</si>
  <si>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</si>
  <si>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</si>
  <si>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</si>
  <si>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</si>
  <si>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</si>
  <si>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</si>
  <si>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</si>
  <si>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</si>
  <si>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</si>
  <si>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</si>
  <si>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</si>
  <si>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</si>
  <si>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</si>
  <si>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</si>
  <si>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</si>
  <si>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</si>
  <si>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</si>
  <si>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</si>
  <si>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</si>
  <si>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</si>
  <si>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</si>
  <si>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</si>
  <si>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</si>
  <si>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</si>
  <si>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</si>
  <si>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</si>
  <si>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</si>
  <si>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</si>
  <si>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</si>
  <si>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</si>
  <si>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</si>
  <si>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</si>
  <si>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</si>
  <si>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</si>
  <si>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</si>
  <si>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</si>
  <si>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</si>
  <si>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</si>
  <si>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</si>
  <si>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</si>
  <si>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</si>
  <si>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</si>
  <si>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</si>
  <si>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</si>
  <si>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</si>
  <si>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</si>
  <si>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</si>
  <si>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</si>
  <si>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</si>
  <si>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</si>
  <si>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</si>
  <si>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</si>
  <si>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</si>
  <si>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</si>
  <si>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</si>
  <si>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</si>
  <si>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</si>
  <si>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</si>
  <si>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</si>
  <si>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</si>
  <si>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</si>
  <si>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</si>
  <si>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</si>
  <si>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</si>
  <si>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</si>
  <si>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</si>
  <si>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</si>
  <si>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</si>
  <si>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</si>
  <si>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</si>
  <si>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</si>
  <si>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</si>
  <si>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</si>
  <si>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</si>
  <si>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</si>
  <si>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</si>
  <si>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</si>
  <si>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</si>
  <si>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</si>
  <si>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</si>
  <si>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</si>
  <si>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</si>
  <si>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</si>
  <si>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</si>
  <si>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</si>
  <si>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</si>
  <si>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</si>
  <si>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</si>
  <si>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</si>
  <si>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</si>
  <si>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</si>
  <si>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</si>
  <si>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</si>
  <si>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</si>
  <si>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</si>
  <si>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</si>
  <si>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</si>
  <si>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</si>
  <si>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</si>
  <si>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</si>
  <si>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</si>
  <si>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</si>
  <si>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</si>
  <si>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</si>
  <si>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</si>
  <si>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</si>
  <si>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</si>
  <si>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</si>
  <si>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</si>
  <si>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</si>
  <si>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</si>
  <si>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</si>
  <si>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</si>
  <si>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</si>
  <si>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</si>
  <si>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</si>
  <si>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</si>
  <si>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</si>
  <si>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</si>
  <si>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</si>
  <si>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</si>
  <si>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</si>
  <si>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</si>
  <si>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</si>
  <si>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</si>
  <si>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</si>
  <si>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</si>
  <si>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</si>
  <si>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</si>
  <si>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</si>
  <si>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</si>
  <si>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</si>
  <si>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</si>
  <si>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</si>
  <si>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</si>
  <si>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</si>
  <si>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</si>
  <si>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</si>
  <si>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</si>
  <si>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</si>
  <si>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</si>
  <si>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</si>
  <si>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</si>
  <si>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</si>
  <si>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</si>
  <si>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</si>
  <si>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</si>
  <si>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</si>
  <si>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</si>
  <si>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</si>
  <si>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</si>
  <si>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</si>
  <si>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</si>
  <si>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</si>
  <si>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</si>
  <si>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</si>
  <si>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</si>
  <si>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</si>
  <si>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</si>
  <si>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</si>
  <si>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</si>
  <si>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</si>
  <si>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</si>
  <si>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</si>
  <si>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</si>
  <si>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</si>
  <si>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</si>
  <si>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</si>
  <si>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</si>
  <si>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</si>
  <si>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</si>
  <si>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</si>
  <si>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</si>
  <si>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</si>
  <si>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</si>
  <si>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</si>
  <si>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</si>
  <si>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</si>
  <si>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</si>
  <si>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</si>
  <si>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</si>
  <si>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</si>
  <si>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</si>
  <si>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</si>
  <si>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</si>
  <si>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</si>
  <si>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</si>
  <si>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</si>
  <si>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</si>
  <si>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</si>
  <si>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</si>
  <si>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</si>
  <si>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</si>
  <si>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</si>
  <si>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</si>
  <si>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</si>
  <si>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</si>
  <si>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</si>
  <si>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</si>
  <si>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</si>
  <si>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</si>
  <si>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</si>
  <si>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</si>
  <si>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</si>
  <si>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</si>
  <si>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</si>
  <si>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</si>
  <si>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</si>
  <si>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</si>
  <si>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</si>
  <si>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</si>
  <si>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</si>
  <si>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</si>
  <si>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</si>
  <si>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</si>
  <si>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</si>
  <si>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</si>
  <si>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</si>
  <si>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</si>
  <si>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</si>
  <si>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</si>
  <si>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</si>
  <si>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</si>
  <si>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</si>
  <si>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</si>
  <si>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</si>
  <si>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</si>
  <si>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</si>
  <si>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</si>
  <si>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</si>
  <si>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</si>
  <si>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</si>
  <si>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</si>
  <si>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</si>
  <si>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</si>
  <si>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</si>
  <si>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</si>
  <si>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</si>
  <si>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</si>
  <si>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</si>
  <si>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</si>
  <si>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</si>
  <si>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</si>
  <si>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</si>
  <si>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</si>
  <si>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</si>
  <si>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</si>
  <si>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</si>
  <si>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</si>
  <si>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</si>
  <si>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</si>
  <si>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</si>
  <si>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</si>
  <si>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</si>
  <si>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</si>
  <si>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</si>
  <si>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</si>
  <si>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</si>
  <si>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</si>
  <si>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</si>
  <si>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</si>
  <si>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</si>
  <si>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</si>
  <si>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</si>
  <si>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</si>
  <si>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</si>
  <si>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</si>
  <si>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</si>
  <si>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</si>
  <si>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</si>
  <si>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</si>
  <si>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</si>
  <si>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</si>
  <si>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</si>
  <si>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</si>
  <si>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</si>
  <si>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</si>
  <si>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</si>
  <si>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</si>
  <si>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</si>
  <si>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</si>
  <si>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</si>
  <si>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</si>
  <si>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</si>
  <si>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</si>
  <si>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</si>
  <si>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</si>
  <si>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</si>
  <si>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</si>
  <si>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</si>
  <si>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</si>
  <si>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</si>
  <si>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</si>
  <si>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</si>
  <si>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</si>
  <si>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</si>
  <si>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</si>
  <si>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</si>
  <si>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</si>
  <si>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</si>
  <si>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</si>
  <si>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</si>
  <si>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</si>
  <si>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</si>
  <si>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</si>
  <si>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</si>
  <si>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</si>
  <si>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</si>
  <si>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</si>
  <si>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</si>
  <si>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</si>
  <si>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</si>
  <si>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</si>
  <si>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</si>
  <si>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</si>
  <si>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</si>
  <si>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</si>
  <si>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</si>
  <si>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</si>
  <si>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</si>
  <si>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</si>
  <si>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</si>
  <si>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</si>
  <si>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</si>
  <si>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</si>
  <si>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</si>
  <si>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</si>
  <si>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</si>
  <si>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</si>
  <si>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</si>
  <si>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</si>
  <si>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</si>
  <si>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</si>
  <si>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</si>
  <si>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</si>
  <si>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</si>
  <si>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</si>
  <si>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</si>
  <si>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</si>
  <si>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</si>
  <si>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</si>
  <si>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</si>
  <si>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</si>
  <si>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</si>
  <si>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</si>
  <si>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</si>
  <si>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</si>
  <si>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</si>
  <si>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</si>
  <si>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</si>
  <si>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</si>
  <si>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</si>
  <si>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</si>
  <si>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</si>
  <si>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</si>
  <si>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</si>
  <si>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</si>
  <si>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</si>
  <si>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</si>
  <si>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</si>
  <si>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</si>
  <si>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</si>
  <si>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</si>
  <si>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</si>
  <si>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</si>
  <si>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</si>
  <si>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</si>
  <si>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</si>
  <si>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</si>
  <si>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</si>
  <si>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</si>
  <si>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</si>
  <si>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</si>
  <si>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</si>
  <si>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</si>
  <si>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</si>
  <si>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</si>
  <si>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</si>
  <si>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</si>
  <si>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</si>
  <si>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</si>
  <si>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</si>
  <si>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</si>
  <si>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</si>
  <si>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</si>
  <si>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</si>
  <si>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</si>
  <si>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</si>
  <si>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</si>
  <si>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</si>
  <si>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</si>
  <si>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</si>
  <si>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</si>
  <si>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</si>
  <si>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</si>
  <si>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</si>
  <si>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</si>
  <si>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</si>
  <si>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</si>
  <si>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</si>
  <si>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</si>
  <si>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</si>
  <si>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</si>
  <si>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</si>
  <si>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</si>
  <si>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</si>
  <si>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</si>
  <si>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</si>
  <si>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</si>
  <si>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</si>
  <si>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</si>
  <si>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</si>
  <si>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</si>
  <si>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</si>
  <si>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</si>
  <si>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</si>
  <si>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</si>
  <si>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</si>
  <si>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</si>
  <si>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</si>
  <si>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</si>
  <si>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</si>
  <si>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</si>
  <si>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</si>
  <si>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</si>
  <si>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</si>
  <si>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</si>
  <si>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</si>
  <si>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</si>
  <si>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</si>
  <si>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</si>
  <si>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</si>
  <si>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</si>
  <si>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</si>
  <si>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</si>
  <si>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</si>
  <si>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</si>
  <si>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</si>
  <si>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</si>
  <si>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</si>
  <si>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</si>
  <si>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</si>
  <si>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</si>
  <si>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</si>
  <si>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</si>
  <si>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</si>
  <si>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</si>
  <si>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</si>
  <si>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</si>
  <si>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</si>
  <si>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</si>
  <si>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</si>
  <si>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</si>
  <si>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</si>
  <si>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</si>
  <si>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</si>
  <si>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</si>
  <si>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</si>
  <si>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</si>
  <si>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</si>
  <si>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</si>
  <si>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</si>
  <si>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</si>
  <si>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</si>
  <si>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</si>
  <si>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</si>
  <si>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</si>
  <si>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</si>
  <si>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</si>
  <si>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</si>
  <si>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</si>
  <si>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</si>
  <si>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</si>
  <si>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</si>
  <si>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</si>
  <si>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</si>
  <si>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</si>
  <si>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</si>
  <si>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</si>
  <si>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</si>
  <si>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</si>
  <si>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</si>
  <si>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</si>
  <si>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</si>
  <si>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</si>
  <si>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</si>
  <si>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</si>
  <si>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</si>
  <si>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</si>
  <si>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</si>
  <si>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</si>
  <si>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</si>
  <si>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</si>
  <si>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</si>
  <si>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</si>
  <si>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</si>
  <si>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</si>
  <si>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</si>
  <si>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</si>
  <si>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</si>
  <si>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</si>
  <si>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</si>
  <si>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</si>
  <si>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</si>
  <si>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</si>
  <si>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</si>
  <si>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</si>
  <si>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</si>
  <si>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</si>
  <si>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</si>
  <si>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</si>
  <si>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</si>
  <si>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</si>
  <si>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</si>
  <si>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</si>
  <si>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</si>
  <si>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</si>
  <si>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</si>
  <si>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</si>
  <si>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</si>
  <si>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</si>
  <si>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</si>
  <si>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</si>
  <si>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</si>
  <si>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</si>
  <si>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</si>
  <si>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</si>
  <si>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</si>
  <si>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</si>
  <si>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</si>
  <si>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</si>
  <si>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</si>
  <si>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</si>
  <si>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</si>
  <si>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</si>
  <si>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</si>
  <si>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</si>
  <si>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</si>
  <si>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</si>
  <si>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</si>
  <si>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</si>
  <si>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</si>
  <si>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</si>
  <si>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</si>
  <si>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</si>
  <si>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</si>
  <si>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</si>
  <si>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</si>
  <si>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</si>
  <si>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</si>
  <si>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</si>
  <si>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</si>
  <si>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</si>
  <si>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</si>
  <si>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</si>
  <si>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</si>
  <si>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</si>
  <si>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</si>
  <si>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</si>
  <si>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</si>
  <si>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</si>
  <si>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</si>
  <si>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</si>
  <si>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</si>
  <si>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</si>
  <si>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</si>
  <si>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</si>
  <si>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</si>
  <si>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</si>
  <si>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</si>
  <si>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</si>
  <si>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</si>
  <si>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</si>
  <si>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</si>
  <si>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</si>
  <si>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</si>
  <si>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</si>
  <si>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</si>
  <si>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</si>
  <si>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</si>
  <si>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</si>
  <si>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</si>
  <si>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</si>
  <si>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</si>
  <si>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</si>
  <si>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</si>
  <si>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</si>
  <si>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</si>
  <si>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</si>
  <si>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</si>
  <si>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</si>
  <si>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</si>
  <si>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</si>
  <si>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</si>
  <si>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</si>
  <si>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</si>
  <si>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</si>
  <si>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</si>
  <si>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</si>
  <si>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</si>
  <si>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</si>
  <si>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</si>
  <si>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</si>
  <si>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</si>
  <si>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</si>
  <si>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</si>
  <si>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</si>
  <si>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</si>
  <si>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</si>
  <si>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</si>
  <si>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</si>
  <si>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</si>
  <si>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</si>
  <si>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</si>
  <si>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</si>
  <si>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</si>
  <si>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</si>
  <si>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</si>
  <si>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</si>
  <si>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</si>
  <si>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</si>
  <si>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</si>
  <si>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</si>
  <si>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</si>
  <si>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</si>
  <si>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</si>
  <si>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</si>
  <si>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</si>
  <si>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</si>
  <si>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</si>
  <si>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</si>
  <si>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</si>
  <si>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</si>
  <si>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</si>
  <si>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</si>
  <si>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</si>
  <si>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</si>
  <si>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</si>
  <si>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</si>
  <si>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</si>
  <si>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</si>
  <si>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</si>
  <si>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</si>
  <si>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</si>
  <si>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</si>
  <si>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</si>
  <si>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</si>
  <si>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</si>
  <si>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</si>
  <si>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</si>
  <si>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</si>
  <si>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</si>
  <si>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</si>
  <si>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</si>
  <si>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</si>
  <si>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</si>
  <si>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</si>
  <si>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</si>
  <si>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</si>
  <si>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</si>
  <si>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</si>
  <si>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</si>
  <si>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</si>
  <si>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</si>
  <si>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</si>
  <si>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</si>
  <si>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</si>
  <si>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</si>
  <si>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</si>
  <si>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</si>
  <si>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</si>
  <si>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</si>
  <si>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</si>
  <si>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</si>
  <si>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</si>
  <si>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</si>
  <si>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</si>
  <si>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</si>
  <si>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</si>
  <si>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</si>
  <si>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</si>
  <si>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</si>
  <si>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</si>
  <si>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</si>
  <si>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</si>
  <si>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</si>
  <si>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</si>
  <si>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</si>
  <si>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</si>
  <si>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</si>
  <si>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</si>
  <si>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</si>
  <si>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</si>
  <si>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</si>
  <si>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</si>
  <si>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</si>
  <si>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</si>
  <si>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</si>
  <si>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</si>
  <si>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</si>
  <si>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</si>
  <si>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</si>
  <si>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</si>
  <si>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</si>
  <si>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</si>
  <si>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</si>
  <si>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</si>
  <si>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</si>
  <si>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</si>
  <si>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</si>
  <si>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</si>
  <si>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</si>
  <si>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</si>
  <si>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</si>
  <si>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</si>
  <si>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</si>
  <si>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</si>
  <si>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</si>
  <si>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</si>
  <si>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</si>
  <si>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</si>
  <si>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</si>
  <si>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</si>
  <si>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</si>
  <si>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</si>
  <si>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</si>
  <si>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</si>
  <si>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</si>
  <si>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</si>
  <si>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</si>
  <si>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</si>
  <si>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</si>
  <si>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</si>
  <si>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</si>
  <si>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</si>
  <si>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</si>
  <si>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</si>
  <si>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</si>
  <si>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</si>
  <si>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</si>
  <si>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</si>
  <si>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</si>
  <si>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</si>
  <si>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</si>
  <si>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</si>
  <si>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</si>
  <si>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</si>
  <si>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</si>
  <si>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</si>
  <si>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</si>
  <si>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</si>
  <si>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</si>
  <si>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</si>
  <si>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</si>
  <si>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</si>
  <si>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</si>
  <si>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</si>
  <si>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</si>
  <si>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</si>
  <si>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</si>
  <si>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</si>
  <si>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</si>
  <si>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</si>
  <si>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</si>
  <si>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</si>
  <si>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</si>
  <si>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</si>
  <si>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</si>
  <si>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</si>
  <si>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</si>
  <si>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</si>
  <si>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</si>
  <si>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</si>
  <si>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</si>
  <si>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</si>
  <si>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</si>
  <si>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</si>
  <si>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</si>
  <si>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</si>
  <si>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</si>
  <si>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</si>
  <si>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</si>
  <si>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</si>
  <si>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</si>
  <si>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</si>
  <si>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</si>
  <si>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</si>
  <si>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</si>
  <si>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</si>
  <si>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</si>
  <si>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</si>
  <si>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</si>
  <si>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</si>
  <si>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</si>
  <si>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</si>
  <si>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</si>
  <si>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</si>
  <si>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</si>
  <si>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</si>
  <si>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</si>
  <si>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</si>
  <si>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</si>
  <si>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</si>
  <si>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</si>
  <si>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</si>
  <si>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</si>
  <si>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</si>
  <si>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</si>
  <si>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</si>
  <si>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</si>
  <si>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</si>
  <si>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</si>
  <si>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</si>
  <si>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</si>
  <si>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</si>
  <si>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</si>
  <si>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</si>
  <si>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</si>
  <si>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</si>
  <si>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</si>
  <si>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</si>
  <si>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</si>
  <si>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</si>
  <si>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</si>
  <si>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</si>
  <si>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</si>
  <si>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</si>
  <si>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</si>
  <si>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</si>
  <si>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</si>
  <si>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</si>
  <si>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</si>
  <si>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</si>
  <si>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</si>
  <si>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</si>
  <si>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</si>
  <si>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</si>
  <si>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</si>
  <si>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</si>
  <si>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</si>
  <si>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</si>
  <si>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</si>
  <si>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</si>
  <si>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</si>
  <si>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</si>
  <si>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</si>
  <si>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</si>
  <si>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</si>
  <si>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</si>
  <si>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</si>
  <si>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</si>
  <si>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</si>
  <si>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</si>
  <si>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</si>
  <si>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</si>
  <si>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</si>
  <si>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</si>
  <si>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</si>
  <si>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</si>
  <si>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</si>
  <si>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</si>
  <si>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</si>
  <si>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</si>
  <si>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</si>
  <si>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</si>
  <si>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</si>
  <si>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</si>
  <si>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</si>
  <si>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</si>
  <si>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</si>
  <si>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</si>
  <si>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</si>
  <si>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</si>
  <si>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</si>
  <si>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</si>
  <si>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</si>
  <si>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</si>
  <si>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</si>
  <si>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</si>
  <si>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</si>
  <si>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</si>
  <si>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</si>
  <si>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</si>
  <si>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</si>
  <si>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</si>
  <si>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</si>
  <si>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</si>
  <si>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</si>
  <si>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</si>
  <si>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</si>
  <si>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</si>
  <si>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</si>
  <si>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</si>
  <si>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</si>
  <si>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</si>
  <si>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</si>
  <si>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</si>
  <si>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</si>
  <si>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</si>
  <si>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</si>
  <si>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</si>
  <si>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</si>
  <si>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</si>
  <si>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</si>
  <si>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</si>
  <si>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</si>
  <si>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</si>
  <si>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</si>
  <si>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</si>
  <si>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</si>
  <si>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</si>
  <si>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</si>
  <si>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</si>
  <si>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</si>
  <si>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</si>
  <si>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</si>
  <si>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</si>
  <si>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</si>
  <si>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</si>
  <si>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</si>
  <si>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</si>
  <si>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</si>
  <si>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</si>
  <si>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</si>
  <si>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</si>
  <si>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</si>
  <si>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</si>
  <si>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</si>
  <si>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</si>
  <si>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</si>
  <si>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</si>
  <si>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</si>
  <si>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</si>
  <si>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</si>
  <si>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</si>
  <si>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</si>
  <si>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</si>
  <si>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</si>
  <si>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</si>
  <si>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</si>
  <si>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</si>
  <si>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</si>
  <si>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</si>
  <si>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</si>
  <si>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</si>
  <si>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</si>
  <si>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</si>
  <si>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</si>
  <si>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</si>
  <si>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</si>
  <si>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</si>
  <si>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</si>
  <si>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</si>
  <si>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</si>
  <si>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</si>
  <si>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</si>
  <si>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</si>
  <si>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</si>
  <si>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</si>
  <si>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</si>
  <si>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</si>
  <si>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</si>
  <si>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</si>
  <si>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</si>
  <si>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</si>
  <si>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</si>
  <si>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</si>
  <si>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</si>
  <si>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</si>
  <si>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</si>
  <si>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</si>
  <si>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</si>
  <si>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</si>
  <si>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</si>
  <si>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</si>
  <si>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</si>
  <si>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</si>
  <si>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</si>
  <si>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</si>
  <si>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</si>
  <si>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</si>
  <si>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</si>
  <si>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</si>
  <si>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</si>
  <si>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</si>
  <si>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</si>
  <si>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</si>
  <si>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</si>
  <si>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</si>
  <si>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</si>
  <si>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</si>
  <si>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</si>
  <si>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</si>
  <si>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</si>
  <si>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</si>
  <si>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</si>
  <si>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</si>
  <si>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</si>
  <si>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</si>
  <si>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</si>
  <si>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</si>
  <si>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</si>
  <si>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</si>
  <si>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</si>
  <si>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</si>
  <si>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</si>
  <si>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</si>
  <si>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</si>
  <si>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</si>
  <si>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</si>
  <si>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</si>
  <si>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</si>
  <si>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</si>
  <si>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</si>
  <si>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</si>
  <si>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</si>
  <si>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</si>
  <si>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</si>
  <si>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</si>
  <si>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</si>
  <si>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</si>
  <si>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</si>
  <si>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</si>
  <si>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</si>
  <si>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</si>
  <si>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</si>
  <si>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</si>
  <si>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</si>
  <si>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</si>
  <si>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</si>
  <si>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</si>
  <si>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</si>
  <si>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</si>
  <si>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</si>
  <si>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</si>
  <si>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</si>
  <si>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</si>
  <si>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</si>
  <si>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</si>
  <si>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</si>
  <si>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</si>
  <si>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</si>
  <si>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</si>
  <si>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</si>
  <si>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</si>
  <si>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</si>
  <si>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</si>
  <si>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</si>
  <si>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</si>
  <si>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</si>
  <si>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</si>
  <si>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</si>
  <si>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</si>
  <si>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</si>
  <si>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</si>
  <si>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</si>
  <si>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</si>
  <si>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</si>
  <si>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</si>
  <si>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</si>
  <si>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</si>
  <si>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</si>
  <si>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</si>
  <si>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</si>
  <si>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</si>
  <si>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</si>
  <si>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</si>
  <si>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</si>
  <si>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</si>
  <si>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</si>
  <si>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</si>
  <si>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</si>
  <si>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</si>
  <si>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</si>
  <si>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</si>
  <si>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</si>
  <si>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</si>
  <si>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</si>
  <si>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</si>
  <si>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</si>
  <si>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</si>
  <si>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</si>
  <si>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</si>
  <si>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</si>
  <si>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</si>
  <si>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</si>
  <si>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</si>
  <si>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</si>
  <si>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</si>
  <si>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</si>
  <si>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</si>
  <si>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</si>
  <si>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</si>
  <si>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</si>
  <si>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</si>
  <si>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</si>
  <si>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</si>
  <si>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</si>
  <si>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</si>
  <si>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</si>
  <si>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</si>
  <si>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</si>
  <si>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</si>
  <si>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</si>
  <si>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</si>
  <si>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</si>
  <si>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</si>
  <si>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</si>
  <si>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</si>
  <si>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</si>
  <si>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</si>
  <si>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</si>
  <si>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</si>
  <si>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</si>
  <si>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</si>
  <si>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</si>
  <si>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</si>
  <si>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</si>
  <si>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</si>
  <si>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</si>
  <si>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</si>
  <si>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</si>
  <si>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</si>
  <si>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</si>
  <si>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</si>
  <si>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</si>
  <si>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</si>
  <si>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</si>
  <si>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</si>
  <si>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</si>
  <si>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</si>
  <si>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</si>
  <si>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</si>
  <si>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</si>
  <si>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</si>
  <si>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</si>
  <si>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</si>
  <si>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</si>
  <si>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</si>
  <si>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</si>
  <si>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</si>
  <si>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</si>
  <si>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</si>
  <si>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</si>
  <si>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</si>
  <si>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</si>
  <si>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</si>
  <si>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</si>
  <si>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</si>
  <si>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</si>
  <si>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</si>
  <si>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</si>
  <si>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</si>
  <si>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</si>
  <si>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</si>
  <si>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</si>
  <si>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</si>
  <si>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</si>
  <si>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</si>
  <si>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</si>
  <si>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</si>
  <si>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</si>
  <si>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</si>
  <si>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</si>
  <si>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</si>
  <si>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</si>
  <si>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</si>
  <si>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</si>
  <si>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</si>
  <si>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</si>
  <si>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</si>
  <si>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</si>
  <si>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</si>
  <si>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</si>
  <si>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</si>
  <si>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</si>
  <si>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</si>
  <si>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</si>
  <si>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</si>
  <si>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</si>
  <si>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</si>
  <si>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</si>
  <si>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</si>
  <si>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</si>
  <si>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</si>
  <si>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</si>
  <si>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</si>
  <si>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</si>
  <si>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</si>
  <si>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</si>
  <si>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</si>
  <si>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</si>
  <si>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</si>
  <si>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</si>
  <si>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</si>
  <si>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</si>
  <si>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</si>
  <si>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</si>
  <si>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</si>
  <si>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</si>
  <si>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</si>
  <si>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</si>
  <si>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</si>
  <si>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</si>
  <si>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</si>
  <si>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</si>
  <si>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</si>
  <si>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</si>
  <si>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</si>
  <si>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</si>
  <si>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</si>
  <si>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</si>
  <si>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</si>
  <si>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</si>
  <si>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</si>
  <si>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</si>
  <si>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</si>
  <si>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</si>
  <si>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</si>
  <si>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</si>
  <si>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</si>
  <si>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</si>
  <si>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</si>
  <si>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</si>
  <si>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</si>
  <si>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</si>
  <si>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</si>
  <si>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</si>
  <si>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</si>
  <si>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</si>
  <si>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</si>
  <si>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</si>
  <si>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</si>
  <si>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</si>
  <si>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</si>
  <si>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</si>
  <si>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</si>
  <si>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</si>
  <si>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</si>
  <si>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</si>
  <si>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</si>
  <si>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</si>
  <si>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</si>
  <si>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</si>
  <si>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</si>
  <si>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</si>
  <si>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</si>
  <si>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</si>
  <si>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</si>
  <si>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</si>
  <si>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</si>
  <si>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</si>
  <si>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</si>
  <si>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</si>
  <si>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</si>
  <si>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</si>
  <si>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</si>
  <si>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</si>
  <si>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</si>
  <si>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</si>
  <si>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</si>
  <si>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</si>
  <si>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</si>
  <si>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</si>
  <si>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</si>
  <si>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</si>
  <si>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</si>
  <si>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</si>
  <si>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</si>
  <si>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</si>
  <si>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</si>
  <si>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</si>
  <si>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</si>
  <si>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</si>
  <si>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</si>
  <si>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</si>
  <si>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</si>
  <si>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</si>
  <si>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</si>
  <si>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</si>
  <si>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</si>
  <si>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</si>
  <si>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</si>
  <si>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</si>
  <si>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</si>
  <si>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</si>
  <si>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</si>
  <si>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</si>
  <si>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</si>
  <si>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</si>
  <si>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</si>
  <si>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</si>
  <si>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</si>
  <si>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</si>
  <si>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</si>
  <si>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</si>
  <si>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</si>
  <si>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</si>
  <si>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</si>
  <si>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</si>
  <si>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</si>
  <si>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</si>
  <si>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</si>
  <si>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</si>
  <si>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</si>
  <si>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</si>
  <si>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</si>
  <si>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</si>
  <si>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</si>
  <si>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</si>
  <si>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</si>
  <si>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</si>
  <si>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</si>
  <si>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</si>
  <si>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</si>
  <si>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</si>
  <si>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</si>
  <si>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</si>
  <si>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</si>
  <si>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</si>
  <si>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</si>
  <si>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</si>
  <si>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</si>
  <si>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</si>
  <si>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</si>
  <si>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</si>
  <si>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</si>
  <si>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</si>
  <si>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</si>
  <si>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</si>
  <si>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</si>
  <si>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</si>
  <si>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</si>
  <si>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</si>
  <si>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</si>
  <si>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</si>
  <si>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</si>
  <si>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</si>
  <si>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</si>
  <si>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</si>
  <si>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</si>
  <si>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</si>
  <si>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</si>
  <si>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</si>
  <si>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</si>
  <si>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</si>
  <si>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</si>
  <si>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</si>
  <si>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</si>
  <si>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</si>
  <si>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</si>
  <si>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</si>
  <si>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</si>
  <si>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</si>
  <si>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</si>
  <si>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</si>
  <si>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</si>
  <si>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</si>
  <si>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</si>
  <si>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</si>
  <si>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</si>
  <si>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</si>
  <si>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</si>
  <si>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</si>
  <si>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</si>
  <si>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</si>
  <si>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</si>
  <si>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</si>
  <si>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</si>
  <si>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</si>
  <si>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</si>
  <si>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</si>
  <si>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</si>
  <si>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</si>
  <si>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</si>
  <si>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</si>
  <si>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</si>
  <si>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</si>
  <si>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</si>
  <si>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</si>
  <si>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</si>
  <si>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</si>
  <si>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</si>
  <si>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</si>
  <si>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</si>
  <si>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</si>
  <si>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</si>
  <si>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</si>
  <si>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</si>
  <si>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</si>
  <si>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</si>
  <si>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</si>
  <si>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</si>
  <si>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</si>
  <si>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</si>
  <si>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</si>
  <si>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</si>
  <si>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</si>
  <si>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</si>
  <si>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</si>
  <si>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</si>
  <si>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</si>
  <si>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</si>
  <si>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</si>
  <si>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</si>
  <si>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</si>
  <si>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</si>
  <si>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</si>
  <si>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</si>
  <si>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</si>
  <si>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</si>
  <si>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</si>
  <si>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</si>
  <si>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</si>
  <si>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</si>
  <si>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</si>
  <si>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</si>
  <si>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</si>
  <si>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</si>
  <si>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</si>
  <si>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</si>
  <si>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</si>
  <si>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</si>
  <si>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</si>
  <si>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</si>
  <si>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</si>
  <si>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</si>
  <si>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</si>
  <si>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</si>
  <si>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</si>
  <si>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</si>
  <si>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</si>
  <si>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</si>
  <si>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</si>
  <si>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</si>
  <si>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</si>
  <si>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</si>
  <si>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</si>
  <si>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</si>
  <si>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</si>
  <si>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</si>
  <si>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</si>
  <si>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</si>
  <si>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</si>
  <si>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</si>
  <si>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</si>
  <si>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</si>
  <si>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</si>
  <si>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</si>
  <si>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</si>
  <si>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</si>
  <si>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</si>
  <si>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</si>
  <si>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</si>
  <si>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</si>
  <si>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</si>
  <si>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</si>
  <si>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</si>
  <si>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</si>
  <si>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</si>
  <si>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</si>
  <si>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</si>
  <si>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</si>
  <si>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</si>
  <si>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</si>
  <si>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</si>
  <si>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</si>
  <si>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</si>
  <si>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</si>
  <si>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</si>
  <si>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</si>
  <si>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</si>
  <si>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</si>
  <si>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</si>
  <si>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</si>
  <si>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</si>
  <si>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</si>
  <si>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</si>
  <si>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</si>
  <si>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</si>
  <si>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</si>
  <si>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</si>
  <si>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</si>
  <si>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</si>
  <si>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</si>
  <si>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</si>
  <si>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</si>
  <si>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</si>
  <si>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</si>
  <si>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</si>
  <si>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</si>
  <si>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</si>
  <si>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</si>
  <si>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</si>
  <si>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</si>
  <si>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</si>
  <si>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</si>
  <si>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</si>
  <si>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</si>
  <si>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</si>
  <si>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</si>
  <si>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</si>
  <si>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</si>
  <si>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</si>
  <si>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</si>
  <si>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</si>
  <si>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</si>
  <si>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</si>
  <si>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</si>
  <si>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</si>
  <si>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</si>
  <si>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</si>
  <si>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</si>
  <si>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</si>
  <si>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</si>
  <si>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</si>
  <si>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</si>
  <si>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</si>
  <si>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</si>
  <si>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</si>
  <si>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</si>
  <si>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</si>
  <si>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</si>
  <si>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</si>
  <si>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</si>
  <si>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</si>
  <si>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</si>
  <si>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</si>
  <si>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</si>
  <si>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</si>
  <si>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</si>
  <si>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</si>
  <si>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</si>
  <si>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</si>
  <si>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</si>
  <si>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</si>
  <si>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</si>
  <si>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</si>
  <si>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</si>
  <si>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</si>
  <si>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</si>
  <si>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</si>
  <si>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</si>
  <si>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</si>
  <si>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</si>
  <si>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</si>
  <si>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</si>
  <si>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</si>
  <si>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</si>
  <si>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</si>
  <si>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</si>
  <si>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</si>
  <si>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</si>
  <si>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</si>
  <si>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</si>
  <si>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</si>
  <si>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</si>
  <si>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</si>
  <si>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</si>
  <si>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</si>
  <si>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</si>
  <si>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</si>
  <si>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</si>
  <si>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</si>
  <si>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</si>
  <si>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</si>
  <si>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</si>
  <si>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</si>
  <si>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</si>
  <si>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</si>
  <si>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</si>
  <si>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</si>
  <si>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</si>
  <si>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</si>
  <si>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</si>
  <si>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</si>
  <si>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</si>
  <si>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</si>
  <si>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</si>
  <si>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</si>
  <si>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</si>
  <si>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</si>
  <si>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</si>
  <si>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</si>
  <si>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</si>
  <si>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</si>
  <si>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</si>
  <si>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</si>
  <si>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</si>
  <si>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</si>
  <si>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</si>
  <si>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</si>
  <si>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</si>
  <si>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</si>
  <si>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</si>
  <si>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</si>
  <si>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</si>
  <si>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</si>
  <si>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</si>
  <si>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</si>
  <si>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</si>
  <si>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</si>
  <si>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</si>
  <si>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</si>
  <si>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</si>
  <si>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</si>
  <si>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</si>
  <si>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</si>
  <si>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</si>
  <si>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</si>
  <si>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</si>
  <si>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</si>
  <si>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</si>
  <si>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</si>
  <si>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</si>
  <si>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</si>
  <si>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</si>
  <si>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</si>
  <si>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</si>
  <si>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</si>
  <si>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</si>
  <si>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</si>
  <si>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</si>
  <si>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</si>
  <si>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</si>
  <si>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</si>
  <si>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</si>
  <si>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</si>
  <si>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</si>
  <si>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</si>
  <si>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</si>
  <si>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</si>
  <si>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</si>
  <si>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</si>
  <si>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</si>
  <si>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</si>
  <si>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</si>
  <si>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</si>
  <si>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</si>
  <si>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</si>
  <si>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</si>
  <si>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</si>
  <si>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</si>
  <si>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</si>
  <si>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</si>
  <si>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</si>
  <si>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</si>
  <si>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</si>
  <si>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</si>
  <si>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</si>
  <si>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</si>
  <si>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</si>
  <si>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</si>
  <si>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</si>
  <si>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</si>
  <si>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</si>
  <si>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</si>
  <si>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</si>
  <si>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</si>
  <si>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</si>
  <si>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</si>
  <si>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</si>
  <si>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</si>
  <si>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</si>
  <si>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</si>
  <si>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</si>
  <si>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</si>
  <si>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</si>
  <si>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</si>
  <si>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</si>
  <si>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</si>
  <si>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</si>
  <si>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</si>
  <si>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</si>
  <si>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</si>
  <si>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</si>
  <si>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</si>
  <si>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</si>
  <si>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</si>
  <si>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</si>
  <si>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</si>
  <si>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</si>
  <si>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</si>
  <si>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</si>
  <si>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</si>
  <si>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</si>
  <si>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</si>
  <si>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</si>
  <si>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</si>
  <si>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</si>
  <si>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</si>
  <si>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</si>
  <si>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</si>
  <si>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</si>
  <si>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</si>
  <si>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</si>
  <si>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</si>
  <si>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</si>
  <si>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</si>
  <si>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</si>
  <si>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</si>
  <si>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</si>
  <si>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</si>
  <si>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</si>
  <si>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</si>
  <si>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</si>
  <si>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</si>
  <si>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</si>
  <si>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</si>
  <si>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</si>
  <si>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</si>
  <si>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</si>
  <si>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</si>
  <si>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</si>
  <si>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</si>
  <si>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</si>
  <si>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</si>
  <si>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</si>
  <si>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</si>
  <si>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</si>
  <si>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</si>
  <si>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</si>
  <si>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</si>
  <si>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</si>
  <si>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</si>
  <si>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</si>
  <si>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</si>
  <si>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</si>
  <si>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</si>
  <si>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</si>
  <si>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</si>
  <si>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</si>
  <si>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</si>
  <si>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</si>
  <si>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</si>
  <si>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</si>
  <si>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</si>
  <si>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</si>
  <si>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</si>
  <si>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</si>
  <si>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</si>
  <si>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</si>
  <si>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</si>
  <si>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</si>
  <si>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</si>
  <si>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</si>
  <si>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</si>
  <si>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</si>
  <si>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</si>
  <si>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</si>
  <si>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</si>
  <si>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</si>
  <si>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</si>
  <si>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</si>
  <si>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</si>
  <si>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</si>
  <si>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</si>
  <si>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</si>
  <si>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</si>
  <si>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</si>
  <si>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</si>
  <si>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</si>
  <si>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</si>
  <si>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</si>
  <si>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</si>
  <si>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</si>
  <si>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</si>
  <si>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</si>
  <si>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</si>
  <si>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</si>
  <si>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</si>
  <si>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</si>
  <si>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</si>
  <si>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</si>
  <si>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</si>
  <si>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</si>
  <si>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</si>
  <si>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</si>
  <si>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</si>
  <si>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</si>
  <si>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</si>
  <si>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</si>
  <si>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</si>
  <si>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</si>
  <si>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</si>
  <si>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</si>
  <si>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</si>
  <si>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</si>
  <si>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</si>
  <si>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</si>
  <si>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</si>
  <si>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</si>
  <si>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</si>
  <si>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</si>
  <si>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</si>
  <si>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</si>
  <si>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</si>
  <si>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</si>
  <si>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</si>
  <si>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</si>
  <si>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</si>
  <si>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</si>
  <si>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</si>
  <si>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</si>
  <si>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</si>
  <si>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</si>
  <si>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</si>
  <si>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</si>
  <si>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</si>
  <si>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</si>
  <si>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</si>
  <si>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</si>
  <si>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</si>
  <si>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</si>
  <si>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</si>
  <si>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</si>
  <si>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</si>
  <si>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</si>
  <si>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</si>
  <si>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</si>
  <si>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</si>
  <si>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</si>
  <si>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</si>
  <si>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</si>
  <si>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</si>
  <si>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</si>
  <si>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</si>
  <si>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</si>
  <si>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</si>
  <si>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</si>
  <si>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</si>
  <si>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</si>
  <si>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</si>
  <si>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</si>
  <si>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</si>
  <si>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</si>
  <si>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</si>
  <si>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</si>
  <si>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</si>
  <si>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</si>
  <si>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</si>
  <si>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</si>
  <si>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</si>
  <si>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</si>
  <si>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</si>
  <si>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</si>
  <si>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</si>
  <si>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</si>
  <si>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</si>
  <si>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</si>
  <si>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</si>
  <si>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</si>
  <si>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</si>
  <si>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</si>
  <si>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</si>
  <si>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</si>
  <si>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</si>
  <si>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</si>
  <si>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</si>
  <si>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</si>
  <si>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</si>
  <si>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</si>
  <si>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</si>
  <si>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</si>
  <si>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</si>
  <si>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</si>
  <si>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</si>
  <si>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</si>
  <si>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</si>
  <si>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</si>
  <si>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</si>
  <si>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</si>
  <si>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</si>
  <si>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</si>
  <si>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</si>
  <si>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</si>
  <si>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</si>
  <si>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</si>
  <si>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</si>
  <si>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</si>
  <si>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</si>
  <si>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</si>
  <si>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</si>
  <si>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</si>
  <si>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</si>
  <si>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</si>
  <si>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</si>
  <si>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</si>
  <si>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</si>
  <si>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</si>
  <si>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</si>
  <si>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</si>
  <si>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</si>
  <si>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</si>
  <si>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</si>
  <si>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</si>
  <si>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</si>
  <si>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</si>
  <si>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</si>
  <si>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</si>
  <si>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</si>
  <si>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</si>
  <si>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</si>
  <si>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</si>
  <si>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</si>
  <si>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</si>
  <si>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</si>
  <si>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</si>
  <si>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</si>
  <si>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</si>
  <si>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</si>
  <si>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</si>
  <si>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</si>
  <si>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</si>
  <si>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</si>
  <si>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</si>
  <si>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</si>
  <si>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</si>
  <si>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</si>
  <si>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</si>
  <si>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</si>
  <si>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</si>
  <si>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</si>
  <si>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</si>
  <si>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</si>
  <si>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</si>
  <si>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</si>
  <si>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</si>
  <si>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</si>
  <si>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</si>
  <si>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</si>
  <si>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</si>
  <si>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</si>
  <si>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</si>
  <si>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</si>
  <si>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</si>
  <si>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</si>
  <si>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</si>
  <si>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</si>
  <si>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</si>
  <si>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</si>
  <si>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</si>
  <si>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</si>
  <si>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</si>
  <si>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</si>
  <si>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</si>
  <si>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</si>
  <si>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</si>
  <si>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</si>
  <si>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</si>
  <si>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</si>
  <si>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</si>
  <si>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</si>
  <si>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</si>
  <si>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</si>
  <si>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</si>
  <si>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</si>
  <si>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</si>
  <si>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</si>
  <si>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</si>
  <si>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</si>
  <si>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</si>
  <si>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</si>
  <si>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</si>
  <si>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</si>
  <si>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</si>
  <si>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</si>
  <si>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</si>
  <si>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</si>
  <si>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</si>
  <si>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</si>
  <si>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</si>
  <si>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</si>
  <si>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</si>
  <si>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</si>
  <si>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</si>
  <si>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</si>
  <si>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</si>
  <si>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</si>
  <si>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</si>
  <si>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</si>
  <si>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</si>
  <si>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</si>
  <si>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</si>
  <si>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</si>
  <si>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</si>
  <si>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</si>
  <si>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</si>
  <si>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</si>
  <si>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</si>
  <si>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</si>
  <si>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</si>
  <si>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</si>
  <si>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</si>
  <si>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</si>
  <si>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</si>
  <si>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</si>
  <si>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</si>
  <si>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</si>
  <si>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</si>
  <si>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</si>
  <si>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</si>
  <si>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</si>
  <si>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</si>
  <si>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</si>
  <si>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</si>
  <si>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</si>
  <si>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</si>
  <si>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</si>
  <si>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</si>
  <si>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</si>
  <si>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</si>
  <si>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</si>
  <si>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</si>
  <si>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</si>
  <si>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</si>
  <si>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</si>
  <si>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</si>
  <si>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</si>
  <si>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</si>
  <si>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</si>
  <si>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</si>
  <si>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</si>
  <si>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</si>
  <si>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</si>
  <si>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</si>
  <si>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</si>
  <si>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</si>
  <si>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</si>
  <si>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</si>
  <si>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</si>
  <si>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</si>
  <si>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</si>
  <si>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</si>
  <si>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</si>
  <si>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</si>
  <si>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</si>
  <si>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</si>
  <si>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</si>
  <si>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</si>
  <si>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</si>
  <si>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</si>
  <si>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</si>
  <si>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</si>
  <si>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</si>
  <si>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</si>
  <si>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</si>
  <si>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</si>
  <si>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</si>
  <si>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</si>
  <si>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</si>
  <si>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</si>
  <si>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</si>
  <si>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</si>
  <si>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</si>
  <si>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</si>
  <si>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</si>
  <si>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</si>
  <si>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</si>
  <si>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</si>
  <si>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</si>
  <si>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</si>
  <si>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</si>
  <si>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</si>
  <si>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</si>
  <si>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</si>
  <si>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</si>
  <si>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</si>
  <si>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</si>
  <si>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</si>
  <si>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</si>
  <si>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</si>
  <si>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</si>
  <si>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</si>
  <si>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</si>
  <si>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</si>
  <si>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</si>
  <si>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</si>
  <si>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</si>
  <si>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</si>
  <si>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</si>
  <si>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</si>
  <si>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</si>
  <si>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</si>
  <si>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</si>
  <si>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</si>
  <si>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</si>
  <si>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</si>
  <si>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</si>
  <si>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</si>
  <si>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</si>
  <si>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</si>
  <si>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</si>
  <si>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</si>
  <si>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</si>
  <si>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</si>
  <si>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</si>
  <si>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</si>
  <si>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</si>
  <si>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</si>
  <si>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</si>
  <si>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</si>
  <si>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</si>
  <si>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</si>
  <si>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</si>
  <si>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</si>
  <si>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</si>
  <si>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</si>
  <si>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</si>
  <si>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</si>
  <si>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</si>
  <si>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</si>
  <si>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</si>
  <si>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</si>
  <si>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</si>
  <si>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</si>
  <si>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</si>
  <si>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</si>
  <si>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</si>
  <si>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</si>
  <si>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</si>
  <si>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</si>
  <si>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</si>
  <si>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</si>
  <si>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</si>
  <si>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</si>
  <si>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</si>
  <si>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</si>
  <si>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</si>
  <si>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</si>
  <si>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</si>
  <si>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</si>
  <si>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</si>
  <si>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</si>
  <si>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</si>
  <si>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</si>
  <si>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</si>
  <si>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</si>
  <si>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</si>
  <si>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</si>
  <si>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</si>
  <si>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</si>
  <si>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</si>
  <si>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</si>
  <si>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</si>
  <si>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</si>
  <si>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</si>
  <si>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</si>
  <si>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</si>
  <si>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</si>
  <si>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</si>
  <si>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</si>
  <si>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</si>
  <si>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</si>
  <si>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</si>
  <si>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</si>
  <si>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</si>
  <si>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</si>
  <si>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</si>
  <si>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</si>
  <si>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</si>
  <si>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</si>
  <si>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</si>
  <si>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</si>
  <si>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</si>
  <si>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</si>
  <si>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</si>
  <si>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</si>
  <si>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</si>
  <si>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</si>
  <si>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</si>
  <si>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</si>
  <si>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</si>
  <si>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</si>
  <si>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</si>
  <si>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</si>
  <si>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</si>
  <si>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</si>
  <si>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</si>
  <si>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</si>
  <si>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</si>
  <si>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</si>
  <si>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</si>
  <si>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</si>
  <si>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</si>
  <si>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</si>
  <si>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</si>
  <si>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</si>
  <si>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</si>
  <si>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</si>
  <si>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</si>
  <si>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</si>
  <si>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</si>
  <si>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</si>
  <si>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</si>
  <si>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</si>
  <si>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</si>
  <si>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</si>
  <si>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</si>
  <si>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</si>
  <si>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</si>
  <si>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</si>
  <si>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</si>
  <si>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</si>
  <si>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</si>
  <si>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</si>
  <si>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</si>
  <si>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</si>
  <si>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</si>
  <si>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</si>
  <si>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</si>
  <si>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</si>
  <si>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</si>
  <si>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</si>
  <si>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</si>
  <si>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</si>
  <si>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</si>
  <si>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</si>
  <si>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</si>
  <si>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</si>
  <si>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</si>
  <si>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</si>
  <si>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</si>
  <si>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</si>
  <si>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</si>
  <si>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</si>
  <si>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</si>
  <si>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</si>
  <si>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</si>
  <si>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</si>
  <si>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</si>
  <si>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</si>
  <si>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</si>
  <si>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</si>
  <si>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</si>
  <si>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</si>
  <si>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</si>
  <si>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</si>
  <si>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</si>
  <si>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</si>
  <si>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</si>
  <si>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</si>
  <si>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</si>
  <si>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</si>
  <si>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</si>
  <si>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</si>
  <si>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</si>
  <si>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</si>
  <si>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</si>
  <si>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</si>
  <si>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</si>
  <si>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</si>
  <si>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</si>
  <si>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</si>
  <si>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</si>
  <si>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</si>
  <si>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</si>
  <si>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</si>
  <si>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</si>
  <si>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</si>
  <si>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</si>
  <si>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</si>
  <si>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</si>
  <si>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</si>
  <si>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</si>
  <si>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</si>
  <si>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</si>
  <si>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</si>
  <si>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</si>
  <si>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</si>
  <si>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</si>
  <si>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</si>
  <si>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</si>
  <si>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</si>
  <si>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</si>
  <si>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</si>
  <si>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</si>
  <si>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</si>
  <si>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</si>
  <si>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</si>
  <si>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</si>
  <si>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</si>
  <si>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</si>
  <si>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</si>
  <si>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</si>
  <si>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</si>
  <si>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</si>
  <si>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</si>
  <si>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</si>
  <si>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</si>
  <si>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</si>
  <si>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</si>
  <si>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</si>
  <si>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</si>
  <si>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</si>
  <si>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</si>
  <si>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</si>
  <si>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</si>
  <si>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</si>
  <si>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</si>
  <si>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</si>
  <si>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</si>
  <si>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</si>
  <si>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</si>
  <si>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</si>
  <si>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</si>
  <si>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</si>
  <si>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</si>
  <si>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</si>
  <si>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</si>
  <si>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</si>
  <si>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</si>
  <si>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</si>
  <si>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</si>
  <si>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</si>
  <si>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</si>
  <si>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</si>
  <si>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</si>
  <si>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</si>
  <si>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</si>
  <si>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</si>
  <si>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</si>
  <si>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</si>
  <si>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</si>
  <si>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</si>
  <si>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</si>
  <si>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</si>
  <si>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</si>
  <si>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</si>
  <si>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</si>
  <si>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</si>
  <si>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</si>
  <si>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</si>
  <si>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</si>
  <si>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</si>
  <si>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</si>
  <si>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</si>
  <si>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</si>
  <si>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</si>
  <si>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</si>
  <si>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</si>
  <si>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</si>
  <si>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</si>
  <si>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</si>
  <si>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</si>
  <si>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</si>
  <si>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</si>
  <si>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</si>
  <si>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</si>
  <si>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</si>
  <si>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</si>
  <si>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</si>
  <si>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</si>
  <si>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</si>
  <si>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</si>
  <si>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</si>
  <si>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</si>
  <si>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</si>
  <si>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</si>
  <si>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</si>
  <si>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</si>
  <si>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</si>
  <si>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</si>
  <si>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</si>
  <si>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</si>
  <si>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</si>
  <si>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</si>
  <si>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</si>
  <si>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</si>
  <si>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</si>
  <si>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</si>
  <si>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</si>
  <si>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</si>
  <si>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</si>
  <si>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</si>
  <si>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</si>
  <si>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</si>
  <si>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</si>
  <si>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</si>
  <si>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</si>
  <si>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</si>
  <si>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</si>
  <si>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</si>
  <si>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</si>
  <si>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</si>
  <si>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</si>
  <si>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</si>
  <si>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</si>
  <si>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</si>
  <si>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</si>
  <si>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</si>
  <si>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</si>
  <si>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</si>
  <si>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</si>
  <si>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</si>
  <si>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</si>
  <si>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</si>
  <si>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</si>
  <si>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</si>
  <si>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</si>
  <si>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</si>
  <si>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</si>
  <si>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</si>
  <si>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</si>
  <si>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</si>
  <si>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</si>
  <si>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</si>
  <si>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</si>
  <si>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</si>
  <si>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</si>
  <si>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</si>
  <si>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</si>
  <si>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</si>
  <si>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</si>
  <si>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</si>
  <si>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</si>
  <si>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</si>
  <si>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</si>
  <si>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</si>
  <si>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</si>
  <si>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</si>
  <si>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</si>
  <si>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</si>
  <si>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</si>
  <si>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</si>
  <si>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</si>
  <si>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</si>
  <si>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</si>
  <si>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</si>
  <si>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</si>
  <si>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</si>
  <si>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</si>
  <si>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</si>
  <si>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</si>
  <si>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</si>
  <si>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</si>
  <si>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</si>
  <si>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</si>
  <si>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</si>
  <si>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</si>
  <si>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</si>
  <si>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</si>
  <si>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</si>
  <si>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</si>
  <si>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</si>
  <si>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</si>
  <si>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</si>
  <si>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</si>
  <si>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</si>
  <si>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</si>
  <si>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</si>
  <si>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</si>
  <si>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</si>
  <si>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</si>
  <si>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</si>
  <si>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</si>
  <si>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</si>
  <si>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</si>
  <si>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</si>
  <si>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</si>
  <si>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</si>
  <si>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</si>
  <si>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</si>
  <si>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</si>
  <si>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</si>
  <si>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</si>
  <si>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</si>
  <si>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</si>
  <si>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</si>
  <si>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</si>
  <si>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</si>
  <si>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</si>
  <si>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</si>
  <si>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</si>
  <si>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</si>
  <si>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</si>
  <si>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</si>
  <si>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</si>
  <si>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</si>
  <si>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</si>
  <si>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</si>
  <si>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</si>
  <si>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</si>
  <si>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</si>
  <si>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</si>
  <si>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</si>
  <si>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</si>
  <si>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</si>
  <si>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</si>
  <si>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</si>
  <si>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</si>
  <si>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</si>
  <si>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</si>
  <si>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</si>
  <si>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</si>
  <si>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</si>
  <si>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</si>
  <si>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</si>
  <si>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</si>
  <si>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</si>
  <si>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</si>
  <si>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</si>
  <si>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</si>
  <si>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</si>
  <si>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</si>
  <si>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</si>
  <si>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</si>
  <si>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</si>
  <si>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</si>
  <si>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</si>
  <si>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</si>
  <si>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</si>
  <si>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</si>
  <si>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</si>
  <si>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</si>
  <si>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</si>
  <si>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</si>
  <si>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</si>
  <si>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</si>
  <si>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</si>
  <si>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</si>
  <si>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</si>
  <si>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</si>
  <si>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</si>
  <si>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</si>
  <si>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</si>
  <si>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</si>
  <si>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</si>
  <si>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</si>
  <si>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</si>
  <si>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</si>
  <si>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</si>
  <si>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</si>
  <si>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</si>
  <si>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</si>
  <si>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</si>
  <si>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</si>
  <si>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</si>
  <si>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</si>
  <si>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</si>
  <si>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</si>
  <si>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</si>
  <si>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</si>
  <si>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</si>
  <si>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</si>
  <si>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</si>
  <si>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</si>
  <si>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</si>
  <si>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</si>
  <si>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</si>
  <si>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</si>
  <si>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</si>
  <si>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</si>
  <si>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</si>
  <si>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</si>
  <si>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</si>
  <si>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</si>
  <si>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</si>
  <si>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</si>
  <si>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</si>
  <si>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</si>
  <si>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</si>
  <si>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</si>
  <si>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</si>
  <si>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</si>
  <si>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</si>
  <si>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</si>
  <si>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</si>
  <si>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</si>
  <si>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</si>
  <si>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</si>
  <si>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</si>
  <si>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</si>
  <si>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</si>
  <si>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</si>
  <si>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</si>
  <si>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</si>
  <si>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</si>
  <si>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</si>
  <si>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</si>
  <si>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</si>
  <si>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</si>
  <si>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</si>
  <si>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</si>
  <si>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</si>
  <si>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</si>
  <si>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</si>
  <si>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</si>
  <si>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</si>
  <si>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</si>
  <si>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</si>
  <si>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</si>
  <si>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</si>
  <si>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</si>
  <si>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</si>
  <si>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</si>
  <si>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</si>
  <si>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</si>
  <si>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</si>
  <si>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</si>
  <si>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</si>
  <si>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</si>
  <si>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</si>
  <si>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</si>
  <si>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</si>
  <si>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</si>
  <si>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</si>
  <si>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</si>
  <si>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</si>
  <si>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</si>
  <si>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</si>
  <si>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</si>
  <si>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</si>
  <si>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</si>
  <si>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</si>
  <si>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</si>
  <si>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</si>
  <si>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</si>
  <si>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</si>
  <si>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</si>
  <si>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</si>
  <si>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</si>
  <si>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</si>
  <si>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</si>
  <si>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</si>
  <si>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</si>
  <si>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</si>
  <si>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</si>
  <si>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</si>
  <si>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</si>
  <si>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</si>
  <si>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</si>
  <si>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</si>
  <si>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</si>
  <si>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</si>
  <si>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</si>
  <si>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</si>
  <si>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</si>
  <si>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</si>
  <si>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</si>
  <si>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</si>
  <si>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</si>
  <si>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</si>
  <si>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</si>
  <si>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</si>
  <si>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</si>
  <si>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</si>
  <si>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</si>
  <si>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</si>
  <si>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</si>
  <si>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</si>
  <si>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</si>
  <si>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</si>
  <si>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</si>
  <si>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</si>
  <si>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</si>
  <si>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</si>
  <si>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</si>
  <si>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</si>
  <si>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</si>
  <si>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</si>
  <si>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</si>
  <si>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</si>
  <si>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</si>
  <si>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</si>
  <si>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</si>
  <si>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</si>
  <si>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</si>
  <si>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</si>
  <si>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</si>
  <si>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</si>
  <si>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</si>
  <si>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</si>
  <si>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</si>
  <si>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</si>
  <si>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</si>
  <si>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</si>
  <si>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</si>
  <si>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</si>
  <si>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</si>
  <si>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</si>
  <si>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</si>
  <si>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</si>
  <si>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</si>
  <si>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</si>
  <si>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</si>
  <si>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</si>
  <si>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</si>
  <si>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</si>
  <si>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</si>
  <si>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</si>
  <si>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</si>
  <si>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</si>
  <si>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</si>
  <si>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</si>
  <si>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</si>
  <si>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</si>
  <si>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</si>
  <si>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</si>
  <si>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</si>
  <si>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</si>
  <si>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</si>
  <si>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</si>
  <si>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</si>
  <si>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</si>
  <si>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</si>
  <si>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</si>
  <si>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</si>
  <si>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</si>
  <si>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</si>
  <si>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</si>
  <si>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</si>
  <si>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</si>
  <si>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</si>
  <si>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</si>
  <si>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</si>
  <si>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</si>
  <si>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</si>
  <si>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</si>
  <si>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</si>
  <si>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</si>
  <si>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</si>
  <si>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</si>
  <si>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</si>
  <si>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</si>
  <si>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</si>
  <si>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</si>
  <si>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</si>
  <si>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</si>
  <si>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</si>
  <si>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</si>
  <si>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</si>
  <si>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</si>
  <si>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</si>
  <si>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</si>
  <si>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</si>
  <si>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</si>
  <si>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</si>
  <si>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</si>
  <si>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</si>
  <si>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</si>
  <si>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</si>
  <si>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</si>
  <si>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</si>
  <si>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</si>
  <si>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</si>
  <si>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</si>
  <si>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</si>
  <si>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</si>
  <si>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</si>
  <si>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</si>
  <si>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</si>
  <si>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</si>
  <si>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</si>
  <si>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</si>
  <si>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</si>
  <si>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</si>
  <si>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</si>
  <si>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</si>
  <si>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</si>
  <si>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</si>
  <si>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</si>
  <si>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</si>
  <si>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</si>
  <si>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</si>
  <si>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</si>
  <si>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</si>
  <si>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</si>
  <si>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</si>
  <si>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</si>
  <si>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</si>
  <si>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</si>
  <si>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</si>
  <si>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</si>
  <si>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</si>
  <si>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</si>
  <si>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</si>
  <si>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</si>
  <si>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</si>
  <si>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</si>
  <si>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</si>
  <si>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</si>
  <si>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</si>
  <si>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</si>
  <si>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</si>
  <si>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</si>
  <si>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</si>
  <si>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</si>
  <si>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</si>
  <si>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</si>
  <si>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</si>
  <si>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</si>
  <si>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</si>
  <si>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</si>
  <si>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</si>
  <si>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</si>
  <si>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</si>
  <si>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</si>
  <si>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</si>
  <si>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</si>
  <si>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</si>
  <si>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</si>
  <si>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</si>
  <si>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</si>
  <si>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</si>
  <si>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</si>
  <si>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</si>
  <si>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</si>
  <si>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</si>
  <si>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</si>
  <si>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</si>
  <si>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</si>
  <si>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</si>
  <si>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</si>
  <si>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</si>
  <si>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</si>
  <si>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</si>
  <si>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</si>
  <si>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</si>
  <si>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</si>
  <si>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</si>
  <si>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</si>
  <si>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</si>
  <si>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</si>
  <si>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</si>
  <si>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</si>
  <si>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</si>
  <si>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</si>
  <si>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</si>
  <si>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</si>
  <si>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</si>
  <si>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</si>
  <si>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</si>
  <si>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</si>
  <si>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</si>
  <si>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</si>
  <si>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</si>
  <si>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</si>
  <si>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</si>
  <si>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</si>
  <si>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</si>
  <si>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</si>
  <si>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</si>
  <si>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</si>
  <si>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</si>
  <si>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</si>
  <si>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</si>
  <si>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</si>
  <si>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</si>
  <si>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</si>
  <si>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</si>
  <si>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</si>
  <si>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</si>
  <si>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</si>
  <si>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</si>
  <si>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</si>
  <si>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</si>
  <si>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</si>
  <si>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</si>
  <si>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</si>
  <si>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</si>
  <si>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</si>
  <si>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</si>
  <si>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</si>
  <si>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</si>
  <si>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</si>
  <si>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</si>
  <si>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</si>
  <si>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</si>
  <si>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</si>
  <si>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</si>
  <si>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</si>
  <si>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</si>
  <si>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</si>
  <si>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</si>
  <si>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</si>
  <si>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</si>
  <si>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</si>
  <si>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</si>
  <si>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</si>
  <si>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</si>
  <si>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</si>
  <si>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</si>
  <si>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</si>
  <si>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</si>
  <si>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</si>
  <si>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</si>
  <si>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</si>
  <si>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</si>
  <si>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</si>
  <si>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</si>
  <si>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</si>
  <si>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</si>
  <si>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</si>
  <si>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</si>
  <si>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</si>
  <si>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</si>
  <si>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</si>
  <si>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</si>
  <si>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</si>
  <si>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</si>
  <si>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</si>
  <si>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</si>
  <si>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</si>
  <si>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</si>
  <si>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</si>
  <si>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</si>
  <si>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</si>
  <si>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</si>
  <si>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</si>
  <si>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</si>
  <si>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</si>
  <si>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</si>
  <si>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</si>
  <si>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</si>
  <si>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</si>
  <si>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</si>
  <si>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</si>
  <si>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</si>
  <si>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</si>
  <si>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</si>
  <si>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</si>
  <si>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</si>
  <si>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</si>
  <si>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</si>
  <si>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</si>
  <si>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</si>
  <si>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</si>
  <si>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</si>
  <si>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</si>
  <si>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</si>
  <si>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</si>
  <si>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</si>
  <si>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</si>
  <si>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</si>
  <si>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</si>
  <si>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</si>
  <si>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</si>
  <si>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</si>
  <si>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</si>
  <si>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</si>
  <si>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</si>
  <si>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</si>
  <si>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</si>
  <si>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</si>
  <si>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</si>
  <si>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</si>
  <si>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</si>
  <si>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</si>
  <si>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</si>
  <si>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</si>
  <si>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</si>
  <si>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</si>
  <si>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</si>
  <si>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</si>
  <si>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</si>
  <si>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</si>
  <si>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</si>
  <si>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</si>
  <si>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</si>
  <si>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</si>
  <si>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</si>
  <si>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</si>
  <si>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</si>
  <si>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</si>
  <si>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</si>
  <si>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</si>
  <si>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</si>
  <si>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</si>
  <si>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</si>
  <si>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</si>
  <si>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</si>
  <si>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</si>
  <si>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</si>
  <si>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</si>
  <si>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</si>
  <si>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</si>
  <si>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</si>
  <si>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</si>
  <si>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</si>
  <si>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</si>
  <si>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</si>
  <si>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</si>
  <si>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</si>
  <si>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</si>
  <si>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</si>
  <si>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</si>
  <si>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</si>
  <si>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</si>
  <si>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</si>
  <si>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</si>
  <si>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</si>
  <si>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</si>
  <si>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</si>
  <si>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</si>
  <si>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</si>
  <si>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</si>
  <si>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</si>
  <si>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</si>
  <si>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</si>
  <si>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</si>
  <si>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</si>
  <si>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</si>
  <si>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</si>
  <si>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</si>
  <si>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</si>
  <si>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</si>
  <si>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</si>
  <si>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</si>
  <si>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</si>
  <si>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</si>
  <si>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</si>
  <si>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</si>
  <si>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</si>
  <si>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</si>
  <si>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</si>
  <si>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</si>
  <si>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</si>
  <si>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</si>
  <si>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</si>
  <si>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</si>
  <si>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</si>
  <si>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</si>
  <si>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</si>
  <si>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</si>
  <si>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</si>
  <si>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</si>
  <si>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</si>
  <si>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</si>
  <si>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</si>
  <si>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</si>
  <si>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</si>
  <si>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</si>
  <si>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</si>
  <si>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</si>
  <si>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</si>
  <si>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</si>
  <si>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</si>
  <si>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</si>
  <si>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</si>
  <si>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</si>
  <si>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</si>
  <si>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</si>
  <si>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</si>
  <si>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</si>
  <si>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</si>
  <si>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</si>
  <si>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</si>
  <si>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</si>
  <si>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</si>
  <si>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</si>
  <si>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</si>
  <si>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</si>
  <si>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</si>
  <si>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</si>
  <si>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</si>
  <si>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</si>
  <si>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</si>
  <si>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</si>
  <si>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</si>
  <si>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</si>
  <si>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</si>
  <si>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</si>
  <si>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</si>
  <si>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</si>
  <si>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</si>
  <si>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</si>
  <si>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</si>
  <si>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</si>
  <si>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</si>
  <si>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</si>
  <si>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</si>
  <si>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</si>
  <si>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</si>
  <si>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</si>
  <si>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</si>
  <si>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</si>
  <si>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</si>
  <si>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</si>
  <si>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</si>
  <si>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</si>
  <si>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</si>
  <si>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</si>
  <si>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</si>
  <si>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</si>
  <si>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</si>
  <si>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</si>
  <si>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</si>
  <si>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</si>
  <si>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</si>
  <si>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</si>
  <si>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</si>
  <si>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</si>
  <si>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</si>
  <si>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</si>
  <si>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</si>
  <si>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</si>
  <si>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</si>
  <si>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</si>
  <si>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</si>
  <si>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</si>
  <si>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</si>
  <si>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</si>
  <si>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</si>
  <si>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</si>
  <si>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</si>
  <si>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</si>
  <si>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</si>
  <si>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</si>
  <si>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</si>
  <si>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</si>
  <si>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</si>
  <si>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</si>
  <si>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</si>
  <si>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</si>
  <si>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</si>
  <si>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</si>
  <si>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</si>
  <si>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</si>
  <si>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</si>
  <si>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</si>
  <si>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</si>
  <si>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</si>
  <si>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</si>
  <si>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</si>
  <si>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</si>
  <si>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</si>
  <si>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</si>
  <si>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</si>
  <si>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</si>
  <si>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</si>
  <si>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</si>
  <si>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</si>
  <si>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</si>
  <si>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</si>
  <si>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</si>
  <si>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</si>
  <si>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</si>
  <si>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</si>
  <si>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</si>
  <si>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</si>
  <si>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</si>
  <si>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</si>
  <si>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</si>
  <si>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</si>
  <si>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</si>
  <si>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</si>
  <si>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</si>
  <si>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</si>
  <si>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</si>
  <si>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</si>
  <si>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</si>
  <si>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</si>
  <si>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</si>
  <si>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</si>
  <si>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</si>
  <si>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</si>
  <si>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</si>
  <si>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</si>
  <si>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</si>
  <si>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</si>
  <si>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</si>
  <si>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</si>
  <si>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</si>
  <si>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</si>
  <si>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</si>
  <si>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</si>
  <si>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</si>
  <si>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</si>
  <si>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</si>
  <si>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</si>
  <si>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</si>
  <si>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</si>
  <si>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</si>
  <si>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</si>
  <si>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</si>
  <si>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</si>
  <si>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</si>
  <si>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</si>
  <si>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</si>
  <si>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</si>
  <si>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</si>
  <si>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</si>
  <si>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</si>
  <si>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</si>
  <si>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</si>
  <si>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</si>
  <si>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</si>
  <si>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</si>
  <si>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</si>
  <si>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</si>
  <si>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</si>
  <si>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</si>
  <si>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</si>
  <si>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</si>
  <si>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</si>
  <si>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</si>
  <si>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</si>
  <si>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</si>
  <si>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</si>
  <si>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</si>
  <si>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</si>
  <si>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</si>
  <si>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</si>
  <si>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</si>
  <si>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</si>
  <si>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</si>
  <si>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</si>
  <si>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</si>
  <si>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</si>
  <si>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</si>
  <si>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</si>
  <si>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</si>
  <si>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</si>
  <si>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</si>
  <si>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</si>
  <si>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</si>
  <si>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</si>
  <si>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</si>
  <si>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</si>
  <si>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</si>
  <si>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</si>
  <si>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</si>
  <si>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</si>
  <si>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</si>
  <si>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</si>
  <si>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</si>
  <si>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</si>
  <si>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</si>
  <si>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</si>
  <si>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</si>
  <si>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</si>
  <si>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</si>
  <si>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</si>
  <si>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</si>
  <si>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</si>
  <si>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</si>
  <si>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</si>
  <si>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</si>
  <si>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</si>
  <si>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</si>
  <si>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</si>
  <si>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</si>
  <si>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</si>
  <si>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</si>
  <si>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</si>
  <si>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</si>
  <si>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</si>
  <si>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</si>
  <si>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</si>
  <si>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</si>
  <si>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</si>
  <si>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</si>
  <si>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</si>
  <si>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</si>
  <si>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</si>
  <si>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</si>
  <si>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</si>
  <si>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</si>
  <si>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</si>
  <si>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</si>
  <si>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</si>
  <si>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</si>
  <si>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</si>
  <si>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</si>
  <si>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</si>
  <si>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</si>
  <si>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</si>
  <si>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</si>
  <si>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</si>
  <si>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</si>
  <si>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</si>
  <si>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</si>
  <si>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</si>
  <si>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</si>
  <si>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</si>
  <si>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</si>
  <si>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</si>
  <si>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</si>
  <si>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</si>
  <si>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</si>
  <si>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</si>
  <si>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</si>
  <si>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</si>
  <si>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</si>
  <si>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</si>
  <si>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</si>
  <si>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</si>
  <si>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</si>
  <si>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</si>
  <si>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</si>
  <si>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</si>
  <si>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</si>
  <si>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</si>
  <si>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</si>
  <si>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</si>
  <si>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</si>
  <si>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</si>
  <si>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</si>
  <si>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</si>
  <si>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</si>
  <si>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</si>
  <si>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</si>
  <si>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</si>
  <si>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</si>
  <si>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</si>
  <si>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</si>
  <si>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</si>
  <si>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</si>
  <si>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</si>
  <si>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</si>
  <si>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</si>
  <si>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</si>
  <si>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</si>
  <si>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</si>
  <si>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</si>
  <si>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</si>
  <si>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</si>
  <si>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</si>
  <si>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</si>
  <si>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</si>
  <si>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</si>
  <si>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</si>
  <si>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</si>
  <si>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</si>
  <si>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</si>
  <si>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</si>
  <si>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</si>
  <si>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</si>
  <si>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</si>
  <si>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</si>
  <si>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</si>
  <si>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</si>
  <si>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</si>
  <si>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</si>
  <si>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</si>
  <si>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</si>
  <si>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</si>
  <si>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</si>
  <si>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</si>
  <si>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</si>
  <si>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</si>
  <si>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</si>
  <si>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</si>
  <si>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</si>
  <si>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</si>
  <si>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</si>
  <si>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</si>
  <si>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</si>
  <si>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</si>
  <si>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</si>
  <si>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</si>
  <si>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</si>
  <si>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</si>
  <si>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</si>
  <si>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</si>
  <si>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</si>
  <si>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</si>
  <si>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</si>
  <si>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</si>
  <si>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</si>
  <si>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</si>
  <si>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</si>
  <si>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</si>
  <si>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</si>
  <si>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</si>
  <si>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</si>
  <si>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</si>
  <si>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</si>
  <si>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</si>
  <si>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</si>
  <si>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</si>
  <si>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</si>
  <si>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</si>
  <si>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</si>
  <si>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</si>
  <si>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</si>
  <si>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</si>
  <si>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</si>
  <si>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</si>
  <si>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</si>
  <si>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</si>
  <si>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</si>
  <si>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</si>
  <si>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</si>
  <si>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</si>
  <si>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</si>
  <si>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</si>
  <si>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</si>
  <si>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</si>
  <si>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</si>
  <si>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</si>
  <si>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</si>
  <si>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</si>
  <si>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</si>
  <si>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</si>
  <si>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</si>
  <si>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</si>
  <si>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</si>
  <si>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</si>
  <si>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</si>
  <si>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</si>
  <si>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</si>
  <si>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</si>
  <si>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</si>
  <si>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</si>
  <si>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</si>
  <si>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</si>
  <si>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</si>
  <si>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</si>
  <si>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</si>
  <si>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</si>
  <si>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</si>
  <si>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</si>
  <si>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</si>
  <si>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</si>
  <si>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</si>
  <si>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</si>
  <si>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</si>
  <si>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</si>
  <si>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</si>
  <si>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</si>
  <si>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</si>
  <si>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</si>
  <si>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</si>
  <si>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</si>
  <si>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</si>
  <si>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</si>
  <si>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</si>
  <si>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</si>
  <si>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</si>
  <si>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</si>
  <si>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</si>
  <si>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</si>
  <si>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</si>
  <si>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</si>
  <si>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</si>
  <si>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</si>
  <si>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</si>
  <si>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</si>
  <si>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</si>
  <si>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</si>
  <si>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</si>
  <si>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</si>
  <si>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</si>
  <si>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</si>
  <si>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</si>
  <si>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</si>
  <si>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</si>
  <si>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</si>
  <si>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</si>
  <si>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</si>
  <si>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</si>
  <si>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</si>
  <si>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</si>
  <si>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</si>
  <si>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</si>
  <si>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</si>
  <si>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</si>
  <si>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</si>
  <si>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</si>
  <si>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</si>
  <si>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</si>
  <si>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</si>
  <si>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</si>
  <si>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</si>
  <si>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</si>
  <si>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</si>
  <si>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</si>
  <si>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</si>
  <si>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</si>
  <si>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</si>
  <si>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</si>
  <si>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</si>
  <si>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</si>
  <si>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</si>
  <si>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</si>
  <si>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</si>
  <si>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</si>
  <si>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</si>
  <si>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</si>
  <si>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</si>
  <si>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</si>
  <si>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</si>
  <si>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</si>
  <si>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</si>
  <si>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</si>
  <si>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</si>
  <si>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</si>
  <si>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</si>
  <si>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</si>
  <si>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</si>
  <si>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</si>
  <si>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</si>
  <si>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</si>
  <si>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</si>
  <si>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</si>
  <si>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</si>
  <si>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</si>
  <si>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</si>
  <si>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</si>
  <si>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</si>
  <si>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</si>
  <si>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</si>
  <si>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</si>
  <si>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</si>
  <si>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</si>
  <si>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</si>
  <si>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</si>
  <si>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</si>
  <si>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</si>
  <si>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</si>
  <si>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</si>
  <si>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</si>
  <si>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</si>
  <si>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</si>
  <si>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</si>
  <si>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</si>
  <si>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</si>
  <si>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</si>
  <si>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</si>
  <si>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</si>
  <si>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</si>
  <si>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</si>
  <si>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</si>
  <si>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</si>
  <si>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</si>
  <si>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</si>
  <si>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</si>
  <si>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</si>
  <si>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</si>
  <si>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</si>
  <si>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</si>
  <si>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</si>
  <si>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</si>
  <si>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</si>
  <si>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</si>
  <si>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</si>
  <si>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</si>
  <si>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</si>
  <si>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</si>
  <si>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</si>
  <si>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</si>
  <si>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</si>
  <si>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</si>
  <si>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</si>
  <si>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</si>
  <si>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</si>
  <si>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</si>
  <si>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</si>
  <si>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</si>
  <si>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</si>
  <si>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</si>
  <si>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</si>
  <si>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</si>
  <si>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</si>
  <si>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</si>
  <si>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</si>
  <si>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</si>
  <si>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</si>
  <si>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</si>
  <si>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</si>
  <si>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</si>
  <si>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</si>
  <si>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</si>
  <si>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</si>
  <si>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</si>
  <si>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</si>
  <si>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</si>
  <si>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</si>
  <si>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</si>
  <si>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</si>
  <si>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</si>
  <si>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</si>
  <si>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</si>
  <si>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</si>
  <si>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</si>
  <si>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</si>
  <si>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</si>
  <si>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</si>
  <si>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</si>
  <si>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</si>
  <si>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</si>
  <si>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</si>
  <si>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</si>
  <si>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</si>
  <si>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</si>
  <si>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</si>
  <si>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</si>
  <si>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</si>
  <si>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</si>
  <si>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</si>
  <si>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</si>
  <si>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</si>
  <si>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</si>
  <si>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</si>
  <si>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</si>
  <si>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</si>
  <si>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</si>
  <si>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</si>
  <si>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</si>
  <si>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</si>
  <si>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</si>
  <si>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</si>
  <si>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</si>
  <si>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</si>
  <si>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</si>
  <si>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</si>
  <si>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</si>
  <si>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</si>
  <si>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</si>
  <si>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</si>
  <si>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</si>
  <si>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</si>
  <si>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</si>
  <si>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</si>
  <si>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</si>
  <si>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</si>
  <si>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</si>
  <si>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</si>
  <si>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</si>
  <si>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</si>
  <si>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</si>
  <si>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</si>
  <si>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</si>
  <si>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</si>
  <si>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</si>
  <si>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</si>
  <si>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</si>
  <si>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</si>
  <si>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</si>
  <si>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</si>
  <si>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</si>
  <si>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</si>
  <si>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</si>
  <si>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</si>
  <si>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</si>
  <si>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</si>
  <si>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</si>
  <si>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</si>
  <si>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</si>
  <si>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</si>
  <si>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</si>
  <si>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</si>
  <si>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</si>
  <si>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</si>
  <si>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</si>
  <si>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</si>
  <si>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</si>
  <si>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</si>
  <si>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</si>
  <si>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</si>
  <si>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</si>
  <si>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</si>
  <si>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</si>
  <si>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</si>
  <si>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</si>
  <si>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</si>
  <si>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</si>
  <si>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</si>
  <si>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</si>
  <si>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</si>
  <si>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</si>
  <si>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</si>
  <si>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</si>
  <si>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</si>
  <si>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</si>
  <si>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</si>
  <si>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</si>
  <si>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</si>
  <si>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</si>
  <si>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</si>
  <si>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</si>
  <si>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</si>
  <si>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</si>
  <si>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</si>
  <si>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</si>
  <si>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</si>
  <si>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</si>
  <si>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</si>
  <si>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</si>
  <si>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</si>
  <si>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</si>
  <si>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</si>
  <si>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</si>
  <si>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</si>
  <si>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</si>
  <si>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</si>
  <si>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</si>
  <si>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</si>
  <si>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</si>
  <si>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</si>
  <si>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</si>
  <si>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</si>
  <si>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</si>
  <si>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</si>
  <si>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</si>
  <si>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</si>
  <si>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</si>
  <si>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</si>
  <si>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</si>
  <si>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</si>
  <si>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</si>
  <si>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</si>
  <si>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</si>
  <si>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</si>
  <si>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</si>
  <si>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</si>
  <si>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</si>
  <si>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</si>
  <si>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</si>
  <si>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</si>
  <si>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</si>
  <si>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</si>
  <si>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</si>
  <si>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</si>
  <si>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</si>
  <si>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</si>
  <si>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</si>
  <si>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</si>
  <si>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</si>
  <si>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</si>
  <si>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</si>
  <si>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</si>
  <si>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</si>
  <si>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</si>
  <si>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</si>
  <si>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</si>
  <si>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</si>
  <si>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</si>
  <si>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</si>
  <si>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</si>
  <si>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</si>
  <si>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</si>
  <si>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</si>
  <si>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</si>
  <si>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</si>
  <si>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</si>
  <si>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</si>
  <si>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</si>
  <si>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</si>
  <si>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</si>
  <si>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</si>
  <si>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</si>
  <si>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</si>
  <si>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</si>
  <si>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</si>
  <si>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</si>
  <si>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</si>
  <si>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</si>
  <si>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</si>
  <si>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</si>
  <si>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</si>
  <si>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</si>
  <si>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</si>
  <si>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</si>
  <si>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</si>
  <si>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</si>
  <si>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</si>
  <si>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</si>
  <si>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</si>
  <si>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</si>
  <si>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</si>
  <si>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</si>
  <si>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</si>
  <si>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</si>
  <si>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</si>
  <si>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</si>
  <si>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</si>
  <si>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</si>
  <si>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</si>
  <si>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</si>
  <si>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</si>
  <si>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</si>
  <si>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</si>
  <si>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</si>
  <si>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</si>
  <si>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</si>
  <si>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</si>
  <si>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</si>
  <si>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</si>
  <si>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</si>
  <si>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</si>
  <si>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</si>
  <si>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</si>
  <si>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</si>
  <si>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</si>
  <si>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</si>
  <si>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</si>
  <si>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</si>
  <si>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</si>
  <si>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</si>
  <si>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</si>
  <si>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</si>
  <si>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</si>
  <si>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</si>
  <si>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</si>
  <si>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</si>
  <si>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</si>
  <si>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</si>
  <si>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</si>
  <si>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</si>
  <si>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</si>
  <si>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</si>
  <si>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</si>
  <si>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</si>
  <si>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</si>
  <si>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</si>
  <si>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</si>
  <si>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</si>
  <si>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</si>
  <si>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</si>
  <si>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</si>
  <si>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</si>
  <si>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</si>
  <si>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</si>
  <si>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</si>
  <si>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</si>
  <si>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</si>
  <si>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</si>
  <si>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</si>
  <si>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</si>
  <si>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</si>
  <si>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</si>
  <si>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</si>
  <si>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</si>
  <si>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</si>
  <si>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</si>
  <si>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</si>
  <si>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</si>
  <si>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</si>
  <si>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</si>
  <si>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</si>
  <si>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</si>
  <si>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</si>
  <si>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</si>
  <si>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</si>
  <si>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</si>
  <si>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</si>
  <si>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</si>
  <si>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</si>
  <si>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</si>
  <si>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</si>
  <si>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</si>
  <si>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</si>
  <si>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</si>
  <si>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</si>
  <si>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</si>
  <si>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</si>
  <si>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</si>
  <si>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</si>
  <si>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</si>
  <si>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</si>
  <si>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</si>
  <si>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</si>
  <si>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</si>
  <si>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</si>
  <si>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</si>
  <si>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</si>
  <si>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</si>
  <si>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</si>
  <si>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</si>
  <si>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</si>
  <si>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</si>
  <si>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</si>
  <si>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</si>
  <si>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</si>
  <si>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</si>
  <si>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</si>
  <si>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</si>
  <si>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</si>
  <si>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</si>
  <si>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</si>
  <si>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</si>
  <si>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</si>
  <si>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</si>
  <si>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</si>
  <si>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</si>
  <si>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</si>
  <si>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</si>
  <si>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</si>
  <si>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</si>
  <si>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</si>
  <si>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</si>
  <si>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</si>
  <si>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</si>
  <si>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</si>
  <si>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</si>
  <si>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</si>
  <si>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</si>
  <si>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</si>
  <si>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</si>
  <si>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</si>
  <si>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</si>
  <si>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</si>
  <si>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</si>
  <si>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</si>
  <si>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</si>
  <si>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</si>
  <si>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</si>
  <si>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</si>
  <si>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</si>
  <si>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</si>
  <si>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</si>
  <si>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</si>
  <si>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</si>
  <si>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</si>
  <si>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</si>
  <si>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</si>
  <si>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</si>
  <si>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</si>
  <si>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</si>
  <si>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</si>
  <si>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</si>
  <si>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</si>
  <si>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</si>
  <si>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</si>
  <si>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</si>
  <si>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</si>
  <si>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</si>
  <si>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</si>
  <si>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</si>
  <si>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</si>
  <si>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</si>
  <si>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</si>
  <si>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</si>
  <si>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</si>
  <si>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</si>
  <si>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</si>
  <si>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</si>
  <si>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</si>
  <si>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</si>
  <si>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</si>
  <si>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</si>
  <si>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</si>
  <si>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</si>
  <si>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</si>
  <si>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</si>
  <si>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</si>
  <si>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</si>
  <si>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</si>
  <si>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</si>
  <si>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</si>
  <si>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</si>
  <si>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</si>
  <si>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</si>
  <si>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</si>
  <si>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</si>
  <si>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</si>
  <si>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</si>
  <si>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</si>
  <si>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</si>
  <si>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</si>
  <si>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</si>
  <si>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</si>
  <si>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</si>
  <si>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</si>
  <si>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</si>
  <si>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</si>
  <si>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</si>
  <si>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</si>
  <si>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</si>
  <si>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</si>
  <si>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</si>
  <si>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</si>
  <si>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</si>
  <si>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</si>
  <si>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</si>
  <si>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</si>
  <si>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</si>
  <si>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</si>
  <si>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</si>
  <si>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</si>
  <si>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</si>
  <si>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</si>
  <si>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</si>
  <si>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</si>
  <si>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</si>
  <si>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</si>
  <si>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</si>
  <si>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</si>
  <si>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</si>
  <si>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</si>
  <si>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</si>
  <si>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</si>
  <si>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</si>
  <si>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</si>
  <si>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</si>
  <si>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</si>
  <si>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</si>
  <si>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</si>
  <si>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</si>
  <si>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</si>
  <si>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</si>
  <si>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</si>
  <si>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</si>
  <si>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</si>
  <si>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</si>
  <si>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</si>
  <si>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</si>
  <si>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</si>
  <si>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</si>
  <si>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</si>
  <si>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</si>
  <si>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</si>
  <si>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</si>
  <si>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</si>
  <si>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</si>
  <si>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</si>
  <si>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</si>
  <si>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</si>
  <si>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</si>
  <si>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</si>
  <si>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</si>
  <si>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</si>
  <si>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</si>
  <si>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</si>
  <si>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</si>
  <si>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</si>
  <si>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</si>
  <si>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</si>
  <si>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</si>
  <si>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</si>
  <si>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</si>
  <si>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</si>
  <si>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</si>
  <si>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</si>
  <si>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</si>
  <si>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</si>
  <si>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</si>
  <si>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</si>
  <si>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</si>
  <si>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</si>
  <si>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</si>
  <si>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</si>
  <si>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</si>
  <si>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</si>
  <si>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</si>
  <si>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</si>
  <si>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</si>
  <si>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</si>
  <si>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</si>
  <si>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</si>
  <si>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</si>
  <si>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</si>
  <si>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</si>
  <si>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</si>
  <si>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</si>
  <si>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</si>
  <si>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</si>
  <si>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</si>
  <si>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</si>
  <si>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</si>
  <si>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</si>
  <si>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</si>
  <si>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</si>
  <si>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</si>
  <si>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</si>
  <si>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</si>
  <si>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</si>
  <si>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</si>
  <si>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</si>
  <si>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</si>
  <si>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</si>
  <si>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</si>
  <si>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</si>
  <si>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</si>
  <si>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</si>
  <si>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</si>
  <si>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</si>
  <si>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</si>
  <si>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</si>
  <si>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</si>
  <si>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</si>
  <si>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</si>
  <si>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</si>
  <si>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</si>
  <si>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</si>
  <si>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</si>
  <si>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</si>
  <si>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</si>
  <si>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</si>
  <si>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</si>
  <si>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</si>
  <si>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</si>
  <si>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</si>
  <si>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</si>
  <si>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</si>
  <si>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</si>
  <si>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</si>
  <si>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</si>
  <si>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</si>
  <si>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</si>
  <si>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</si>
  <si>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</si>
  <si>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</si>
  <si>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</si>
  <si>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</si>
  <si>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</si>
  <si>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</si>
  <si>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</si>
  <si>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</si>
  <si>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</si>
  <si>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</si>
  <si>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</si>
  <si>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</si>
  <si>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</si>
  <si>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</si>
  <si>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</si>
  <si>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</si>
  <si>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</si>
  <si>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</si>
  <si>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</si>
  <si>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</si>
  <si>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</si>
  <si>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</si>
  <si>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</si>
  <si>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</si>
  <si>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</si>
  <si>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</si>
  <si>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</si>
  <si>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</si>
  <si>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</si>
  <si>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</si>
  <si>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</si>
  <si>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</si>
  <si>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</si>
  <si>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</si>
  <si>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</si>
  <si>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</si>
  <si>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</si>
  <si>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</si>
  <si>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</si>
  <si>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</si>
  <si>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</si>
  <si>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</si>
  <si>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</si>
  <si>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</si>
  <si>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</si>
  <si>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</si>
  <si>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</si>
  <si>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</si>
  <si>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</si>
  <si>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</si>
  <si>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</si>
  <si>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</si>
  <si>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</si>
  <si>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</si>
  <si>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</si>
  <si>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</si>
  <si>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</si>
  <si>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</si>
  <si>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</si>
  <si>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</si>
  <si>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</si>
  <si>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</si>
  <si>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</si>
  <si>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</si>
  <si>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</si>
  <si>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</si>
  <si>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</si>
  <si>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</si>
  <si>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</si>
  <si>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</si>
  <si>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</si>
  <si>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</si>
  <si>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</si>
  <si>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</si>
  <si>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</si>
  <si>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</si>
  <si>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</si>
  <si>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</si>
  <si>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</si>
  <si>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</si>
  <si>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</si>
  <si>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</si>
  <si>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</si>
  <si>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</si>
  <si>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</si>
  <si>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</si>
  <si>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</si>
  <si>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</si>
  <si>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</si>
  <si>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</si>
  <si>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</si>
  <si>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</si>
  <si>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</si>
  <si>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</si>
  <si>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</si>
  <si>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</si>
  <si>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</si>
  <si>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</si>
  <si>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</si>
  <si>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</si>
  <si>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</si>
  <si>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</si>
  <si>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</si>
  <si>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</si>
  <si>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</si>
  <si>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</si>
  <si>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</si>
  <si>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</si>
  <si>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</si>
  <si>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</si>
  <si>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</si>
  <si>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</si>
  <si>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</si>
  <si>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</si>
  <si>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</si>
  <si>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</si>
  <si>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</si>
  <si>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</si>
  <si>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</si>
  <si>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</si>
  <si>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</si>
  <si>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</si>
  <si>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</si>
  <si>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</si>
  <si>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</si>
  <si>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</si>
  <si>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</si>
  <si>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</si>
  <si>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</si>
  <si>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</si>
  <si>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</si>
  <si>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</si>
  <si>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</si>
  <si>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</si>
  <si>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</si>
  <si>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</si>
  <si>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</si>
  <si>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</si>
  <si>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</si>
  <si>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</si>
  <si>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</si>
  <si>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</si>
  <si>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</si>
  <si>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</si>
  <si>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</si>
  <si>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</si>
  <si>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</si>
  <si>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</si>
  <si>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</si>
  <si>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</si>
  <si>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</si>
  <si>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</si>
  <si>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</si>
  <si>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</si>
  <si>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</si>
  <si>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</si>
  <si>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</si>
  <si>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</si>
  <si>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</si>
  <si>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</si>
  <si>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</si>
  <si>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</si>
  <si>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</si>
  <si>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</si>
  <si>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</si>
  <si>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</si>
  <si>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</si>
  <si>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</si>
  <si>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</si>
  <si>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</si>
  <si>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</si>
  <si>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</si>
  <si>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</si>
  <si>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</si>
  <si>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</si>
  <si>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</si>
  <si>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</si>
  <si>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</si>
  <si>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</si>
  <si>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</si>
  <si>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</si>
  <si>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</si>
  <si>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</si>
  <si>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</si>
  <si>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</si>
  <si>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</si>
  <si>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</si>
  <si>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</si>
  <si>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</si>
  <si>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</si>
  <si>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</si>
  <si>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</si>
  <si>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</si>
  <si>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</si>
  <si>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</si>
  <si>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</si>
  <si>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</si>
  <si>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</si>
  <si>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</si>
  <si>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</si>
  <si>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</si>
  <si>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</si>
  <si>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</si>
  <si>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</si>
  <si>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</si>
  <si>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</si>
  <si>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</si>
  <si>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</si>
  <si>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</si>
  <si>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</si>
  <si>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</si>
  <si>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</si>
  <si>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</si>
  <si>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</si>
  <si>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</si>
  <si>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</si>
  <si>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</si>
  <si>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</si>
  <si>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</si>
  <si>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</si>
  <si>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</si>
  <si>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</si>
  <si>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</si>
  <si>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</si>
  <si>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</si>
  <si>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</si>
  <si>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</si>
  <si>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</si>
  <si>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</si>
  <si>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</si>
  <si>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</si>
  <si>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</si>
  <si>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</si>
  <si>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</si>
  <si>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</si>
  <si>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</si>
  <si>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</si>
  <si>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</si>
  <si>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</si>
  <si>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</si>
  <si>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</si>
  <si>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</si>
  <si>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</si>
  <si>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</si>
  <si>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</si>
  <si>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</si>
  <si>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</si>
  <si>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</si>
  <si>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</si>
  <si>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</si>
  <si>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</si>
  <si>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</si>
  <si>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</si>
  <si>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</si>
  <si>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</si>
  <si>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</si>
  <si>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</si>
  <si>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</si>
  <si>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</si>
  <si>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</si>
  <si>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</si>
  <si>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</si>
  <si>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</si>
  <si>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</si>
  <si>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</si>
  <si>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</si>
  <si>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</si>
  <si>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</si>
  <si>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</si>
  <si>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</si>
  <si>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</si>
  <si>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</si>
  <si>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</si>
  <si>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</si>
  <si>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</si>
  <si>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</si>
  <si>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</si>
  <si>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</si>
  <si>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</si>
  <si>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</si>
  <si>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</si>
  <si>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</si>
  <si>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</si>
  <si>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</si>
  <si>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</si>
  <si>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</si>
  <si>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</si>
  <si>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</si>
  <si>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</si>
  <si>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</si>
  <si>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</si>
  <si>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</si>
  <si>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</si>
  <si>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</si>
  <si>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</si>
  <si>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</si>
  <si>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</si>
  <si>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</si>
  <si>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</si>
  <si>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</si>
  <si>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</si>
  <si>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</si>
  <si>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</si>
  <si>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</si>
  <si>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</si>
  <si>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</si>
  <si>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</si>
  <si>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</si>
  <si>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</si>
  <si>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</si>
  <si>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</si>
  <si>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</si>
  <si>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</si>
  <si>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</si>
  <si>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</si>
  <si>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</si>
  <si>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</si>
  <si>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</si>
  <si>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</si>
  <si>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</si>
  <si>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</si>
  <si>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</si>
  <si>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</si>
  <si>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</si>
  <si>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</si>
  <si>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</si>
  <si>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</si>
  <si>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</si>
  <si>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</si>
  <si>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</si>
  <si>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</si>
  <si>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</si>
  <si>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</si>
  <si>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</si>
  <si>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</si>
  <si>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</si>
  <si>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</si>
  <si>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</si>
  <si>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</si>
  <si>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</si>
  <si>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</si>
  <si>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</si>
  <si>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</si>
  <si>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</si>
  <si>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</si>
  <si>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</si>
  <si>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</si>
  <si>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</si>
  <si>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</si>
  <si>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</si>
  <si>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</si>
  <si>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</si>
  <si>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</si>
  <si>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</si>
  <si>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</si>
  <si>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</si>
  <si>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</si>
  <si>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</si>
  <si>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</si>
  <si>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</si>
  <si>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</si>
  <si>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</si>
  <si>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</si>
  <si>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</si>
  <si>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</si>
  <si>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</si>
  <si>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</si>
  <si>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</si>
  <si>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</si>
  <si>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</si>
  <si>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</si>
  <si>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</si>
  <si>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</si>
  <si>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</si>
  <si>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</si>
  <si>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</si>
  <si>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</si>
  <si>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</si>
  <si>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</si>
  <si>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</si>
  <si>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</si>
  <si>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</si>
  <si>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</si>
  <si>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</si>
  <si>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</si>
  <si>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</si>
  <si>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</si>
  <si>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</si>
  <si>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</si>
  <si>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</si>
  <si>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</si>
  <si>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</si>
  <si>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</si>
  <si>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</si>
  <si>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</si>
  <si>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</si>
  <si>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</si>
  <si>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</si>
  <si>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</si>
  <si>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</si>
  <si>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</si>
  <si>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</si>
  <si>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</si>
  <si>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</si>
  <si>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</si>
  <si>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</si>
  <si>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</si>
  <si>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</si>
  <si>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</si>
  <si>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</si>
  <si>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</si>
  <si>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</si>
  <si>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</si>
  <si>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</si>
  <si>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</si>
  <si>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</si>
  <si>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</si>
  <si>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</si>
  <si>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</si>
  <si>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</si>
  <si>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</si>
  <si>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</si>
  <si>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</si>
  <si>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</si>
  <si>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</si>
  <si>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</si>
  <si>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</si>
  <si>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</si>
  <si>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</si>
  <si>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</si>
  <si>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</si>
  <si>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</si>
  <si>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</si>
  <si>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</si>
  <si>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</si>
  <si>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</si>
  <si>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</si>
  <si>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</si>
  <si>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</si>
  <si>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</si>
  <si>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</si>
  <si>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</si>
  <si>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</si>
  <si>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</si>
  <si>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</si>
  <si>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</si>
  <si>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</si>
  <si>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</si>
  <si>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</si>
  <si>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</si>
  <si>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</si>
  <si>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</si>
  <si>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</si>
  <si>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</si>
  <si>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</si>
  <si>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</si>
  <si>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</si>
  <si>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</si>
  <si>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</si>
  <si>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</si>
  <si>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</si>
  <si>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</si>
  <si>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</si>
  <si>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</si>
  <si>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</si>
  <si>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</si>
  <si>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</si>
  <si>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</si>
  <si>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</si>
  <si>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</si>
  <si>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</si>
  <si>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</si>
  <si>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</si>
  <si>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</si>
  <si>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</si>
  <si>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</si>
  <si>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</si>
  <si>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</si>
  <si>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</si>
  <si>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</si>
  <si>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</si>
  <si>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</si>
  <si>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</si>
  <si>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</si>
  <si>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</si>
  <si>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</si>
  <si>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</si>
  <si>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</si>
  <si>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</si>
  <si>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</si>
  <si>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</si>
  <si>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</si>
  <si>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</si>
  <si>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</si>
  <si>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</si>
  <si>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</si>
  <si>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</si>
  <si>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</si>
  <si>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</si>
  <si>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</si>
  <si>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</si>
  <si>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</si>
  <si>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</si>
  <si>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</si>
  <si>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</si>
  <si>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</si>
  <si>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</si>
  <si>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</si>
  <si>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</si>
  <si>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</si>
  <si>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</si>
  <si>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</si>
  <si>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</si>
  <si>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</si>
  <si>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</si>
  <si>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</si>
  <si>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</si>
  <si>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</si>
  <si>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</si>
  <si>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</si>
  <si>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</si>
  <si>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</si>
  <si>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</si>
  <si>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</si>
  <si>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</si>
  <si>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</si>
  <si>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</si>
  <si>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</si>
  <si>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</si>
  <si>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</si>
  <si>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</si>
  <si>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</si>
  <si>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</si>
  <si>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</si>
  <si>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</si>
  <si>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</si>
  <si>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</si>
  <si>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</si>
  <si>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</si>
  <si>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</si>
  <si>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</si>
  <si>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</si>
  <si>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</si>
  <si>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</si>
  <si>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</si>
  <si>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</si>
  <si>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</si>
  <si>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</si>
  <si>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</si>
  <si>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</si>
  <si>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</si>
  <si>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</si>
  <si>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</si>
  <si>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</si>
  <si>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</si>
  <si>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</si>
  <si>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</si>
  <si>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</si>
  <si>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</si>
  <si>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</si>
  <si>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</si>
  <si>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</si>
  <si>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</si>
  <si>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</si>
  <si>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</si>
  <si>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</si>
  <si>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</si>
  <si>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</si>
  <si>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</si>
  <si>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</si>
  <si>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</si>
  <si>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</si>
  <si>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</si>
  <si>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</si>
  <si>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</si>
  <si>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</si>
  <si>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</si>
  <si>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</si>
  <si>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</si>
  <si>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</si>
  <si>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</si>
  <si>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</si>
  <si>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</si>
  <si>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</si>
  <si>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</si>
  <si>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</si>
  <si>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</si>
  <si>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</si>
  <si>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</si>
  <si>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</si>
  <si>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</si>
  <si>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</si>
  <si>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</si>
  <si>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</si>
  <si>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</si>
  <si>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</si>
  <si>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</si>
  <si>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</si>
  <si>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</si>
  <si>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</si>
  <si>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</si>
  <si>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</si>
  <si>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</si>
  <si>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</si>
  <si>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</si>
  <si>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</si>
  <si>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</si>
  <si>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</si>
  <si>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</si>
  <si>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</si>
  <si>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</si>
  <si>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</si>
  <si>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</si>
  <si>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</si>
  <si>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</si>
  <si>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</si>
  <si>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</si>
  <si>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</si>
  <si>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</si>
  <si>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</si>
  <si>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</si>
  <si>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</si>
  <si>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</si>
  <si>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</si>
  <si>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</si>
  <si>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</si>
  <si>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</si>
  <si>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</si>
  <si>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</si>
  <si>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</si>
  <si>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</si>
  <si>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</si>
  <si>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</si>
  <si>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</si>
  <si>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</si>
  <si>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</si>
  <si>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</si>
  <si>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</si>
  <si>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</si>
  <si>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</si>
  <si>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</si>
  <si>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</si>
  <si>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</si>
  <si>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</si>
  <si>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</si>
  <si>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</si>
  <si>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</si>
  <si>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</si>
  <si>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</si>
  <si>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</si>
  <si>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</si>
  <si>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</si>
  <si>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</si>
  <si>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</si>
  <si>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</si>
  <si>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</si>
  <si>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</si>
  <si>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</si>
  <si>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</si>
  <si>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</si>
  <si>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</si>
  <si>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</si>
  <si>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</si>
  <si>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</si>
  <si>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</si>
  <si>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</si>
  <si>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</si>
  <si>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</si>
  <si>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</si>
  <si>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</si>
  <si>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</si>
  <si>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</si>
  <si>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</si>
  <si>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</si>
  <si>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</si>
  <si>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</si>
  <si>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</si>
  <si>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</si>
  <si>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</si>
  <si>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</si>
  <si>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</si>
  <si>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</si>
  <si>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</si>
  <si>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</si>
  <si>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</si>
  <si>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</si>
  <si>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</si>
  <si>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</si>
  <si>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</si>
  <si>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</si>
  <si>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</si>
  <si>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</si>
  <si>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</si>
  <si>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</si>
  <si>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</si>
  <si>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</si>
  <si>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</si>
  <si>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</si>
  <si>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</si>
  <si>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</si>
  <si>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</si>
  <si>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</si>
  <si>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</si>
  <si>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</si>
  <si>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</si>
  <si>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</si>
  <si>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</si>
  <si>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</si>
  <si>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</si>
  <si>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</si>
  <si>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</si>
  <si>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</si>
  <si>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</si>
  <si>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</si>
  <si>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</si>
  <si>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</si>
  <si>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</si>
  <si>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</si>
  <si>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</si>
  <si>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</si>
  <si>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</si>
  <si>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</si>
  <si>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</si>
  <si>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</si>
  <si>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</si>
  <si>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</si>
  <si>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</si>
  <si>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</si>
  <si>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</si>
  <si>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</si>
  <si>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</si>
  <si>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</si>
  <si>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</si>
  <si>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</si>
  <si>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</si>
  <si>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</si>
  <si>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</si>
  <si>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</si>
  <si>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</si>
  <si>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</si>
  <si>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</si>
  <si>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</si>
  <si>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</si>
  <si>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</si>
  <si>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</si>
  <si>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</si>
  <si>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</si>
  <si>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</si>
  <si>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</si>
  <si>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</si>
  <si>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</si>
  <si>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</si>
  <si>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</si>
  <si>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</si>
  <si>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</si>
  <si>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</si>
  <si>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</si>
  <si>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</si>
  <si>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</si>
  <si>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</si>
  <si>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</si>
  <si>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</si>
  <si>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</si>
  <si>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</si>
  <si>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</si>
  <si>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</si>
  <si>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</si>
  <si>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</si>
  <si>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</si>
  <si>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</si>
  <si>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</si>
  <si>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</si>
  <si>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</si>
  <si>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</si>
  <si>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</si>
  <si>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</si>
  <si>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</si>
  <si>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</si>
  <si>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</si>
  <si>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</si>
  <si>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</si>
  <si>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</si>
  <si>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</si>
  <si>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</si>
  <si>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</si>
  <si>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</si>
  <si>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</si>
  <si>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</si>
  <si>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</si>
  <si>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</si>
  <si>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</si>
  <si>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</si>
  <si>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</si>
  <si>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</si>
  <si>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</si>
  <si>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</si>
  <si>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</si>
  <si>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</si>
  <si>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</si>
  <si>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</si>
  <si>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</si>
  <si>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</si>
  <si>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</si>
  <si>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</si>
  <si>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</si>
  <si>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</si>
  <si>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</si>
  <si>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</si>
  <si>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</si>
  <si>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</si>
  <si>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</si>
  <si>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</si>
  <si>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</si>
  <si>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</si>
  <si>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</si>
  <si>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</si>
  <si>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</si>
  <si>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</si>
  <si>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</si>
  <si>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</si>
  <si>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</si>
  <si>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</si>
  <si>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</si>
  <si>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</si>
  <si>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</si>
  <si>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</si>
  <si>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</si>
  <si>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</si>
  <si>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</si>
  <si>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</si>
  <si>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</si>
  <si>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</si>
  <si>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</si>
  <si>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</si>
  <si>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</si>
  <si>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</si>
  <si>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</si>
  <si>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</si>
  <si>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</si>
  <si>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</si>
  <si>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</si>
  <si>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</si>
  <si>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</si>
  <si>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</si>
  <si>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</si>
  <si>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</si>
  <si>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</si>
  <si>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</si>
  <si>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</si>
  <si>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</si>
  <si>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</si>
  <si>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</si>
  <si>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</si>
  <si>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</si>
  <si>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</si>
  <si>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</si>
  <si>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</si>
  <si>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</si>
  <si>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</si>
  <si>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</si>
  <si>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</si>
  <si>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</si>
  <si>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</si>
  <si>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</si>
  <si>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</si>
  <si>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</si>
  <si>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</si>
  <si>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</si>
  <si>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</si>
  <si>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</si>
  <si>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</si>
  <si>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</si>
  <si>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</si>
  <si>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</si>
  <si>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</si>
  <si>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</si>
  <si>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</si>
  <si>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</si>
  <si>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</si>
  <si>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</si>
  <si>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</si>
  <si>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</si>
  <si>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</si>
  <si>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</si>
  <si>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</si>
  <si>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</si>
  <si>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</si>
  <si>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</si>
  <si>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</si>
  <si>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</si>
  <si>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</si>
  <si>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</si>
  <si>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</si>
  <si>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</si>
  <si>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</si>
  <si>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</si>
  <si>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</si>
  <si>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</si>
  <si>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</si>
  <si>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</si>
  <si>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</si>
  <si>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</si>
  <si>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</si>
  <si>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</si>
  <si>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</si>
  <si>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</si>
  <si>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</si>
  <si>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</si>
  <si>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</si>
  <si>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</si>
  <si>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</si>
  <si>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</si>
  <si>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</si>
  <si>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</si>
  <si>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</si>
  <si>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</si>
  <si>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</si>
  <si>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</si>
  <si>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</si>
  <si>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</si>
  <si>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</si>
  <si>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</si>
  <si>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</si>
  <si>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</si>
  <si>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</si>
  <si>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</si>
  <si>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</si>
  <si>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</si>
  <si>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</si>
  <si>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</si>
  <si>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</si>
  <si>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</si>
  <si>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</si>
  <si>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</si>
  <si>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</si>
  <si>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</si>
  <si>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</si>
  <si>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</si>
  <si>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</si>
  <si>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</si>
  <si>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</si>
  <si>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</si>
  <si>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</si>
  <si>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</si>
  <si>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</si>
  <si>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</si>
  <si>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</si>
  <si>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</si>
  <si>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</si>
  <si>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</si>
  <si>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</si>
  <si>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</si>
  <si>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</si>
  <si>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</si>
  <si>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</si>
  <si>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</si>
  <si>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</si>
  <si>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</si>
  <si>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</si>
  <si>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</si>
  <si>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</si>
  <si>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</si>
  <si>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</si>
  <si>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</si>
  <si>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</si>
  <si>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</si>
  <si>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</si>
  <si>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</si>
  <si>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</si>
  <si>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</si>
  <si>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</si>
  <si>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</si>
  <si>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</si>
  <si>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</si>
  <si>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</si>
  <si>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</si>
  <si>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</si>
  <si>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</si>
  <si>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</si>
  <si>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</si>
  <si>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</si>
  <si>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</si>
  <si>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</si>
  <si>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</si>
  <si>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</si>
  <si>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</si>
  <si>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</si>
  <si>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</si>
  <si>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</si>
  <si>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</si>
  <si>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</si>
  <si>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</si>
  <si>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</si>
  <si>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</si>
  <si>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</si>
  <si>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</si>
  <si>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</si>
  <si>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</si>
  <si>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</si>
  <si>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</si>
  <si>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</si>
  <si>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</si>
  <si>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</si>
  <si>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</si>
  <si>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</si>
  <si>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</si>
  <si>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</si>
  <si>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</si>
  <si>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</si>
  <si>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</si>
  <si>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</si>
  <si>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</si>
  <si>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</si>
  <si>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</si>
  <si>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</si>
  <si>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</si>
  <si>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</si>
  <si>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</si>
  <si>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</si>
  <si>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</si>
  <si>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</si>
  <si>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</si>
  <si>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</si>
  <si>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</si>
  <si>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</si>
  <si>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</si>
  <si>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</si>
  <si>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</si>
  <si>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</si>
  <si>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</si>
  <si>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</si>
  <si>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</si>
  <si>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</si>
  <si>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</si>
  <si>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</si>
  <si>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</si>
  <si>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</si>
  <si>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</si>
  <si>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</si>
  <si>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</si>
  <si>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</si>
  <si>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</si>
  <si>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</si>
  <si>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</si>
  <si>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</si>
  <si>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</si>
  <si>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</si>
  <si>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</si>
  <si>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</si>
  <si>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</si>
  <si>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</si>
  <si>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</si>
  <si>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</si>
  <si>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</si>
  <si>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</si>
  <si>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</si>
  <si>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</si>
  <si>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</si>
  <si>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</si>
  <si>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</si>
  <si>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</si>
  <si>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</si>
  <si>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</si>
  <si>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</si>
  <si>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</si>
  <si>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</si>
  <si>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</si>
  <si>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</si>
  <si>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</si>
  <si>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</si>
  <si>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</si>
  <si>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</si>
  <si>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</si>
  <si>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</si>
  <si>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</si>
  <si>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</si>
  <si>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</si>
  <si>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</si>
  <si>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</si>
  <si>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</si>
  <si>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</si>
  <si>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</si>
  <si>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</si>
  <si>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</si>
  <si>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</si>
  <si>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</si>
  <si>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</si>
  <si>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</si>
  <si>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</si>
  <si>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</si>
  <si>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</si>
  <si>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</si>
  <si>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</si>
  <si>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</si>
  <si>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</si>
  <si>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</si>
  <si>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</si>
  <si>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</si>
  <si>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</si>
  <si>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</si>
  <si>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</si>
  <si>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</si>
  <si>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</si>
  <si>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</si>
  <si>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</si>
  <si>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</si>
  <si>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</si>
  <si>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</si>
  <si>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</si>
  <si>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</si>
  <si>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</si>
  <si>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</si>
  <si>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</si>
  <si>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</si>
  <si>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</si>
  <si>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</si>
  <si>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</si>
  <si>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</si>
  <si>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</si>
  <si>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</si>
  <si>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</si>
  <si>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</si>
  <si>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</si>
  <si>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</si>
  <si>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</si>
  <si>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</si>
  <si>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</si>
  <si>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</si>
  <si>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</si>
  <si>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</si>
  <si>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</si>
  <si>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</si>
  <si>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</si>
  <si>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</si>
  <si>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</si>
  <si>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</si>
  <si>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</si>
  <si>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</si>
  <si>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</si>
  <si>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</si>
  <si>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</si>
  <si>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</si>
  <si>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</si>
  <si>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</si>
  <si>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</si>
  <si>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</si>
  <si>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</si>
  <si>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</si>
  <si>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</si>
  <si>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</si>
  <si>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</si>
  <si>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</si>
  <si>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</si>
  <si>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</si>
  <si>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</si>
  <si>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</si>
  <si>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</si>
  <si>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</si>
  <si>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</si>
  <si>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</si>
  <si>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</si>
  <si>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</si>
  <si>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</si>
  <si>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</si>
  <si>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</si>
  <si>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</si>
  <si>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</si>
  <si>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</si>
  <si>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</si>
  <si>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</si>
  <si>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</si>
  <si>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</si>
  <si>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</si>
  <si>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</si>
  <si>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</si>
  <si>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</si>
  <si>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</si>
  <si>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</si>
  <si>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</si>
  <si>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</si>
  <si>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</si>
  <si>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</si>
  <si>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</si>
  <si>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</si>
  <si>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</si>
  <si>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</si>
  <si>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</si>
  <si>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</si>
  <si>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</si>
  <si>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</si>
  <si>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</si>
  <si>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</si>
  <si>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</si>
  <si>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</si>
  <si>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</si>
  <si>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</si>
  <si>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</si>
  <si>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</si>
  <si>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</si>
  <si>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</si>
  <si>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</si>
  <si>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</si>
  <si>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</si>
  <si>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</si>
  <si>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</si>
  <si>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</si>
  <si>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</si>
  <si>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</si>
  <si>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</si>
  <si>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</si>
  <si>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</si>
  <si>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</si>
  <si>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</si>
  <si>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</si>
  <si>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</si>
  <si>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</si>
  <si>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</si>
  <si>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</si>
  <si>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</si>
  <si>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</si>
  <si>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</si>
  <si>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</si>
  <si>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</si>
  <si>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</si>
  <si>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</si>
  <si>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</si>
  <si>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</si>
  <si>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</si>
  <si>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</si>
  <si>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</si>
  <si>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</si>
  <si>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</si>
  <si>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</si>
  <si>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</si>
  <si>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</si>
  <si>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</si>
  <si>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</si>
  <si>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</si>
  <si>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</si>
  <si>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</si>
  <si>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</si>
  <si>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</si>
  <si>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</si>
  <si>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</si>
  <si>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</si>
  <si>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</si>
  <si>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</si>
  <si>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</si>
  <si>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</si>
  <si>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</si>
  <si>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</si>
  <si>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</si>
  <si>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</si>
  <si>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</si>
  <si>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</si>
  <si>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</si>
  <si>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</si>
  <si>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</si>
  <si>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</si>
  <si>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</si>
  <si>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</si>
  <si>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</si>
  <si>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</si>
  <si>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</si>
  <si>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</si>
  <si>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</si>
  <si>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</si>
  <si>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</si>
  <si>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</si>
  <si>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</si>
  <si>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</si>
  <si>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</si>
  <si>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</si>
  <si>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</si>
  <si>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</si>
  <si>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</si>
  <si>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</si>
  <si>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</si>
  <si>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</si>
  <si>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</si>
  <si>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</si>
  <si>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</si>
  <si>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</si>
  <si>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</si>
  <si>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</si>
  <si>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</si>
  <si>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</si>
  <si>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</si>
  <si>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</si>
  <si>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</si>
  <si>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</si>
  <si>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</si>
  <si>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</si>
  <si>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</si>
  <si>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</si>
  <si>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</si>
  <si>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</si>
  <si>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</si>
  <si>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</si>
  <si>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</si>
  <si>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</si>
  <si>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</si>
  <si>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</si>
  <si>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</si>
  <si>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</si>
  <si>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</si>
  <si>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</si>
  <si>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</si>
  <si>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</si>
  <si>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</si>
  <si>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</si>
  <si>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</si>
  <si>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</si>
  <si>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</si>
  <si>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</si>
  <si>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</si>
  <si>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</si>
  <si>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</si>
  <si>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</si>
  <si>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</si>
  <si>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</si>
  <si>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</si>
  <si>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</si>
  <si>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</si>
  <si>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</si>
  <si>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</si>
  <si>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</si>
  <si>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</si>
  <si>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</si>
  <si>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</si>
  <si>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</si>
  <si>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</si>
  <si>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</si>
  <si>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</si>
  <si>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</si>
  <si>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</si>
  <si>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</si>
  <si>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</si>
  <si>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</si>
  <si>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</si>
  <si>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</si>
  <si>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</si>
  <si>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</si>
  <si>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</si>
  <si>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</si>
  <si>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</si>
  <si>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</si>
  <si>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</si>
  <si>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</si>
  <si>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</si>
  <si>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</si>
  <si>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</si>
  <si>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</si>
  <si>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</si>
  <si>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</si>
  <si>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</si>
  <si>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</si>
  <si>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</si>
  <si>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</si>
  <si>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</si>
  <si>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</si>
  <si>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</si>
  <si>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</si>
  <si>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</si>
  <si>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</si>
  <si>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</si>
  <si>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</si>
  <si>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</si>
  <si>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</si>
  <si>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</si>
  <si>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</si>
  <si>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</si>
  <si>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</si>
  <si>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</si>
  <si>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</si>
  <si>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</si>
  <si>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</si>
  <si>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</si>
  <si>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</si>
  <si>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</si>
  <si>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</si>
  <si>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</si>
  <si>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</si>
  <si>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</si>
  <si>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</si>
  <si>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</si>
  <si>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</si>
  <si>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</si>
  <si>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</si>
  <si>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</si>
  <si>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</si>
  <si>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</si>
  <si>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</si>
  <si>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</si>
  <si>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</si>
  <si>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</si>
  <si>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</si>
  <si>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</si>
  <si>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</si>
  <si>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</si>
  <si>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</si>
  <si>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</si>
  <si>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</si>
  <si>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</si>
  <si>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</si>
  <si>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</si>
  <si>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</si>
  <si>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</si>
  <si>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</si>
  <si>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</si>
  <si>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</si>
  <si>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</si>
  <si>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</si>
  <si>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</si>
  <si>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</si>
  <si>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</si>
  <si>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</si>
  <si>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</si>
  <si>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</si>
  <si>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</si>
  <si>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</si>
  <si>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</si>
  <si>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</si>
  <si>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</si>
  <si>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</si>
  <si>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</si>
  <si>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</si>
  <si>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</si>
  <si>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</si>
  <si>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</si>
  <si>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</si>
  <si>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</si>
  <si>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</si>
  <si>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</si>
  <si>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</si>
  <si>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</si>
  <si>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</si>
  <si>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</si>
  <si>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</si>
  <si>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</si>
  <si>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</si>
  <si>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</si>
  <si>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</si>
  <si>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</si>
  <si>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</si>
  <si>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</si>
  <si>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</si>
  <si>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</si>
  <si>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</si>
  <si>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</si>
  <si>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</si>
  <si>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</si>
  <si>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</si>
  <si>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</si>
  <si>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</si>
  <si>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</si>
  <si>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</si>
  <si>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</si>
  <si>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</si>
  <si>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</si>
  <si>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</si>
  <si>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</si>
  <si>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</si>
  <si>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</si>
  <si>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</si>
  <si>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</si>
  <si>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</si>
  <si>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</si>
  <si>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</si>
  <si>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</si>
  <si>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</si>
  <si>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</si>
  <si>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</si>
  <si>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</si>
  <si>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</si>
  <si>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</si>
  <si>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</si>
  <si>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</si>
  <si>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</si>
  <si>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</si>
  <si>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</si>
  <si>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</si>
  <si>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</si>
  <si>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</si>
  <si>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</si>
  <si>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</si>
  <si>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</si>
  <si>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</si>
  <si>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</si>
  <si>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</si>
  <si>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</si>
  <si>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</si>
  <si>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</si>
  <si>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</si>
  <si>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</si>
  <si>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</si>
  <si>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</si>
  <si>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</si>
  <si>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</si>
  <si>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</si>
  <si>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</si>
  <si>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</si>
  <si>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</si>
  <si>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</si>
  <si>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</si>
  <si>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</si>
  <si>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</si>
  <si>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</si>
  <si>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</si>
  <si>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</si>
  <si>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</si>
  <si>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</si>
  <si>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</si>
  <si>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</si>
  <si>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</si>
  <si>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</si>
  <si>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</si>
  <si>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</si>
  <si>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</si>
  <si>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</si>
  <si>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</si>
  <si>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</si>
  <si>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</si>
  <si>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</si>
  <si>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</si>
  <si>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</si>
  <si>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</si>
  <si>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</si>
  <si>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</si>
  <si>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</si>
  <si>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</si>
  <si>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</si>
  <si>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</si>
  <si>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</si>
  <si>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</si>
  <si>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</si>
  <si>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</si>
  <si>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</si>
  <si>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</si>
  <si>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</si>
  <si>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</si>
  <si>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</si>
  <si>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</si>
  <si>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</si>
  <si>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</si>
  <si>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</si>
  <si>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</si>
  <si>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</si>
  <si>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</si>
  <si>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</si>
  <si>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</si>
  <si>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</si>
  <si>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</si>
  <si>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</si>
  <si>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</si>
  <si>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</si>
  <si>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</si>
  <si>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</si>
  <si>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</si>
  <si>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</si>
  <si>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</si>
  <si>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</si>
  <si>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</si>
  <si>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</si>
  <si>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</si>
  <si>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</si>
  <si>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</si>
  <si>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</si>
  <si>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</si>
  <si>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</si>
  <si>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</si>
  <si>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</si>
  <si>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</si>
  <si>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</si>
  <si>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</si>
  <si>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</si>
  <si>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</si>
  <si>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</si>
  <si>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</si>
  <si>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</si>
  <si>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</si>
  <si>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</si>
  <si>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</si>
  <si>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</si>
  <si>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</si>
  <si>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</si>
  <si>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</si>
  <si>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</si>
  <si>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</si>
  <si>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</si>
  <si>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</si>
  <si>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</si>
  <si>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</si>
  <si>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</si>
  <si>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</si>
  <si>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</si>
  <si>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</si>
  <si>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</si>
  <si>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</si>
  <si>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</si>
  <si>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</si>
  <si>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</si>
  <si>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</si>
  <si>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</si>
  <si>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</si>
  <si>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</si>
  <si>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</si>
  <si>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</si>
  <si>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</si>
  <si>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</si>
  <si>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</si>
  <si>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</si>
  <si>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</si>
  <si>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</si>
  <si>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</si>
  <si>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</si>
  <si>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</si>
  <si>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</si>
  <si>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</si>
  <si>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</si>
  <si>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</si>
  <si>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</si>
  <si>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</si>
  <si>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</si>
  <si>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</si>
  <si>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</si>
  <si>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</si>
  <si>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</si>
  <si>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</si>
  <si>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</si>
  <si>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</si>
  <si>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</si>
  <si>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</si>
  <si>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</si>
  <si>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</si>
  <si>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</si>
  <si>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</si>
  <si>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</si>
  <si>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</si>
  <si>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</si>
  <si>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</si>
  <si>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</si>
  <si>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</si>
  <si>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</si>
  <si>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</si>
  <si>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</si>
  <si>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</si>
  <si>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</si>
  <si>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</si>
  <si>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</si>
  <si>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</si>
  <si>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</si>
  <si>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</si>
  <si>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</si>
  <si>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</si>
  <si>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</si>
  <si>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</si>
  <si>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</si>
  <si>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</si>
  <si>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</si>
  <si>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</si>
  <si>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</si>
  <si>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</si>
  <si>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</si>
  <si>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</si>
  <si>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</si>
  <si>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</si>
  <si>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</si>
  <si>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</si>
  <si>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</si>
  <si>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</si>
  <si>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</si>
  <si>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</si>
  <si>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</si>
  <si>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</si>
  <si>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</si>
  <si>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</si>
  <si>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</si>
  <si>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</si>
  <si>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</si>
  <si>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</si>
  <si>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</si>
  <si>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</si>
  <si>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</si>
  <si>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</si>
  <si>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</si>
  <si>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</si>
  <si>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</si>
  <si>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</si>
  <si>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</si>
  <si>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</si>
  <si>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</si>
  <si>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</si>
  <si>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</si>
  <si>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</si>
  <si>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</si>
  <si>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</si>
  <si>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</si>
  <si>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</si>
  <si>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</si>
  <si>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</si>
  <si>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</si>
  <si>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</si>
  <si>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</si>
  <si>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</si>
  <si>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</si>
  <si>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</si>
  <si>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</si>
  <si>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</si>
  <si>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</si>
  <si>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</si>
  <si>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</si>
  <si>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</si>
  <si>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</si>
  <si>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</si>
  <si>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</si>
  <si>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</si>
  <si>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</si>
  <si>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</si>
  <si>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</si>
  <si>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</si>
  <si>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</si>
  <si>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</si>
  <si>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</si>
  <si>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</si>
  <si>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</si>
  <si>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</si>
  <si>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</si>
  <si>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</si>
  <si>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</si>
  <si>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</si>
  <si>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</si>
  <si>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</si>
  <si>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</si>
  <si>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</si>
  <si>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</si>
  <si>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</si>
  <si>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</si>
  <si>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</si>
  <si>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</si>
  <si>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</si>
  <si>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</si>
  <si>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</si>
  <si>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</si>
  <si>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</si>
  <si>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</si>
  <si>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</si>
  <si>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</si>
  <si>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</si>
  <si>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</si>
  <si>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</si>
  <si>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</si>
  <si>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</si>
  <si>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</si>
  <si>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</si>
  <si>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</si>
  <si>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</si>
  <si>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</si>
  <si>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</si>
  <si>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</si>
  <si>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</si>
  <si>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</si>
  <si>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</si>
  <si>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</si>
  <si>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</si>
  <si>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</si>
  <si>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</si>
  <si>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</si>
  <si>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</si>
  <si>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</si>
  <si>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</si>
  <si>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</si>
  <si>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</si>
  <si>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</si>
  <si>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</si>
  <si>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</si>
  <si>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</si>
  <si>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</si>
  <si>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</si>
  <si>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</si>
  <si>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</si>
  <si>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</si>
  <si>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</si>
  <si>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</si>
  <si>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</si>
  <si>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</si>
  <si>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</si>
  <si>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</si>
  <si>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</si>
  <si>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</si>
  <si>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</si>
  <si>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</si>
  <si>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</si>
  <si>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</si>
  <si>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</si>
  <si>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</si>
  <si>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</si>
  <si>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</si>
  <si>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</si>
  <si>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</si>
  <si>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</si>
  <si>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</si>
  <si>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</si>
  <si>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</si>
  <si>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</si>
  <si>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</si>
  <si>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</si>
  <si>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</si>
  <si>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</si>
  <si>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</si>
  <si>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</si>
  <si>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</si>
  <si>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</si>
  <si>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</si>
  <si>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</si>
  <si>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</si>
  <si>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</si>
  <si>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</si>
  <si>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</si>
  <si>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</si>
  <si>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</si>
  <si>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</si>
  <si>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</si>
  <si>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</si>
  <si>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</si>
  <si>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</si>
  <si>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</si>
  <si>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</si>
  <si>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</si>
  <si>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</si>
  <si>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</si>
  <si>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</si>
  <si>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</si>
  <si>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</si>
  <si>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</si>
  <si>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</si>
  <si>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</si>
  <si>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</si>
  <si>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</si>
  <si>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</si>
  <si>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</si>
  <si>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</si>
  <si>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</si>
  <si>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</si>
  <si>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</si>
  <si>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</si>
  <si>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</si>
  <si>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</si>
  <si>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</si>
  <si>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</si>
  <si>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</si>
  <si>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</si>
  <si>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</si>
  <si>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</si>
  <si>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</si>
  <si>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</si>
  <si>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</si>
  <si>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</si>
  <si>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</si>
  <si>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</si>
  <si>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</si>
  <si>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</si>
  <si>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</si>
  <si>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</si>
  <si>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</si>
  <si>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</si>
  <si>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</si>
  <si>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</si>
  <si>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</si>
  <si>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</si>
  <si>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</si>
  <si>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</si>
  <si>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</si>
  <si>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</si>
  <si>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</si>
  <si>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</si>
  <si>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</si>
  <si>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</si>
  <si>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</si>
  <si>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</si>
  <si>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</si>
  <si>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</si>
  <si>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</si>
  <si>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</si>
  <si>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</si>
  <si>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</si>
  <si>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</si>
  <si>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</si>
  <si>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</si>
  <si>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</si>
  <si>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</si>
  <si>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</si>
  <si>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</si>
  <si>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</si>
  <si>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</si>
  <si>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</si>
  <si>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</si>
  <si>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</si>
  <si>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</si>
  <si>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</si>
  <si>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</si>
  <si>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</si>
  <si>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</si>
  <si>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</si>
  <si>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</si>
  <si>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</si>
  <si>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</si>
  <si>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</si>
  <si>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</si>
  <si>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</si>
  <si>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</si>
  <si>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</si>
  <si>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</si>
  <si>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</si>
  <si>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</si>
  <si>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</si>
  <si>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</si>
  <si>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</si>
  <si>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</si>
  <si>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</si>
  <si>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</si>
  <si>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</si>
  <si>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</si>
  <si>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</si>
  <si>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</si>
  <si>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</si>
  <si>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</si>
  <si>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</si>
  <si>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</si>
  <si>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</si>
  <si>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</si>
  <si>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</si>
  <si>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</si>
  <si>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</si>
  <si>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</si>
  <si>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</si>
  <si>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</si>
  <si>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</si>
  <si>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</si>
  <si>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</si>
  <si>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</si>
  <si>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</si>
  <si>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</si>
  <si>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</si>
  <si>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</si>
  <si>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</si>
  <si>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</si>
  <si>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</si>
  <si>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</si>
  <si>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</si>
  <si>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</si>
  <si>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</si>
  <si>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</si>
  <si>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</si>
  <si>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</si>
  <si>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</si>
  <si>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</si>
  <si>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</si>
  <si>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</si>
  <si>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</si>
  <si>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</si>
  <si>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</si>
  <si>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</si>
  <si>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</si>
  <si>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</si>
  <si>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</si>
  <si>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</si>
  <si>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</si>
  <si>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</si>
  <si>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</si>
  <si>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</si>
  <si>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</si>
  <si>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</si>
  <si>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</si>
  <si>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</si>
  <si>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</si>
  <si>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</si>
  <si>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</si>
  <si>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</si>
  <si>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</si>
  <si>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</si>
  <si>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</si>
  <si>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</si>
  <si>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</si>
  <si>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</si>
  <si>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</si>
  <si>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</si>
  <si>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</si>
  <si>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</si>
  <si>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</si>
  <si>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</si>
  <si>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</si>
  <si>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</si>
  <si>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</si>
  <si>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</si>
  <si>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</si>
  <si>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</si>
  <si>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</si>
  <si>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</si>
  <si>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</si>
  <si>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</si>
  <si>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</si>
  <si>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</si>
  <si>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</si>
  <si>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</si>
  <si>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</si>
  <si>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</si>
  <si>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</si>
  <si>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</si>
  <si>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</si>
  <si>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</si>
  <si>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</si>
  <si>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</si>
  <si>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</si>
  <si>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</si>
  <si>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</si>
  <si>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</si>
  <si>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</si>
  <si>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</si>
  <si>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</si>
  <si>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</si>
  <si>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</si>
  <si>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</si>
  <si>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</si>
  <si>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</si>
  <si>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</si>
  <si>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</si>
  <si>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</si>
  <si>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</si>
  <si>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</si>
  <si>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</si>
  <si>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</si>
  <si>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</si>
  <si>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</si>
  <si>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</si>
  <si>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</si>
  <si>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</si>
  <si>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</si>
  <si>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</si>
  <si>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</si>
  <si>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</si>
  <si>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</si>
  <si>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</si>
  <si>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</si>
  <si>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</si>
  <si>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</si>
  <si>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</si>
  <si>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</si>
  <si>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</si>
  <si>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</si>
  <si>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</si>
  <si>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</si>
  <si>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</si>
  <si>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</si>
  <si>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</si>
  <si>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</si>
  <si>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</si>
  <si>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fullname</t>
  </si>
  <si>
    <t>Roast Type fullname</t>
  </si>
  <si>
    <t>Grand Total</t>
  </si>
  <si>
    <t>2019</t>
  </si>
  <si>
    <t>Apr</t>
  </si>
  <si>
    <t>May</t>
  </si>
  <si>
    <t>Jun</t>
  </si>
  <si>
    <t>Jul</t>
  </si>
  <si>
    <t>Years</t>
  </si>
  <si>
    <t>Arabica</t>
  </si>
  <si>
    <t>Excelsa</t>
  </si>
  <si>
    <t>Liberica</t>
  </si>
  <si>
    <t>Robusta</t>
  </si>
  <si>
    <t>Sum of Sales</t>
  </si>
  <si>
    <t>Jan</t>
  </si>
  <si>
    <t>Feb</t>
  </si>
  <si>
    <t>Mar</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</si>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</sst>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font>
        <b val="0"/>
        <i val="0"/>
        <sz val="11"/>
        <color theme="0"/>
        <name val="Calibri Light"/>
        <family val="2"/>
        <scheme val="major"/>
      </font>
    </dxf>
    <dxf>
      <font>
        <b val="0"/>
        <i val="0"/>
        <color theme="0"/>
        <name val="Calibri Light"/>
        <family val="2"/>
        <scheme val="major"/>
      </font>
      <fill>
        <patternFill>
          <bgColor rgb="FF3C1464"/>
        </patternFill>
      </fill>
      <border>
        <left style="thin">
          <color auto="1"/>
        </left>
        <right style="thin">
          <color auto="1"/>
        </right>
        <top style="thin">
          <color auto="1"/>
        </top>
        <bottom style="thin">
          <color auto="1"/>
        </bottom>
      </border>
    </dxf>
    <dxf>
      <font>
        <b val="0"/>
        <i val="0"/>
        <sz val="11"/>
        <color theme="0"/>
        <name val="Calibri Light"/>
        <family val="2"/>
        <scheme val="major"/>
      </font>
    </dxf>
    <dxf>
      <font>
        <b val="0"/>
        <i val="0"/>
        <sz val="11"/>
        <name val="Calibri Light"/>
        <family val="2"/>
        <scheme val="major"/>
      </font>
      <fill>
        <patternFill patternType="solid">
          <fgColor theme="0"/>
          <bgColor rgb="FF3C1464"/>
        </patternFill>
      </fill>
      <border>
        <left style="thin">
          <color theme="1"/>
        </left>
        <right style="thin">
          <color theme="1"/>
        </right>
        <top style="thin">
          <color theme="1"/>
        </top>
        <bottom style="thin">
          <color theme="1"/>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new11" pivot="0" table="0" count="9" xr9:uid="{1FEA5DB7-CE91-4CF2-8BBB-515DC1B15000}">
      <tableStyleElement type="wholeTable" dxfId="3"/>
      <tableStyleElement type="headerRow" dxfId="2"/>
    </tableStyle>
    <tableStyle name="purple" pivot="0" table="0" count="9" xr9:uid="{56AC8E52-332B-48D6-9B35-4556375C733E}">
      <tableStyleElement type="wholeTable" dxfId="1"/>
      <tableStyleElement type="headerRow" dxfId="0"/>
    </tableStyle>
  </tableStyles>
  <colors>
    <mruColors>
      <color rgb="FF3C1464"/>
      <color rgb="FFCFAFEF"/>
      <color rgb="FFABABAB"/>
      <color rgb="FFAE78E4"/>
      <color rgb="FFE0CBF5"/>
      <color rgb="FFFFFFFF"/>
      <color rgb="FFD5B9F1"/>
      <color rgb="FF075C00"/>
      <color rgb="FF35F73A"/>
      <color rgb="FF591BF5"/>
    </mruColors>
  </colors>
  <extLst>
    <ext xmlns:x14="http://schemas.microsoft.com/office/spreadsheetml/2009/9/main" uri="{46F421CA-312F-682f-3DD2-61675219B42D}">
      <x14:dxfs count="7">
        <dxf>
          <fill>
            <patternFill>
              <bgColor theme="0"/>
            </patternFill>
          </fill>
        </dxf>
        <dxf>
          <fill>
            <patternFill>
              <bgColor rgb="FFAE78E4"/>
            </patternFill>
          </fill>
        </dxf>
        <dxf>
          <fill>
            <patternFill>
              <bgColor theme="6" tint="0.59996337778862885"/>
            </patternFill>
          </fill>
        </dxf>
        <dxf>
          <font>
            <b val="0"/>
            <i val="0"/>
            <sz val="11"/>
            <color theme="0"/>
            <name val="Calibri Light"/>
            <family val="2"/>
            <scheme val="major"/>
          </font>
          <fill>
            <patternFill>
              <bgColor theme="0"/>
            </patternFill>
          </fill>
          <border>
            <left style="thin">
              <color auto="1"/>
            </left>
            <right style="thin">
              <color auto="1"/>
            </right>
            <top style="thin">
              <color auto="1"/>
            </top>
            <bottom style="thin">
              <color auto="1"/>
            </bottom>
          </border>
        </dxf>
        <dxf>
          <font>
            <b val="0"/>
            <i val="0"/>
            <sz val="11"/>
            <color theme="0"/>
            <name val="Calibri Light"/>
            <family val="2"/>
            <scheme val="major"/>
          </font>
          <fill>
            <patternFill>
              <bgColor rgb="FFCFAFEF"/>
            </patternFill>
          </fill>
          <border>
            <left style="thin">
              <color auto="1"/>
            </left>
            <right style="thin">
              <color auto="1"/>
            </right>
            <top style="thin">
              <color auto="1"/>
            </top>
            <bottom style="thin">
              <color auto="1"/>
            </bottom>
          </border>
        </dxf>
        <dxf>
          <font>
            <b val="0"/>
            <i/>
            <sz val="11"/>
            <color theme="0"/>
            <name val="Calibri Light"/>
            <family val="2"/>
            <scheme val="major"/>
          </font>
          <fill>
            <patternFill>
              <bgColor theme="0"/>
            </patternFill>
          </fill>
          <border>
            <left style="thin">
              <color auto="1"/>
            </left>
            <right style="thin">
              <color auto="1"/>
            </right>
            <top style="thin">
              <color auto="1"/>
            </top>
            <bottom style="thin">
              <color auto="1"/>
            </bottom>
          </border>
        </dxf>
        <dxf>
          <font>
            <b val="0"/>
            <i val="0"/>
            <sz val="11"/>
            <color theme="0"/>
            <name val="Calibri Light"/>
            <family val="2"/>
            <scheme val="major"/>
          </font>
          <fill>
            <patternFill>
              <bgColor rgb="FFABABAB"/>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0691854609822"/>
              <bgColor theme="0"/>
            </patternFill>
          </fill>
          <border>
            <left style="thin">
              <color theme="1"/>
            </left>
            <right style="thin">
              <color theme="1"/>
            </right>
            <top style="thin">
              <color theme="1"/>
            </top>
            <bottom style="thin">
              <color theme="1"/>
            </bottom>
          </border>
        </dxf>
        <dxf>
          <fill>
            <patternFill patternType="solid">
              <fgColor theme="0"/>
              <bgColor rgb="FFD5B9F1"/>
            </patternFill>
          </fill>
        </dxf>
        <dxf>
          <font>
            <b val="0"/>
            <i val="0"/>
            <sz val="11"/>
            <color theme="0"/>
            <name val="Calibri Light"/>
            <family val="2"/>
            <scheme val="major"/>
          </font>
        </dxf>
        <dxf>
          <font>
            <b val="0"/>
            <i val="0"/>
            <sz val="10"/>
            <color theme="0"/>
            <name val="Calibri Light"/>
            <family val="2"/>
            <scheme val="major"/>
          </font>
        </dxf>
        <dxf>
          <font>
            <b val="0"/>
            <i val="0"/>
            <sz val="11"/>
            <color theme="0"/>
            <name val="Calibri Light"/>
            <family val="2"/>
            <scheme val="major"/>
          </font>
        </dxf>
        <dxf>
          <font>
            <b val="0"/>
            <i val="0"/>
            <sz val="11"/>
            <color theme="0"/>
            <name val="Calibri Light"/>
            <family val="2"/>
            <scheme val="major"/>
          </font>
        </dxf>
      </x15:dxfs>
    </ext>
    <ext xmlns:x15="http://schemas.microsoft.com/office/spreadsheetml/2010/11/main" uri="{9260A510-F301-46a8-8635-F512D64BE5F5}">
      <x15:timelineStyles defaultTimelineStyle="new11">
        <x15:timelineStyle name="new1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Analysis.xlsx]Total sales pivot!Total Sales</c:name>
    <c:fmtId val="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Total</a:t>
            </a:r>
            <a:r>
              <a:rPr lang="en-US" b="1" baseline="0">
                <a:solidFill>
                  <a:srgbClr val="3C1464"/>
                </a:solidFill>
              </a:rPr>
              <a:t> Sales over time</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75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91B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75C00"/>
            </a:solidFill>
            <a:round/>
          </a:ln>
          <a:effectLst/>
        </c:spPr>
        <c:marker>
          <c:symbol val="none"/>
        </c:marker>
      </c:pivotFmt>
    </c:pivotFmts>
    <c:plotArea>
      <c:layout/>
      <c:lineChart>
        <c:grouping val="standard"/>
        <c:varyColors val="0"/>
        <c:ser>
          <c:idx val="0"/>
          <c:order val="0"/>
          <c:tx>
            <c:strRef>
              <c:f>'Total sales pivot'!$C$3:$C$4</c:f>
              <c:strCache>
                <c:ptCount val="1"/>
                <c:pt idx="0">
                  <c:v>Arabica</c:v>
                </c:pt>
              </c:strCache>
            </c:strRef>
          </c:tx>
          <c:spPr>
            <a:ln w="28575" cap="rnd">
              <a:solidFill>
                <a:srgbClr val="075C00"/>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0E-4FA2-82D9-97DD1CEC5DEB}"/>
            </c:ext>
          </c:extLst>
        </c:ser>
        <c:ser>
          <c:idx val="1"/>
          <c:order val="1"/>
          <c:tx>
            <c:strRef>
              <c:f>'Total sales pivot'!$D$3:$D$4</c:f>
              <c:strCache>
                <c:ptCount val="1"/>
                <c:pt idx="0">
                  <c:v>Excelsa</c:v>
                </c:pt>
              </c:strCache>
            </c:strRef>
          </c:tx>
          <c:spPr>
            <a:ln w="28575" cap="rnd">
              <a:solidFill>
                <a:srgbClr val="591BF5"/>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0E-4FA2-82D9-97DD1CEC5DEB}"/>
            </c:ext>
          </c:extLst>
        </c:ser>
        <c:ser>
          <c:idx val="2"/>
          <c:order val="2"/>
          <c:tx>
            <c:strRef>
              <c:f>'Total sales pivot'!$E$3:$E$4</c:f>
              <c:strCache>
                <c:ptCount val="1"/>
                <c:pt idx="0">
                  <c:v>Liberica</c:v>
                </c:pt>
              </c:strCache>
            </c:strRef>
          </c:tx>
          <c:spPr>
            <a:ln w="28575" cap="rnd">
              <a:solidFill>
                <a:srgbClr val="FF4F4F"/>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0E-4FA2-82D9-97DD1CEC5DEB}"/>
            </c:ext>
          </c:extLst>
        </c:ser>
        <c:ser>
          <c:idx val="3"/>
          <c:order val="3"/>
          <c:tx>
            <c:strRef>
              <c:f>'Total sales pivot'!$F$3:$F$4</c:f>
              <c:strCache>
                <c:ptCount val="1"/>
                <c:pt idx="0">
                  <c:v>Robusta</c:v>
                </c:pt>
              </c:strCache>
            </c:strRef>
          </c:tx>
          <c:spPr>
            <a:ln w="28575" cap="rnd">
              <a:solidFill>
                <a:schemeClr val="accent4"/>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EE04-4469-9653-A773C42C0CAF}"/>
            </c:ext>
          </c:extLst>
        </c:ser>
        <c:dLbls>
          <c:showLegendKey val="0"/>
          <c:showVal val="0"/>
          <c:showCatName val="0"/>
          <c:showSerName val="0"/>
          <c:showPercent val="0"/>
          <c:showBubbleSize val="0"/>
        </c:dLbls>
        <c:smooth val="0"/>
        <c:axId val="1951885327"/>
        <c:axId val="1951886575"/>
      </c:lineChart>
      <c:catAx>
        <c:axId val="19518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1886575"/>
        <c:crosses val="autoZero"/>
        <c:auto val="1"/>
        <c:lblAlgn val="ctr"/>
        <c:lblOffset val="100"/>
        <c:noMultiLvlLbl val="0"/>
      </c:catAx>
      <c:valAx>
        <c:axId val="195188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18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Analysis.xlsx]Country barchart pivot!country barchart</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'Country barchart pivot'!$C$1</c:f>
              <c:strCache>
                <c:ptCount val="1"/>
                <c:pt idx="0">
                  <c:v>Total</c:v>
                </c:pt>
              </c:strCache>
            </c:strRef>
          </c:tx>
          <c:spPr>
            <a:solidFill>
              <a:srgbClr val="3C1464"/>
            </a:solidFill>
            <a:ln>
              <a:solidFill>
                <a:schemeClr val="tx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barchart pivot'!$B$2:$B$5</c:f>
              <c:strCache>
                <c:ptCount val="3"/>
                <c:pt idx="0">
                  <c:v>United Kingdom</c:v>
                </c:pt>
                <c:pt idx="1">
                  <c:v>Ireland</c:v>
                </c:pt>
                <c:pt idx="2">
                  <c:v>United States</c:v>
                </c:pt>
              </c:strCache>
            </c:strRef>
          </c:cat>
          <c:val>
            <c:numRef>
              <c:f>'Country barchart pivot'!$C$2:$C$5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DC3-4E44-AC63-CADD0C4ED5DA}"/>
            </c:ext>
          </c:extLst>
        </c:ser>
        <c:dLbls>
          <c:showLegendKey val="0"/>
          <c:showVal val="0"/>
          <c:showCatName val="0"/>
          <c:showSerName val="0"/>
          <c:showPercent val="0"/>
          <c:showBubbleSize val="0"/>
        </c:dLbls>
        <c:gapWidth val="182"/>
        <c:axId val="167557488"/>
        <c:axId val="167547920"/>
      </c:barChart>
      <c:catAx>
        <c:axId val="1675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547920"/>
        <c:crosses val="autoZero"/>
        <c:auto val="1"/>
        <c:lblAlgn val="ctr"/>
        <c:lblOffset val="100"/>
        <c:noMultiLvlLbl val="0"/>
      </c:catAx>
      <c:valAx>
        <c:axId val="167547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5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Analysis.xlsx]Top5 customers pivot!PivotTable2</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'Top5 customers pivot'!$B$2</c:f>
              <c:strCache>
                <c:ptCount val="1"/>
                <c:pt idx="0">
                  <c:v>Total</c:v>
                </c:pt>
              </c:strCache>
            </c:strRef>
          </c:tx>
          <c:spPr>
            <a:solidFill>
              <a:srgbClr val="3C146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 customers pivot'!$A$3:$A$8</c:f>
              <c:strCache>
                <c:ptCount val="5"/>
                <c:pt idx="0">
                  <c:v>Don Flintiff</c:v>
                </c:pt>
                <c:pt idx="1">
                  <c:v>Nealson Cuttler</c:v>
                </c:pt>
                <c:pt idx="2">
                  <c:v>Terri Farra</c:v>
                </c:pt>
                <c:pt idx="3">
                  <c:v>Brenn Dundredge</c:v>
                </c:pt>
                <c:pt idx="4">
                  <c:v>Allis Wilmore</c:v>
                </c:pt>
              </c:strCache>
            </c:strRef>
          </c:cat>
          <c:val>
            <c:numRef>
              <c:f>'Top5 customers pivot'!$B$3:$B$8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F3-4D46-9017-35557297863C}"/>
            </c:ext>
          </c:extLst>
        </c:ser>
        <c:dLbls>
          <c:showLegendKey val="0"/>
          <c:showVal val="0"/>
          <c:showCatName val="0"/>
          <c:showSerName val="0"/>
          <c:showPercent val="0"/>
          <c:showBubbleSize val="0"/>
        </c:dLbls>
        <c:gapWidth val="182"/>
        <c:axId val="164095328"/>
        <c:axId val="164095744"/>
      </c:barChart>
      <c:catAx>
        <c:axId val="16409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095744"/>
        <c:crosses val="autoZero"/>
        <c:auto val="1"/>
        <c:lblAlgn val="ctr"/>
        <c:lblOffset val="100"/>
        <c:noMultiLvlLbl val="0"/>
      </c:catAx>
      <c:valAx>
        <c:axId val="164095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09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Analysis.xlsx]Total sales pivot!Total Sales</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solidFill>
                  <a:srgbClr val="3C1464"/>
                </a:solidFill>
              </a:rPr>
              <a:t>Total</a:t>
            </a:r>
            <a:r>
              <a:rPr lang="en-US" b="1" baseline="0">
                <a:solidFill>
                  <a:srgbClr val="3C1464"/>
                </a:solidFill>
              </a:rPr>
              <a:t> Sales over time</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75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91B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75C00"/>
            </a:solidFill>
            <a:round/>
          </a:ln>
          <a:effectLst/>
        </c:spPr>
        <c:marker>
          <c:symbol val="none"/>
        </c:marker>
      </c:pivotFmt>
      <c:pivotFmt>
        <c:idx val="5"/>
        <c:spPr>
          <a:solidFill>
            <a:schemeClr val="accent1"/>
          </a:solidFill>
          <a:ln w="28575" cap="rnd">
            <a:solidFill>
              <a:srgbClr val="075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91B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75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91B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4F4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pivot'!$C$3:$C$4</c:f>
              <c:strCache>
                <c:ptCount val="1"/>
                <c:pt idx="0">
                  <c:v>Arabica</c:v>
                </c:pt>
              </c:strCache>
            </c:strRef>
          </c:tx>
          <c:spPr>
            <a:ln w="28575" cap="rnd">
              <a:solidFill>
                <a:srgbClr val="075C00"/>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BE-4A2C-B4AC-2E109EEA2176}"/>
            </c:ext>
          </c:extLst>
        </c:ser>
        <c:ser>
          <c:idx val="1"/>
          <c:order val="1"/>
          <c:tx>
            <c:strRef>
              <c:f>'Total sales pivot'!$D$3:$D$4</c:f>
              <c:strCache>
                <c:ptCount val="1"/>
                <c:pt idx="0">
                  <c:v>Excelsa</c:v>
                </c:pt>
              </c:strCache>
            </c:strRef>
          </c:tx>
          <c:spPr>
            <a:ln w="28575" cap="rnd">
              <a:solidFill>
                <a:srgbClr val="591BF5"/>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BE-4A2C-B4AC-2E109EEA2176}"/>
            </c:ext>
          </c:extLst>
        </c:ser>
        <c:ser>
          <c:idx val="2"/>
          <c:order val="2"/>
          <c:tx>
            <c:strRef>
              <c:f>'Total sales pivot'!$E$3:$E$4</c:f>
              <c:strCache>
                <c:ptCount val="1"/>
                <c:pt idx="0">
                  <c:v>Liberica</c:v>
                </c:pt>
              </c:strCache>
            </c:strRef>
          </c:tx>
          <c:spPr>
            <a:ln w="28575" cap="rnd">
              <a:solidFill>
                <a:srgbClr val="FF4F4F"/>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6BE-4A2C-B4AC-2E109EEA2176}"/>
            </c:ext>
          </c:extLst>
        </c:ser>
        <c:ser>
          <c:idx val="3"/>
          <c:order val="3"/>
          <c:tx>
            <c:strRef>
              <c:f>'Total sales pivot'!$F$3:$F$4</c:f>
              <c:strCache>
                <c:ptCount val="1"/>
                <c:pt idx="0">
                  <c:v>Robusta</c:v>
                </c:pt>
              </c:strCache>
            </c:strRef>
          </c:tx>
          <c:spPr>
            <a:ln w="28575" cap="rnd">
              <a:solidFill>
                <a:schemeClr val="accent4"/>
              </a:solidFill>
              <a:round/>
            </a:ln>
            <a:effectLst/>
          </c:spPr>
          <c:marker>
            <c:symbol val="none"/>
          </c:marker>
          <c:cat>
            <c:multiLvlStrRef>
              <c:f>'Total sales 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6BE-4A2C-B4AC-2E109EEA2176}"/>
            </c:ext>
          </c:extLst>
        </c:ser>
        <c:dLbls>
          <c:showLegendKey val="0"/>
          <c:showVal val="0"/>
          <c:showCatName val="0"/>
          <c:showSerName val="0"/>
          <c:showPercent val="0"/>
          <c:showBubbleSize val="0"/>
        </c:dLbls>
        <c:smooth val="0"/>
        <c:axId val="1951885327"/>
        <c:axId val="1951886575"/>
      </c:lineChart>
      <c:catAx>
        <c:axId val="195188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1886575"/>
        <c:crosses val="autoZero"/>
        <c:auto val="1"/>
        <c:lblAlgn val="ctr"/>
        <c:lblOffset val="100"/>
        <c:noMultiLvlLbl val="0"/>
      </c:catAx>
      <c:valAx>
        <c:axId val="195188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5188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Analysis.xlsx]Country barchart pivot!country barchart</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C1464"/>
          </a:soli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3C1464"/>
          </a:solidFill>
          <a:ln>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'Country barchart pivot'!$C$1</c:f>
              <c:strCache>
                <c:ptCount val="1"/>
                <c:pt idx="0">
                  <c:v>Total</c:v>
                </c:pt>
              </c:strCache>
            </c:strRef>
          </c:tx>
          <c:spPr>
            <a:solidFill>
              <a:srgbClr val="3C1464"/>
            </a:solidFill>
            <a:ln>
              <a:solidFill>
                <a:schemeClr val="tx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barchart pivot'!$B$2:$B$5</c:f>
              <c:strCache>
                <c:ptCount val="3"/>
                <c:pt idx="0">
                  <c:v>United Kingdom</c:v>
                </c:pt>
                <c:pt idx="1">
                  <c:v>Ireland</c:v>
                </c:pt>
                <c:pt idx="2">
                  <c:v>United States</c:v>
                </c:pt>
              </c:strCache>
            </c:strRef>
          </c:cat>
          <c:val>
            <c:numRef>
              <c:f>'Country barchart pivot'!$C$2:$C$5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578-47E4-828E-01598A1E43F6}"/>
            </c:ext>
          </c:extLst>
        </c:ser>
        <c:dLbls>
          <c:showLegendKey val="0"/>
          <c:showVal val="0"/>
          <c:showCatName val="0"/>
          <c:showSerName val="0"/>
          <c:showPercent val="0"/>
          <c:showBubbleSize val="0"/>
        </c:dLbls>
        <c:gapWidth val="182"/>
        <c:axId val="167557488"/>
        <c:axId val="167547920"/>
      </c:barChart>
      <c:catAx>
        <c:axId val="1675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547920"/>
        <c:crosses val="autoZero"/>
        <c:auto val="1"/>
        <c:lblAlgn val="ctr"/>
        <c:lblOffset val="100"/>
        <c:noMultiLvlLbl val="0"/>
      </c:catAx>
      <c:valAx>
        <c:axId val="167547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755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Analysis.xlsx]Top5 customers pivot!PivotTable2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C146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3C146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'Top5 customers pivot'!$B$2</c:f>
              <c:strCache>
                <c:ptCount val="1"/>
                <c:pt idx="0">
                  <c:v>Total</c:v>
                </c:pt>
              </c:strCache>
            </c:strRef>
          </c:tx>
          <c:spPr>
            <a:solidFill>
              <a:srgbClr val="3C1464"/>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 customers pivot'!$A$3:$A$8</c:f>
              <c:strCache>
                <c:ptCount val="5"/>
                <c:pt idx="0">
                  <c:v>Don Flintiff</c:v>
                </c:pt>
                <c:pt idx="1">
                  <c:v>Nealson Cuttler</c:v>
                </c:pt>
                <c:pt idx="2">
                  <c:v>Terri Farra</c:v>
                </c:pt>
                <c:pt idx="3">
                  <c:v>Brenn Dundredge</c:v>
                </c:pt>
                <c:pt idx="4">
                  <c:v>Allis Wilmore</c:v>
                </c:pt>
              </c:strCache>
            </c:strRef>
          </c:cat>
          <c:val>
            <c:numRef>
              <c:f>'Top5 customers pivot'!$B$3:$B$8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E6B-47E5-9D81-3FC6494C6271}"/>
            </c:ext>
          </c:extLst>
        </c:ser>
        <c:dLbls>
          <c:showLegendKey val="0"/>
          <c:showVal val="0"/>
          <c:showCatName val="0"/>
          <c:showSerName val="0"/>
          <c:showPercent val="0"/>
          <c:showBubbleSize val="0"/>
        </c:dLbls>
        <c:gapWidth val="182"/>
        <c:axId val="164095328"/>
        <c:axId val="164095744"/>
      </c:barChart>
      <c:catAx>
        <c:axId val="16409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095744"/>
        <c:crosses val="autoZero"/>
        <c:auto val="1"/>
        <c:lblAlgn val="ctr"/>
        <c:lblOffset val="100"/>
        <c:noMultiLvlLbl val="0"/>
      </c:catAx>
      <c:valAx>
        <c:axId val="164095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09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333375</xdr:colOff>
      <xdr:row>2</xdr:row>
      <xdr:rowOff>4761</xdr:rowOff>
    </xdr:from>
    <xdr:to>
      <xdr:col>18</xdr:col>
      <xdr:colOff>28575</xdr:colOff>
      <xdr:row>19</xdr:row>
      <xdr:rowOff>180974</xdr:rowOff>
    </xdr:to>
    <xdr:graphicFrame macro="">
      <xdr:nvGraphicFramePr>
        <xdr:cNvPr id="2" name="Chart 1">
          <a:extLst>
            <a:ext uri="{FF2B5EF4-FFF2-40B4-BE49-F238E27FC236}">
              <a16:creationId xmlns:a16="http://schemas.microsoft.com/office/drawing/2014/main" id="{6823DBC2-F2CC-4964-B707-EC5746E53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352424</xdr:colOff>
      <xdr:row>20</xdr:row>
      <xdr:rowOff>171450</xdr:rowOff>
    </xdr:from>
    <xdr:to>
      <xdr:col>18</xdr:col>
      <xdr:colOff>76199</xdr:colOff>
      <xdr:row>28</xdr:row>
      <xdr:rowOff>19050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3EBD697-1876-4CC9-A6C8-781FBA0570D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601074" y="3981450"/>
              <a:ext cx="64293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123824</xdr:colOff>
      <xdr:row>16</xdr:row>
      <xdr:rowOff>85726</xdr:rowOff>
    </xdr:from>
    <xdr:to>
      <xdr:col>22</xdr:col>
      <xdr:colOff>495299</xdr:colOff>
      <xdr:row>20</xdr:row>
      <xdr:rowOff>19050</xdr:rowOff>
    </xdr:to>
    <mc:AlternateContent xmlns:mc="http://schemas.openxmlformats.org/markup-compatibility/2006">
      <mc:Choice xmlns:a14="http://schemas.microsoft.com/office/drawing/2010/main" Requires="a14">
        <xdr:graphicFrame macro="">
          <xdr:nvGraphicFramePr>
            <xdr:cNvPr id="4" name="Roast Type fullname">
              <a:extLst>
                <a:ext uri="{FF2B5EF4-FFF2-40B4-BE49-F238E27FC236}">
                  <a16:creationId xmlns:a16="http://schemas.microsoft.com/office/drawing/2014/main" id="{271A43CA-1B8A-43DA-8A57-027204B45212}"/>
                </a:ext>
              </a:extLst>
            </xdr:cNvPr>
            <xdr:cNvGraphicFramePr/>
          </xdr:nvGraphicFramePr>
          <xdr:xfrm>
            <a:off x="0" y="0"/>
            <a:ext cx="0" cy="0"/>
          </xdr:xfrm>
          <a:graphic>
            <a:graphicData uri="http://schemas.microsoft.com/office/drawing/2010/slicer">
              <sle:slicer xmlns:sle="http://schemas.microsoft.com/office/drawing/2010/slicer" name="Roast Type fullname"/>
            </a:graphicData>
          </a:graphic>
        </xdr:graphicFrame>
      </mc:Choice>
      <mc:Fallback>
        <xdr:sp macro="" textlink="">
          <xdr:nvSpPr>
            <xdr:cNvPr id="0" name=""/>
            <xdr:cNvSpPr>
              <a:spLocks noTextEdit="1"/>
            </xdr:cNvSpPr>
          </xdr:nvSpPr>
          <xdr:spPr>
            <a:xfrm>
              <a:off x="15078074" y="3133726"/>
              <a:ext cx="280987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10</xdr:row>
      <xdr:rowOff>95250</xdr:rowOff>
    </xdr:from>
    <xdr:to>
      <xdr:col>21</xdr:col>
      <xdr:colOff>57150</xdr:colOff>
      <xdr:row>15</xdr:row>
      <xdr:rowOff>171449</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8F86EBE8-ED36-4833-AAAA-1C244AB6984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011400" y="2000250"/>
              <a:ext cx="18288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2</xdr:row>
      <xdr:rowOff>104776</xdr:rowOff>
    </xdr:from>
    <xdr:to>
      <xdr:col>21</xdr:col>
      <xdr:colOff>57150</xdr:colOff>
      <xdr:row>7</xdr:row>
      <xdr:rowOff>47625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0978CBF-463D-4E0F-97A0-D5AE1E4947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011400" y="485776"/>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166687</xdr:rowOff>
    </xdr:from>
    <xdr:to>
      <xdr:col>11</xdr:col>
      <xdr:colOff>304800</xdr:colOff>
      <xdr:row>15</xdr:row>
      <xdr:rowOff>52387</xdr:rowOff>
    </xdr:to>
    <xdr:graphicFrame macro="">
      <xdr:nvGraphicFramePr>
        <xdr:cNvPr id="2" name="Chart 1">
          <a:extLst>
            <a:ext uri="{FF2B5EF4-FFF2-40B4-BE49-F238E27FC236}">
              <a16:creationId xmlns:a16="http://schemas.microsoft.com/office/drawing/2014/main" id="{8A266A9E-010A-4F0A-8A6A-253E5FD45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1</xdr:row>
      <xdr:rowOff>42862</xdr:rowOff>
    </xdr:from>
    <xdr:to>
      <xdr:col>10</xdr:col>
      <xdr:colOff>66675</xdr:colOff>
      <xdr:row>15</xdr:row>
      <xdr:rowOff>119062</xdr:rowOff>
    </xdr:to>
    <xdr:graphicFrame macro="">
      <xdr:nvGraphicFramePr>
        <xdr:cNvPr id="2" name="Chart 1">
          <a:extLst>
            <a:ext uri="{FF2B5EF4-FFF2-40B4-BE49-F238E27FC236}">
              <a16:creationId xmlns:a16="http://schemas.microsoft.com/office/drawing/2014/main" id="{9C7943F9-D45D-4BBD-93C0-DF0582846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9525</xdr:rowOff>
    </xdr:from>
    <xdr:to>
      <xdr:col>26</xdr:col>
      <xdr:colOff>19050</xdr:colOff>
      <xdr:row>5</xdr:row>
      <xdr:rowOff>0</xdr:rowOff>
    </xdr:to>
    <xdr:sp macro="" textlink="">
      <xdr:nvSpPr>
        <xdr:cNvPr id="2" name="Rectangle 1">
          <a:extLst>
            <a:ext uri="{FF2B5EF4-FFF2-40B4-BE49-F238E27FC236}">
              <a16:creationId xmlns:a16="http://schemas.microsoft.com/office/drawing/2014/main" id="{C89FC71E-C18C-4BD2-A982-E12FCA4CEFDD}"/>
            </a:ext>
          </a:extLst>
        </xdr:cNvPr>
        <xdr:cNvSpPr/>
      </xdr:nvSpPr>
      <xdr:spPr>
        <a:xfrm>
          <a:off x="104775" y="66675"/>
          <a:ext cx="15240000" cy="752475"/>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COFFEE</a:t>
          </a:r>
          <a:r>
            <a:rPr lang="en-US" sz="3600" b="1" baseline="0"/>
            <a:t> SALES DASHBOARD</a:t>
          </a:r>
          <a:endParaRPr lang="en-US" sz="3600" b="1"/>
        </a:p>
      </xdr:txBody>
    </xdr:sp>
    <xdr:clientData/>
  </xdr:twoCellAnchor>
  <xdr:twoCellAnchor>
    <xdr:from>
      <xdr:col>1</xdr:col>
      <xdr:colOff>23812</xdr:colOff>
      <xdr:row>14</xdr:row>
      <xdr:rowOff>59531</xdr:rowOff>
    </xdr:from>
    <xdr:to>
      <xdr:col>15</xdr:col>
      <xdr:colOff>392905</xdr:colOff>
      <xdr:row>35</xdr:row>
      <xdr:rowOff>71438</xdr:rowOff>
    </xdr:to>
    <xdr:graphicFrame macro="">
      <xdr:nvGraphicFramePr>
        <xdr:cNvPr id="3" name="Chart 2">
          <a:extLst>
            <a:ext uri="{FF2B5EF4-FFF2-40B4-BE49-F238E27FC236}">
              <a16:creationId xmlns:a16="http://schemas.microsoft.com/office/drawing/2014/main" id="{96A84AB1-9A9F-411A-A5F0-29F5622F2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19049</xdr:colOff>
      <xdr:row>5</xdr:row>
      <xdr:rowOff>47626</xdr:rowOff>
    </xdr:from>
    <xdr:to>
      <xdr:col>18</xdr:col>
      <xdr:colOff>250031</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75CBA07-E8EC-426C-B156-1E7E675E2BF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5640" y="851684"/>
              <a:ext cx="10535300" cy="16223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333374</xdr:colOff>
      <xdr:row>5</xdr:row>
      <xdr:rowOff>92870</xdr:rowOff>
    </xdr:from>
    <xdr:to>
      <xdr:col>26</xdr:col>
      <xdr:colOff>-1</xdr:colOff>
      <xdr:row>9</xdr:row>
      <xdr:rowOff>26194</xdr:rowOff>
    </xdr:to>
    <mc:AlternateContent xmlns:mc="http://schemas.openxmlformats.org/markup-compatibility/2006">
      <mc:Choice xmlns:a14="http://schemas.microsoft.com/office/drawing/2010/main" Requires="a14">
        <xdr:graphicFrame macro="">
          <xdr:nvGraphicFramePr>
            <xdr:cNvPr id="5" name="Roast Type fullname 1">
              <a:extLst>
                <a:ext uri="{FF2B5EF4-FFF2-40B4-BE49-F238E27FC236}">
                  <a16:creationId xmlns:a16="http://schemas.microsoft.com/office/drawing/2014/main" id="{01994306-2070-4A73-96B0-48F732155710}"/>
                </a:ext>
              </a:extLst>
            </xdr:cNvPr>
            <xdr:cNvGraphicFramePr/>
          </xdr:nvGraphicFramePr>
          <xdr:xfrm>
            <a:off x="0" y="0"/>
            <a:ext cx="0" cy="0"/>
          </xdr:xfrm>
          <a:graphic>
            <a:graphicData uri="http://schemas.microsoft.com/office/drawing/2010/slicer">
              <sle:slicer xmlns:sle="http://schemas.microsoft.com/office/drawing/2010/slicer" name="Roast Type fullname 1"/>
            </a:graphicData>
          </a:graphic>
        </xdr:graphicFrame>
      </mc:Choice>
      <mc:Fallback>
        <xdr:sp macro="" textlink="">
          <xdr:nvSpPr>
            <xdr:cNvPr id="0" name=""/>
            <xdr:cNvSpPr>
              <a:spLocks noTextEdit="1"/>
            </xdr:cNvSpPr>
          </xdr:nvSpPr>
          <xdr:spPr>
            <a:xfrm>
              <a:off x="10724283" y="896928"/>
              <a:ext cx="4515716" cy="675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250032</xdr:colOff>
      <xdr:row>9</xdr:row>
      <xdr:rowOff>54771</xdr:rowOff>
    </xdr:from>
    <xdr:to>
      <xdr:col>26</xdr:col>
      <xdr:colOff>-1</xdr:colOff>
      <xdr:row>13</xdr:row>
      <xdr:rowOff>166689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DC3BC8B-4ED2-4248-B91D-2B17314431F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065487" y="1601037"/>
              <a:ext cx="2174512" cy="854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333374</xdr:colOff>
      <xdr:row>9</xdr:row>
      <xdr:rowOff>64296</xdr:rowOff>
    </xdr:from>
    <xdr:to>
      <xdr:col>22</xdr:col>
      <xdr:colOff>202404</xdr:colOff>
      <xdr:row>14</xdr:row>
      <xdr:rowOff>7145</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2D5347FC-1B25-4C5D-B5E4-47ABE3EF07F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24283" y="1610562"/>
              <a:ext cx="2293576" cy="870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452437</xdr:colOff>
      <xdr:row>14</xdr:row>
      <xdr:rowOff>59531</xdr:rowOff>
    </xdr:from>
    <xdr:to>
      <xdr:col>26</xdr:col>
      <xdr:colOff>11905</xdr:colOff>
      <xdr:row>25</xdr:row>
      <xdr:rowOff>11906</xdr:rowOff>
    </xdr:to>
    <xdr:graphicFrame macro="">
      <xdr:nvGraphicFramePr>
        <xdr:cNvPr id="8" name="Chart 7">
          <a:extLst>
            <a:ext uri="{FF2B5EF4-FFF2-40B4-BE49-F238E27FC236}">
              <a16:creationId xmlns:a16="http://schemas.microsoft.com/office/drawing/2014/main" id="{FF44D549-2896-4AAD-802A-2323F571C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452438</xdr:colOff>
      <xdr:row>25</xdr:row>
      <xdr:rowOff>47625</xdr:rowOff>
    </xdr:from>
    <xdr:to>
      <xdr:col>25</xdr:col>
      <xdr:colOff>595312</xdr:colOff>
      <xdr:row>35</xdr:row>
      <xdr:rowOff>59531</xdr:rowOff>
    </xdr:to>
    <xdr:graphicFrame macro="">
      <xdr:nvGraphicFramePr>
        <xdr:cNvPr id="9" name="Chart 8">
          <a:extLst>
            <a:ext uri="{FF2B5EF4-FFF2-40B4-BE49-F238E27FC236}">
              <a16:creationId xmlns:a16="http://schemas.microsoft.com/office/drawing/2014/main" id="{E4B1E06C-8B34-4E65-833B-8E52B10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34.912500810184" createdVersion="7" refreshedVersion="7" minRefreshableVersion="3" recordCount="1000" xr:uid="{73DBC273-A730-437C-918D-E6DC2C83CDFC}">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fullname" numFmtId="0">
      <sharedItems count="4">
        <s v="Robusta"/>
        <s v="Excelsa"/>
        <s v="Arabica"/>
        <s v="Liberica"/>
      </sharedItems>
    </cacheField>
    <cacheField name="Roast Type full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3449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B5C5B-64A6-4221-891E-8F25D00C33E2}" name="Total Sales" cacheId="2"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A3:G53" firstHeaderRow="1" firstDataRow="2" firstDataCol="2"/>
  <pivotFields count="17">
    <pivotField compact="0" outline="0" showAll="0" insertBlankRow="1" defaultSubtotal="0"/>
    <pivotField axis="axisRow" compact="0" numFmtId="165"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axis="axisCol" compact="0" outline="0" showAll="0" insertBlankRow="1" defaultSubtotal="0">
      <items count="4">
        <item x="2"/>
        <item x="1"/>
        <item x="3"/>
        <item x="0"/>
      </items>
    </pivotField>
    <pivotField compact="0" outline="0" showAll="0" insertBlankRow="1" defaultSubtotal="0">
      <items count="3">
        <item x="2"/>
        <item x="1"/>
        <item x="0"/>
      </items>
    </pivotField>
    <pivotField compact="0" outline="0" subtotalTop="0" showAll="0" insertBlankRow="1" defaultSubtotal="0">
      <items count="2">
        <item x="1"/>
        <item x="0"/>
      </items>
    </pivotField>
    <pivotField axis="axisRow" compact="0" outline="0" showAll="0" insertBlankRow="1" defaultSubtotal="0">
      <items count="6">
        <item x="0"/>
        <item x="1"/>
        <item x="2"/>
        <item x="3"/>
        <item x="4"/>
        <item x="5"/>
      </items>
    </pivotField>
  </pivotFields>
  <rowFields count="2">
    <field x="16"/>
    <field x="1"/>
  </rowFields>
  <rowItems count="49">
    <i>
      <x v="1"/>
      <x v="1"/>
    </i>
    <i r="1">
      <x v="2"/>
    </i>
    <i r="1">
      <x v="3"/>
    </i>
    <i r="1">
      <x v="4"/>
    </i>
    <i r="1">
      <x v="5"/>
    </i>
    <i r="1">
      <x v="6"/>
    </i>
    <i r="1">
      <x v="7"/>
    </i>
    <i r="1">
      <x v="8"/>
    </i>
    <i r="1">
      <x v="9"/>
    </i>
    <i r="1">
      <x v="10"/>
    </i>
    <i r="1">
      <x v="11"/>
    </i>
    <i r="1">
      <x v="12"/>
    </i>
    <i t="blank">
      <x v="1"/>
    </i>
    <i>
      <x v="2"/>
      <x v="1"/>
    </i>
    <i r="1">
      <x v="2"/>
    </i>
    <i r="1">
      <x v="3"/>
    </i>
    <i r="1">
      <x v="4"/>
    </i>
    <i r="1">
      <x v="5"/>
    </i>
    <i r="1">
      <x v="6"/>
    </i>
    <i r="1">
      <x v="7"/>
    </i>
    <i r="1">
      <x v="8"/>
    </i>
    <i r="1">
      <x v="9"/>
    </i>
    <i r="1">
      <x v="10"/>
    </i>
    <i r="1">
      <x v="11"/>
    </i>
    <i r="1">
      <x v="12"/>
    </i>
    <i t="blank">
      <x v="2"/>
    </i>
    <i>
      <x v="3"/>
      <x v="1"/>
    </i>
    <i r="1">
      <x v="2"/>
    </i>
    <i r="1">
      <x v="3"/>
    </i>
    <i r="1">
      <x v="4"/>
    </i>
    <i r="1">
      <x v="5"/>
    </i>
    <i r="1">
      <x v="6"/>
    </i>
    <i r="1">
      <x v="7"/>
    </i>
    <i r="1">
      <x v="8"/>
    </i>
    <i r="1">
      <x v="9"/>
    </i>
    <i r="1">
      <x v="10"/>
    </i>
    <i r="1">
      <x v="11"/>
    </i>
    <i r="1">
      <x v="12"/>
    </i>
    <i t="blank">
      <x v="3"/>
    </i>
    <i>
      <x v="4"/>
      <x v="1"/>
    </i>
    <i r="1">
      <x v="2"/>
    </i>
    <i r="1">
      <x v="3"/>
    </i>
    <i r="1">
      <x v="4"/>
    </i>
    <i r="1">
      <x v="5"/>
    </i>
    <i r="1">
      <x v="6"/>
    </i>
    <i r="1">
      <x v="7"/>
    </i>
    <i r="1">
      <x v="8"/>
    </i>
    <i t="blank">
      <x v="4"/>
    </i>
    <i t="grand">
      <x/>
    </i>
  </rowItems>
  <colFields count="1">
    <field x="13"/>
  </colFields>
  <colItems count="5">
    <i>
      <x/>
    </i>
    <i>
      <x v="1"/>
    </i>
    <i>
      <x v="2"/>
    </i>
    <i>
      <x v="3"/>
    </i>
    <i t="grand">
      <x/>
    </i>
  </colItems>
  <dataFields count="1">
    <dataField name="Sum of Sales" fld="12" baseField="1" baseItem="2"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D2402-D090-4D1E-A110-9C0636D1D6DF}" name="country barchart" cacheId="2"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B1:C5" firstHeaderRow="1" firstDataRow="1" firstDataCol="1"/>
  <pivotFields count="17">
    <pivotField compact="0" outline="0" showAll="0" insertBlankRow="1" defaultSubtotal="0"/>
    <pivotField compact="0" numFmtId="165"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defaultSubtotal="0"/>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howAll="0" insertBlankRow="1" defaultSubtotal="0">
      <items count="4">
        <item x="2"/>
        <item x="1"/>
        <item x="3"/>
        <item x="0"/>
      </items>
    </pivotField>
    <pivotField compact="0" outline="0" showAll="0" insertBlankRow="1" defaultSubtotal="0">
      <items count="3">
        <item x="2"/>
        <item x="1"/>
        <item x="0"/>
      </items>
    </pivotField>
    <pivotField compact="0" outline="0" subtotalTop="0" showAll="0" insertBlankRow="1" defaultSubtotal="0">
      <items count="2">
        <item x="1"/>
        <item x="0"/>
      </items>
    </pivotField>
    <pivotField compact="0" outline="0" showAll="0" insertBlankRow="1"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A862E-5A5D-45DC-9165-BAEE9013AB77}" name="PivotTable2" cacheId="2"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5">
  <location ref="A2:B8" firstHeaderRow="1" firstDataRow="1" firstDataCol="1"/>
  <pivotFields count="17">
    <pivotField compact="0" outline="0" showAll="0" insertBlankRow="1" defaultSubtotal="0"/>
    <pivotField compact="0" numFmtId="165" outline="0" showAll="0" insertBlankRow="1" defaultSubtotal="0">
      <items count="14">
        <item x="0"/>
        <item x="1"/>
        <item x="2"/>
        <item x="3"/>
        <item x="4"/>
        <item x="5"/>
        <item x="6"/>
        <item x="7"/>
        <item x="8"/>
        <item x="9"/>
        <item x="10"/>
        <item x="11"/>
        <item x="12"/>
        <item x="13"/>
      </items>
    </pivotField>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defaultSubtotal="0">
      <items count="3">
        <item x="1"/>
        <item x="2"/>
        <item x="0"/>
      </items>
    </pivotField>
    <pivotField compact="0" outline="0" showAll="0" insertBlankRow="1" defaultSubtotal="0"/>
    <pivotField compact="0" outline="0" showAll="0" insertBlankRow="1" defaultSubtotal="0"/>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howAll="0" insertBlankRow="1" defaultSubtotal="0">
      <items count="4">
        <item x="2"/>
        <item x="1"/>
        <item x="3"/>
        <item x="0"/>
      </items>
    </pivotField>
    <pivotField compact="0" outline="0" showAll="0" insertBlankRow="1" defaultSubtotal="0">
      <items count="3">
        <item x="2"/>
        <item x="1"/>
        <item x="0"/>
      </items>
    </pivotField>
    <pivotField compact="0" outline="0" subtotalTop="0" showAll="0" insertBlankRow="1" defaultSubtotal="0">
      <items count="2">
        <item x="1"/>
        <item x="0"/>
      </items>
    </pivotField>
    <pivotField compact="0" outline="0" showAll="0" insertBlankRow="1"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646" numFmtId="168"/>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name" xr10:uid="{E16DCC23-49ED-4876-9C3F-7B089D897B57}" sourceName="Roast Type fullname">
  <pivotTables>
    <pivotTable tabId="19" name="Total Sales"/>
    <pivotTable tabId="20" name="country barchart"/>
    <pivotTable tabId="22" name="PivotTable2"/>
  </pivotTables>
  <data>
    <tabular pivotCacheId="117344993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9FC2D4-37DB-4A30-93B0-CB360E0B473A}" sourceName="Loyalty Card">
  <pivotTables>
    <pivotTable tabId="19" name="Total Sales"/>
    <pivotTable tabId="20" name="country barchart"/>
    <pivotTable tabId="22" name="PivotTable2"/>
  </pivotTables>
  <data>
    <tabular pivotCacheId="117344993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EFEB4AC-A05F-4ABD-8792-C3B38909EE06}" sourceName="Size">
  <pivotTables>
    <pivotTable tabId="19" name="Total Sales"/>
    <pivotTable tabId="20" name="country barchart"/>
    <pivotTable tabId="22" name="PivotTable2"/>
  </pivotTables>
  <data>
    <tabular pivotCacheId="117344993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name" xr10:uid="{6673EAA9-6D57-4C4E-8AA0-358D2C815B08}" cache="Slicer_Roast_Type_fullname" caption="Roast Type fullname" columnCount="3" style="purple" rowHeight="241300"/>
  <slicer name="Loyalty Card" xr10:uid="{98883484-25F6-4A03-B0D9-920FF911CE90}" cache="Slicer_Loyalty_Card" caption="Loyalty Card" style="purple" rowHeight="241300"/>
  <slicer name="Size" xr10:uid="{70ECD721-2F19-47D8-B924-777446D937A0}" cache="Slicer_Size" caption="Size" columnCount="2" style="purp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fullname 1" xr10:uid="{BA55B443-95AF-4795-A83B-C5EA0751D591}" cache="Slicer_Roast_Type_fullname" caption="Roast Type fullname" columnCount="3" style="purple" rowHeight="241300"/>
  <slicer name="Loyalty Card 1" xr10:uid="{80A4232E-5C2D-4DC7-8A10-184CC9BDB34B}" cache="Slicer_Loyalty_Card" caption="Loyalty Card" style="purple" rowHeight="241300"/>
  <slicer name="Size 1" xr10:uid="{9A7AA1B9-8947-48A1-8667-557962A7AA0F}" cache="Slicer_Size" caption="Size" columnCount="2"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E78172-984E-4EAD-BB48-B76E06BC10DE}" name="Table1" displayName="Table1" ref="A1:P1001" totalsRowShown="0">
  <autoFilter ref="A1:P1001" xr:uid="{B0E78172-984E-4EAD-BB48-B76E06BC10DE}"/>
  <tableColumns count="16">
    <tableColumn id="1" xr3:uid="{21EE77B8-1EE1-42A3-A9A0-7A6912006F55}" name="Order ID" dataDxfId="14"/>
    <tableColumn id="2" xr3:uid="{A491B0EF-A9F6-4498-9E1D-FDAC85EDA123}" name="Order Date" dataDxfId="13"/>
    <tableColumn id="3" xr3:uid="{353C3519-17D6-493C-BA9E-EE8D8E8FB5EA}" name="Customer ID" dataDxfId="12"/>
    <tableColumn id="4" xr3:uid="{6D51C214-7235-4EB4-9BC3-B822237B1AFF}" name="Product ID"/>
    <tableColumn id="5" xr3:uid="{D3560AA2-76ED-4F32-A5DA-D5201DCF2F44}" name="Quantity" dataDxfId="11"/>
    <tableColumn id="6" xr3:uid="{FA03C2F1-E6FB-44D9-9B93-885C7F6E6DB4}" name="Customer Name" dataDxfId="10">
      <calculatedColumnFormula>_xlfn.XLOOKUP(C2,customers!$A$1:$A$1001,customers!$B$1:$B$1001,,0)</calculatedColumnFormula>
    </tableColumn>
    <tableColumn id="7" xr3:uid="{463FE28C-CCD6-44A6-8113-8552C57E59D5}" name="Email" dataDxfId="9">
      <calculatedColumnFormula>IF(_xlfn.XLOOKUP(C2,customers!$A$1:$A$1001,customers!$C$1:$C$1001,,0)=0,"",_xlfn.XLOOKUP(C2,customers!$A$1:$A$1001,customers!$C$1:$C$1001,,0))</calculatedColumnFormula>
    </tableColumn>
    <tableColumn id="8" xr3:uid="{992381FB-442C-4EF5-B5A9-223C9DEB8FEF}" name="Country" dataDxfId="8">
      <calculatedColumnFormula>_xlfn.XLOOKUP(C2,customers!$A$1:$A$1001,customers!$G$1:$G$1001,,0)</calculatedColumnFormula>
    </tableColumn>
    <tableColumn id="9" xr3:uid="{B0714A67-AEA0-4DCC-8909-6E1C6DFDAFBB}" name="Coffee Type">
      <calculatedColumnFormula>_xlfn.XLOOKUP('Working sheet 1'!D2,products!$A$1:$A$49,products!$B$1:$B$49,,0)</calculatedColumnFormula>
    </tableColumn>
    <tableColumn id="10" xr3:uid="{717D0586-FB33-468A-8AE0-D7D4613D60F7}" name="Roast Type">
      <calculatedColumnFormula>_xlfn.XLOOKUP(D2,products!$A$1:$A$49,products!$C$1:$C$49,,0)</calculatedColumnFormula>
    </tableColumn>
    <tableColumn id="11" xr3:uid="{42510C88-686A-4883-B7E3-D5BED1ABD8BE}" name="Size" dataDxfId="7">
      <calculatedColumnFormula>_xlfn.XLOOKUP(D2,products!$A$1:$A$49,products!$D$1:$D$49,,0)</calculatedColumnFormula>
    </tableColumn>
    <tableColumn id="12" xr3:uid="{67B7F1AA-17CE-47AA-9698-59CFBA298EE8}" name="Unit Price" dataDxfId="6">
      <calculatedColumnFormula>_xlfn.XLOOKUP(D2,products!$A$1:$A$49,products!$E$1:$E$49,,0)</calculatedColumnFormula>
    </tableColumn>
    <tableColumn id="13" xr3:uid="{10F0F812-4971-42EF-97E7-8F24CA18904D}" name="Sales" dataDxfId="5">
      <calculatedColumnFormula>'Working sheet 1'!L2*'Working sheet 1'!E2</calculatedColumnFormula>
    </tableColumn>
    <tableColumn id="14" xr3:uid="{18790BDA-43EF-4AB3-B79A-23D43D7229BE}" name="Coffe Type fullname">
      <calculatedColumnFormula>IF(I2="Rob","Robusta",IF(I2="Exc","Excelsa",IF(I2="Ara","Arabica",IF(I2="Lib","Liberica",""))))</calculatedColumnFormula>
    </tableColumn>
    <tableColumn id="15" xr3:uid="{969D423C-5D65-442F-81BE-36EDE72E88D8}" name="Roast Type fullname">
      <calculatedColumnFormula>IF(J2="M","Medium",IF(J2="L","Light",IF(J2="D","Dark","")))</calculatedColumnFormula>
    </tableColumn>
    <tableColumn id="16" xr3:uid="{6351EA91-DF36-4C1F-B3EE-B5FA4F46E987}" name="Loyalty Card" dataDxfId="4">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617902-5FED-43B0-887C-8AAE97D6C02C}" sourceName="Order Date">
  <pivotTables>
    <pivotTable tabId="19" name="Total Sales"/>
    <pivotTable tabId="20" name="country barchart"/>
    <pivotTable tabId="22" name="PivotTable2"/>
  </pivotTables>
  <state minimalRefreshVersion="6" lastRefreshVersion="6" pivotCacheId="11734499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AAC5DF3-31DB-4B49-B50C-691991076A12}"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09650AE-849C-4BF3-94E5-D8BAE4662997}" cache="NativeTimeline_Order_Date" caption="Order Date" level="2" selectionLevel="2" scrollPosition="2020-04-28T00:00:00"/>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M1001"/>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D4EA-FBCE-491C-BF9F-CC8A60EFDFF6}">
  <dimension ref="A1:P1001"/>
  <sheetViews>
    <sheetView topLeftCell="J1" zoomScale="98" zoomScaleNormal="98" workbookViewId="0">
      <selection activeCell="P2" sqref="P2"/>
    </sheetView>
  </sheetViews>
  <sheetFormatPr defaultRowHeight="15" x14ac:dyDescent="0.25"/>
  <cols>
    <col min="1" max="1" width="21.5703125" customWidth="1"/>
    <col min="2" max="2" width="16.140625" style="5" customWidth="1"/>
    <col min="3" max="3" width="17.5703125" customWidth="1"/>
    <col min="4" max="4" width="14" customWidth="1"/>
    <col min="5" max="5" width="10.85546875" customWidth="1"/>
    <col min="6" max="6" width="18.42578125" customWidth="1"/>
    <col min="7" max="7" width="27.7109375" customWidth="1"/>
    <col min="8" max="8" width="16.42578125" customWidth="1"/>
    <col min="9" max="9" width="17" customWidth="1"/>
    <col min="10" max="10" width="16.85546875" customWidth="1"/>
    <col min="11" max="11" width="12.42578125" style="7" customWidth="1"/>
    <col min="12" max="12" width="14.85546875" customWidth="1"/>
    <col min="13" max="13" width="11.28515625" customWidth="1"/>
    <col min="14" max="15" width="21.140625" customWidth="1"/>
    <col min="16" max="16" width="14.5703125" bestFit="1" customWidth="1"/>
  </cols>
  <sheetData>
    <row r="1" spans="1:16" x14ac:dyDescent="0.25">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_xlfn.XLOOKUP('Working sheet 1'!D2,products!$A$1:$A$49,products!$B$1:$B$49,,0)</f>
        <v>Rob</v>
      </c>
      <c r="J2" t="str">
        <f>_xlfn.XLOOKUP(D2,products!$A$1:$A$49,products!$C$1:$C$49,,0)</f>
        <v>M</v>
      </c>
      <c r="K2" s="7">
        <f>_xlfn.XLOOKUP(D2,products!$A$1:$A$49,products!$D$1:$D$49,,0)</f>
        <v>1</v>
      </c>
      <c r="L2" s="9">
        <f>_xlfn.XLOOKUP(D2,products!$A$1:$A$49,products!$E$1:$E$49,,0)</f>
        <v>9.9499999999999993</v>
      </c>
      <c r="M2" s="9">
        <f>'Working sheet 1'!L2*'Working sheet 1'!E2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_xlfn.XLOOKUP('Working sheet 1'!D3,products!$A$1:$A$49,products!$B$1:$B$49,,0)</f>
        <v>Exc</v>
      </c>
      <c r="J3" t="str">
        <f>_xlfn.XLOOKUP(D3,products!$A$1:$A$49,products!$C$1:$C$49,,0)</f>
        <v>M</v>
      </c>
      <c r="K3" s="7">
        <f>_xlfn.XLOOKUP(D3,products!$A$1:$A$49,products!$D$1:$D$49,,0)</f>
        <v>0.5</v>
      </c>
      <c r="L3" s="9">
        <f>_xlfn.XLOOKUP(D3,products!$A$1:$A$49,products!$E$1:$E$49,,0)</f>
        <v>8.25</v>
      </c>
      <c r="M3" s="9">
        <f>'Working sheet 1'!L3*'Working sheet 1'!E3</f>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_xlfn.XLOOKUP('Working sheet 1'!D4,products!$A$1:$A$49,products!$B$1:$B$49,,0)</f>
        <v>Ara</v>
      </c>
      <c r="J4" t="str">
        <f>_xlfn.XLOOKUP(D4,products!$A$1:$A$49,products!$C$1:$C$49,,0)</f>
        <v>L</v>
      </c>
      <c r="K4" s="7">
        <f>_xlfn.XLOOKUP(D4,products!$A$1:$A$49,products!$D$1:$D$49,,0)</f>
        <v>1</v>
      </c>
      <c r="L4" s="9">
        <f>_xlfn.XLOOKUP(D4,products!$A$1:$A$49,products!$E$1:$E$49,,0)</f>
        <v>12.95</v>
      </c>
      <c r="M4" s="9">
        <f>'Working sheet 1'!L4*'Working sheet 1'!E4</f>
        <v>12.95</v>
      </c>
      <c r="N4" t="str">
        <f t="shared" si="0"/>
        <v>Arabica</v>
      </c>
      <c r="O4" t="str">
        <f t="shared" si="1"/>
        <v>Light</v>
      </c>
      <c r="P4" t="str">
        <f>_xlfn.XLOOKUP(Table1[[#This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_xlfn.XLOOKUP('Working sheet 1'!D5,products!$A$1:$A$49,products!$B$1:$B$49,,0)</f>
        <v>Exc</v>
      </c>
      <c r="J5" t="str">
        <f>_xlfn.XLOOKUP(D5,products!$A$1:$A$49,products!$C$1:$C$49,,0)</f>
        <v>M</v>
      </c>
      <c r="K5" s="7">
        <f>_xlfn.XLOOKUP(D5,products!$A$1:$A$49,products!$D$1:$D$49,,0)</f>
        <v>1</v>
      </c>
      <c r="L5" s="9">
        <f>_xlfn.XLOOKUP(D5,products!$A$1:$A$49,products!$E$1:$E$49,,0)</f>
        <v>13.75</v>
      </c>
      <c r="M5" s="9">
        <f>'Working sheet 1'!L5*'Working sheet 1'!E5</f>
        <v>27.5</v>
      </c>
      <c r="N5" t="str">
        <f t="shared" si="0"/>
        <v>Excelsa</v>
      </c>
      <c r="O5" t="str">
        <f t="shared" si="1"/>
        <v>Medium</v>
      </c>
      <c r="P5" t="str">
        <f>_xlfn.XLOOKUP(Table1[[#This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_xlfn.XLOOKUP('Working sheet 1'!D6,products!$A$1:$A$49,products!$B$1:$B$49,,0)</f>
        <v>Rob</v>
      </c>
      <c r="J6" t="str">
        <f>_xlfn.XLOOKUP(D6,products!$A$1:$A$49,products!$C$1:$C$49,,0)</f>
        <v>L</v>
      </c>
      <c r="K6" s="7">
        <f>_xlfn.XLOOKUP(D6,products!$A$1:$A$49,products!$D$1:$D$49,,0)</f>
        <v>2.5</v>
      </c>
      <c r="L6" s="9">
        <f>_xlfn.XLOOKUP(D6,products!$A$1:$A$49,products!$E$1:$E$49,,0)</f>
        <v>27.484999999999996</v>
      </c>
      <c r="M6" s="9">
        <f>'Working sheet 1'!L6*'Working sheet 1'!E6</f>
        <v>54.969999999999992</v>
      </c>
      <c r="N6" t="str">
        <f t="shared" si="0"/>
        <v>Robusta</v>
      </c>
      <c r="O6" t="str">
        <f t="shared" si="1"/>
        <v>Light</v>
      </c>
      <c r="P6" t="str">
        <f>_xlfn.XLOOKUP(Table1[[#This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_xlfn.XLOOKUP('Working sheet 1'!D7,products!$A$1:$A$49,products!$B$1:$B$49,,0)</f>
        <v>Lib</v>
      </c>
      <c r="J7" t="str">
        <f>_xlfn.XLOOKUP(D7,products!$A$1:$A$49,products!$C$1:$C$49,,0)</f>
        <v>D</v>
      </c>
      <c r="K7" s="7">
        <f>_xlfn.XLOOKUP(D7,products!$A$1:$A$49,products!$D$1:$D$49,,0)</f>
        <v>1</v>
      </c>
      <c r="L7" s="9">
        <f>_xlfn.XLOOKUP(D7,products!$A$1:$A$49,products!$E$1:$E$49,,0)</f>
        <v>12.95</v>
      </c>
      <c r="M7" s="9">
        <f>'Working sheet 1'!L7*'Working sheet 1'!E7</f>
        <v>38.849999999999994</v>
      </c>
      <c r="N7" t="str">
        <f t="shared" si="0"/>
        <v>Liberica</v>
      </c>
      <c r="O7" t="str">
        <f t="shared" si="1"/>
        <v>Dark</v>
      </c>
      <c r="P7" t="str">
        <f>_xlfn.XLOOKUP(Table1[[#This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_xlfn.XLOOKUP('Working sheet 1'!D8,products!$A$1:$A$49,products!$B$1:$B$49,,0)</f>
        <v>Exc</v>
      </c>
      <c r="J8" t="str">
        <f>_xlfn.XLOOKUP(D8,products!$A$1:$A$49,products!$C$1:$C$49,,0)</f>
        <v>D</v>
      </c>
      <c r="K8" s="7">
        <f>_xlfn.XLOOKUP(D8,products!$A$1:$A$49,products!$D$1:$D$49,,0)</f>
        <v>0.5</v>
      </c>
      <c r="L8" s="9">
        <f>_xlfn.XLOOKUP(D8,products!$A$1:$A$49,products!$E$1:$E$49,,0)</f>
        <v>7.29</v>
      </c>
      <c r="M8" s="9">
        <f>'Working sheet 1'!L8*'Working sheet 1'!E8</f>
        <v>21.87</v>
      </c>
      <c r="N8" t="str">
        <f t="shared" si="0"/>
        <v>Excelsa</v>
      </c>
      <c r="O8" t="str">
        <f t="shared" si="1"/>
        <v>Dark</v>
      </c>
      <c r="P8" t="str">
        <f>_xlfn.XLOOKUP(Table1[[#This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_xlfn.XLOOKUP('Working sheet 1'!D9,products!$A$1:$A$49,products!$B$1:$B$49,,0)</f>
        <v>Lib</v>
      </c>
      <c r="J9" t="str">
        <f>_xlfn.XLOOKUP(D9,products!$A$1:$A$49,products!$C$1:$C$49,,0)</f>
        <v>L</v>
      </c>
      <c r="K9" s="7">
        <f>_xlfn.XLOOKUP(D9,products!$A$1:$A$49,products!$D$1:$D$49,,0)</f>
        <v>0.2</v>
      </c>
      <c r="L9" s="9">
        <f>_xlfn.XLOOKUP(D9,products!$A$1:$A$49,products!$E$1:$E$49,,0)</f>
        <v>4.7549999999999999</v>
      </c>
      <c r="M9" s="9">
        <f>'Working sheet 1'!L9*'Working sheet 1'!E9</f>
        <v>4.7549999999999999</v>
      </c>
      <c r="N9" t="str">
        <f t="shared" si="0"/>
        <v>Liberica</v>
      </c>
      <c r="O9" t="str">
        <f t="shared" si="1"/>
        <v>Light</v>
      </c>
      <c r="P9" t="str">
        <f>_xlfn.XLOOKUP(Table1[[#This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_xlfn.XLOOKUP('Working sheet 1'!D10,products!$A$1:$A$49,products!$B$1:$B$49,,0)</f>
        <v>Rob</v>
      </c>
      <c r="J10" t="str">
        <f>_xlfn.XLOOKUP(D10,products!$A$1:$A$49,products!$C$1:$C$49,,0)</f>
        <v>M</v>
      </c>
      <c r="K10" s="7">
        <f>_xlfn.XLOOKUP(D10,products!$A$1:$A$49,products!$D$1:$D$49,,0)</f>
        <v>0.5</v>
      </c>
      <c r="L10" s="9">
        <f>_xlfn.XLOOKUP(D10,products!$A$1:$A$49,products!$E$1:$E$49,,0)</f>
        <v>5.97</v>
      </c>
      <c r="M10" s="9">
        <f>'Working sheet 1'!L10*'Working sheet 1'!E10</f>
        <v>17.91</v>
      </c>
      <c r="N10" t="str">
        <f t="shared" si="0"/>
        <v>Robusta</v>
      </c>
      <c r="O10" t="str">
        <f t="shared" si="1"/>
        <v>Medium</v>
      </c>
      <c r="P10" t="str">
        <f>_xlfn.XLOOKUP(Table1[[#This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_xlfn.XLOOKUP('Working sheet 1'!D11,products!$A$1:$A$49,products!$B$1:$B$49,,0)</f>
        <v>Rob</v>
      </c>
      <c r="J11" t="str">
        <f>_xlfn.XLOOKUP(D11,products!$A$1:$A$49,products!$C$1:$C$49,,0)</f>
        <v>M</v>
      </c>
      <c r="K11" s="7">
        <f>_xlfn.XLOOKUP(D11,products!$A$1:$A$49,products!$D$1:$D$49,,0)</f>
        <v>0.5</v>
      </c>
      <c r="L11" s="9">
        <f>_xlfn.XLOOKUP(D11,products!$A$1:$A$49,products!$E$1:$E$49,,0)</f>
        <v>5.97</v>
      </c>
      <c r="M11" s="9">
        <f>'Working sheet 1'!L11*'Working sheet 1'!E11</f>
        <v>5.97</v>
      </c>
      <c r="N11" t="str">
        <f t="shared" si="0"/>
        <v>Robusta</v>
      </c>
      <c r="O11" t="str">
        <f t="shared" si="1"/>
        <v>Medium</v>
      </c>
      <c r="P11" t="str">
        <f>_xlfn.XLOOKUP(Table1[[#This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_xlfn.XLOOKUP('Working sheet 1'!D12,products!$A$1:$A$49,products!$B$1:$B$49,,0)</f>
        <v>Ara</v>
      </c>
      <c r="J12" t="str">
        <f>_xlfn.XLOOKUP(D12,products!$A$1:$A$49,products!$C$1:$C$49,,0)</f>
        <v>D</v>
      </c>
      <c r="K12" s="7">
        <f>_xlfn.XLOOKUP(D12,products!$A$1:$A$49,products!$D$1:$D$49,,0)</f>
        <v>1</v>
      </c>
      <c r="L12" s="9">
        <f>_xlfn.XLOOKUP(D12,products!$A$1:$A$49,products!$E$1:$E$49,,0)</f>
        <v>9.9499999999999993</v>
      </c>
      <c r="M12" s="9">
        <f>'Working sheet 1'!L12*'Working sheet 1'!E12</f>
        <v>39.799999999999997</v>
      </c>
      <c r="N12" t="str">
        <f t="shared" si="0"/>
        <v>Arabica</v>
      </c>
      <c r="O12" t="str">
        <f t="shared" si="1"/>
        <v>Dark</v>
      </c>
      <c r="P12" t="str">
        <f>_xlfn.XLOOKUP(Table1[[#This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_xlfn.XLOOKUP('Working sheet 1'!D13,products!$A$1:$A$49,products!$B$1:$B$49,,0)</f>
        <v>Exc</v>
      </c>
      <c r="J13" t="str">
        <f>_xlfn.XLOOKUP(D13,products!$A$1:$A$49,products!$C$1:$C$49,,0)</f>
        <v>L</v>
      </c>
      <c r="K13" s="7">
        <f>_xlfn.XLOOKUP(D13,products!$A$1:$A$49,products!$D$1:$D$49,,0)</f>
        <v>2.5</v>
      </c>
      <c r="L13" s="9">
        <f>_xlfn.XLOOKUP(D13,products!$A$1:$A$49,products!$E$1:$E$49,,0)</f>
        <v>34.154999999999994</v>
      </c>
      <c r="M13" s="9">
        <f>'Working sheet 1'!L13*'Working sheet 1'!E13</f>
        <v>170.77499999999998</v>
      </c>
      <c r="N13" t="str">
        <f t="shared" si="0"/>
        <v>Excelsa</v>
      </c>
      <c r="O13" t="str">
        <f t="shared" si="1"/>
        <v>Light</v>
      </c>
      <c r="P13" t="str">
        <f>_xlfn.XLOOKUP(Table1[[#This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_xlfn.XLOOKUP('Working sheet 1'!D14,products!$A$1:$A$49,products!$B$1:$B$49,,0)</f>
        <v>Rob</v>
      </c>
      <c r="J14" t="str">
        <f>_xlfn.XLOOKUP(D14,products!$A$1:$A$49,products!$C$1:$C$49,,0)</f>
        <v>M</v>
      </c>
      <c r="K14" s="7">
        <f>_xlfn.XLOOKUP(D14,products!$A$1:$A$49,products!$D$1:$D$49,,0)</f>
        <v>1</v>
      </c>
      <c r="L14" s="9">
        <f>_xlfn.XLOOKUP(D14,products!$A$1:$A$49,products!$E$1:$E$49,,0)</f>
        <v>9.9499999999999993</v>
      </c>
      <c r="M14" s="9">
        <f>'Working sheet 1'!L14*'Working sheet 1'!E14</f>
        <v>49.75</v>
      </c>
      <c r="N14" t="str">
        <f t="shared" si="0"/>
        <v>Robusta</v>
      </c>
      <c r="O14" t="str">
        <f t="shared" si="1"/>
        <v>Medium</v>
      </c>
      <c r="P14" t="str">
        <f>_xlfn.XLOOKUP(Table1[[#This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_xlfn.XLOOKUP('Working sheet 1'!D15,products!$A$1:$A$49,products!$B$1:$B$49,,0)</f>
        <v>Rob</v>
      </c>
      <c r="J15" t="str">
        <f>_xlfn.XLOOKUP(D15,products!$A$1:$A$49,products!$C$1:$C$49,,0)</f>
        <v>D</v>
      </c>
      <c r="K15" s="7">
        <f>_xlfn.XLOOKUP(D15,products!$A$1:$A$49,products!$D$1:$D$49,,0)</f>
        <v>2.5</v>
      </c>
      <c r="L15" s="9">
        <f>_xlfn.XLOOKUP(D15,products!$A$1:$A$49,products!$E$1:$E$49,,0)</f>
        <v>20.584999999999997</v>
      </c>
      <c r="M15" s="9">
        <f>'Working sheet 1'!L15*'Working sheet 1'!E15</f>
        <v>41.169999999999995</v>
      </c>
      <c r="N15" t="str">
        <f t="shared" si="0"/>
        <v>Robusta</v>
      </c>
      <c r="O15" t="str">
        <f t="shared" si="1"/>
        <v>Dark</v>
      </c>
      <c r="P15" t="str">
        <f>_xlfn.XLOOKUP(Table1[[#This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_xlfn.XLOOKUP('Working sheet 1'!D16,products!$A$1:$A$49,products!$B$1:$B$49,,0)</f>
        <v>Lib</v>
      </c>
      <c r="J16" t="str">
        <f>_xlfn.XLOOKUP(D16,products!$A$1:$A$49,products!$C$1:$C$49,,0)</f>
        <v>D</v>
      </c>
      <c r="K16" s="7">
        <f>_xlfn.XLOOKUP(D16,products!$A$1:$A$49,products!$D$1:$D$49,,0)</f>
        <v>0.2</v>
      </c>
      <c r="L16" s="9">
        <f>_xlfn.XLOOKUP(D16,products!$A$1:$A$49,products!$E$1:$E$49,,0)</f>
        <v>3.8849999999999998</v>
      </c>
      <c r="M16" s="9">
        <f>'Working sheet 1'!L16*'Working sheet 1'!E16</f>
        <v>11.654999999999999</v>
      </c>
      <c r="N16" t="str">
        <f t="shared" si="0"/>
        <v>Liberica</v>
      </c>
      <c r="O16" t="str">
        <f t="shared" si="1"/>
        <v>Dark</v>
      </c>
      <c r="P16" t="str">
        <f>_xlfn.XLOOKUP(Table1[[#This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_xlfn.XLOOKUP('Working sheet 1'!D17,products!$A$1:$A$49,products!$B$1:$B$49,,0)</f>
        <v>Rob</v>
      </c>
      <c r="J17" t="str">
        <f>_xlfn.XLOOKUP(D17,products!$A$1:$A$49,products!$C$1:$C$49,,0)</f>
        <v>M</v>
      </c>
      <c r="K17" s="7">
        <f>_xlfn.XLOOKUP(D17,products!$A$1:$A$49,products!$D$1:$D$49,,0)</f>
        <v>2.5</v>
      </c>
      <c r="L17" s="9">
        <f>_xlfn.XLOOKUP(D17,products!$A$1:$A$49,products!$E$1:$E$49,,0)</f>
        <v>22.884999999999998</v>
      </c>
      <c r="M17" s="9">
        <f>'Working sheet 1'!L17*'Working sheet 1'!E17</f>
        <v>114.42499999999998</v>
      </c>
      <c r="N17" t="str">
        <f t="shared" si="0"/>
        <v>Robusta</v>
      </c>
      <c r="O17" t="str">
        <f t="shared" si="1"/>
        <v>Medium</v>
      </c>
      <c r="P17" t="str">
        <f>_xlfn.XLOOKUP(Table1[[#This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_xlfn.XLOOKUP('Working sheet 1'!D18,products!$A$1:$A$49,products!$B$1:$B$49,,0)</f>
        <v>Ara</v>
      </c>
      <c r="J18" t="str">
        <f>_xlfn.XLOOKUP(D18,products!$A$1:$A$49,products!$C$1:$C$49,,0)</f>
        <v>M</v>
      </c>
      <c r="K18" s="7">
        <f>_xlfn.XLOOKUP(D18,products!$A$1:$A$49,products!$D$1:$D$49,,0)</f>
        <v>0.2</v>
      </c>
      <c r="L18" s="9">
        <f>_xlfn.XLOOKUP(D18,products!$A$1:$A$49,products!$E$1:$E$49,,0)</f>
        <v>3.375</v>
      </c>
      <c r="M18" s="9">
        <f>'Working sheet 1'!L18*'Working sheet 1'!E18</f>
        <v>20.25</v>
      </c>
      <c r="N18" t="str">
        <f t="shared" si="0"/>
        <v>Arabica</v>
      </c>
      <c r="O18" t="str">
        <f t="shared" si="1"/>
        <v>Medium</v>
      </c>
      <c r="P18" t="str">
        <f>_xlfn.XLOOKUP(Table1[[#This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_xlfn.XLOOKUP('Working sheet 1'!D19,products!$A$1:$A$49,products!$B$1:$B$49,,0)</f>
        <v>Ara</v>
      </c>
      <c r="J19" t="str">
        <f>_xlfn.XLOOKUP(D19,products!$A$1:$A$49,products!$C$1:$C$49,,0)</f>
        <v>L</v>
      </c>
      <c r="K19" s="7">
        <f>_xlfn.XLOOKUP(D19,products!$A$1:$A$49,products!$D$1:$D$49,,0)</f>
        <v>1</v>
      </c>
      <c r="L19" s="9">
        <f>_xlfn.XLOOKUP(D19,products!$A$1:$A$49,products!$E$1:$E$49,,0)</f>
        <v>12.95</v>
      </c>
      <c r="M19" s="9">
        <f>'Working sheet 1'!L19*'Working sheet 1'!E19</f>
        <v>77.699999999999989</v>
      </c>
      <c r="N19" t="str">
        <f t="shared" si="0"/>
        <v>Arabica</v>
      </c>
      <c r="O19" t="str">
        <f t="shared" si="1"/>
        <v>Light</v>
      </c>
      <c r="P19" t="str">
        <f>_xlfn.XLOOKUP(Table1[[#This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_xlfn.XLOOKUP('Working sheet 1'!D20,products!$A$1:$A$49,products!$B$1:$B$49,,0)</f>
        <v>Rob</v>
      </c>
      <c r="J20" t="str">
        <f>_xlfn.XLOOKUP(D20,products!$A$1:$A$49,products!$C$1:$C$49,,0)</f>
        <v>D</v>
      </c>
      <c r="K20" s="7">
        <f>_xlfn.XLOOKUP(D20,products!$A$1:$A$49,products!$D$1:$D$49,,0)</f>
        <v>2.5</v>
      </c>
      <c r="L20" s="9">
        <f>_xlfn.XLOOKUP(D20,products!$A$1:$A$49,products!$E$1:$E$49,,0)</f>
        <v>20.584999999999997</v>
      </c>
      <c r="M20" s="9">
        <f>'Working sheet 1'!L20*'Working sheet 1'!E20</f>
        <v>82.339999999999989</v>
      </c>
      <c r="N20" t="str">
        <f t="shared" si="0"/>
        <v>Robusta</v>
      </c>
      <c r="O20" t="str">
        <f t="shared" si="1"/>
        <v>Dark</v>
      </c>
      <c r="P20" t="str">
        <f>_xlfn.XLOOKUP(Table1[[#This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_xlfn.XLOOKUP('Working sheet 1'!D21,products!$A$1:$A$49,products!$B$1:$B$49,,0)</f>
        <v>Ara</v>
      </c>
      <c r="J21" t="str">
        <f>_xlfn.XLOOKUP(D21,products!$A$1:$A$49,products!$C$1:$C$49,,0)</f>
        <v>M</v>
      </c>
      <c r="K21" s="7">
        <f>_xlfn.XLOOKUP(D21,products!$A$1:$A$49,products!$D$1:$D$49,,0)</f>
        <v>0.2</v>
      </c>
      <c r="L21" s="9">
        <f>_xlfn.XLOOKUP(D21,products!$A$1:$A$49,products!$E$1:$E$49,,0)</f>
        <v>3.375</v>
      </c>
      <c r="M21" s="9">
        <f>'Working sheet 1'!L21*'Working sheet 1'!E21</f>
        <v>16.875</v>
      </c>
      <c r="N21" t="str">
        <f t="shared" si="0"/>
        <v>Arabica</v>
      </c>
      <c r="O21" t="str">
        <f t="shared" si="1"/>
        <v>Medium</v>
      </c>
      <c r="P21" t="str">
        <f>_xlfn.XLOOKUP(Table1[[#This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_xlfn.XLOOKUP('Working sheet 1'!D22,products!$A$1:$A$49,products!$B$1:$B$49,,0)</f>
        <v>Exc</v>
      </c>
      <c r="J22" t="str">
        <f>_xlfn.XLOOKUP(D22,products!$A$1:$A$49,products!$C$1:$C$49,,0)</f>
        <v>D</v>
      </c>
      <c r="K22" s="7">
        <f>_xlfn.XLOOKUP(D22,products!$A$1:$A$49,products!$D$1:$D$49,,0)</f>
        <v>0.2</v>
      </c>
      <c r="L22" s="9">
        <f>_xlfn.XLOOKUP(D22,products!$A$1:$A$49,products!$E$1:$E$49,,0)</f>
        <v>3.645</v>
      </c>
      <c r="M22" s="9">
        <f>'Working sheet 1'!L22*'Working sheet 1'!E22</f>
        <v>14.58</v>
      </c>
      <c r="N22" t="str">
        <f t="shared" si="0"/>
        <v>Excelsa</v>
      </c>
      <c r="O22" t="str">
        <f t="shared" si="1"/>
        <v>Dark</v>
      </c>
      <c r="P22" t="str">
        <f>_xlfn.XLOOKUP(Table1[[#This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_xlfn.XLOOKUP('Working sheet 1'!D23,products!$A$1:$A$49,products!$B$1:$B$49,,0)</f>
        <v>Ara</v>
      </c>
      <c r="J23" t="str">
        <f>_xlfn.XLOOKUP(D23,products!$A$1:$A$49,products!$C$1:$C$49,,0)</f>
        <v>D</v>
      </c>
      <c r="K23" s="7">
        <f>_xlfn.XLOOKUP(D23,products!$A$1:$A$49,products!$D$1:$D$49,,0)</f>
        <v>0.2</v>
      </c>
      <c r="L23" s="9">
        <f>_xlfn.XLOOKUP(D23,products!$A$1:$A$49,products!$E$1:$E$49,,0)</f>
        <v>2.9849999999999999</v>
      </c>
      <c r="M23" s="9">
        <f>'Working sheet 1'!L23*'Working sheet 1'!E23</f>
        <v>17.91</v>
      </c>
      <c r="N23" t="str">
        <f t="shared" si="0"/>
        <v>Arabica</v>
      </c>
      <c r="O23" t="str">
        <f t="shared" si="1"/>
        <v>Dark</v>
      </c>
      <c r="P23" t="str">
        <f>_xlfn.XLOOKUP(Table1[[#This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_xlfn.XLOOKUP('Working sheet 1'!D24,products!$A$1:$A$49,products!$B$1:$B$49,,0)</f>
        <v>Rob</v>
      </c>
      <c r="J24" t="str">
        <f>_xlfn.XLOOKUP(D24,products!$A$1:$A$49,products!$C$1:$C$49,,0)</f>
        <v>M</v>
      </c>
      <c r="K24" s="7">
        <f>_xlfn.XLOOKUP(D24,products!$A$1:$A$49,products!$D$1:$D$49,,0)</f>
        <v>2.5</v>
      </c>
      <c r="L24" s="9">
        <f>_xlfn.XLOOKUP(D24,products!$A$1:$A$49,products!$E$1:$E$49,,0)</f>
        <v>22.884999999999998</v>
      </c>
      <c r="M24" s="9">
        <f>'Working sheet 1'!L24*'Working sheet 1'!E24</f>
        <v>91.539999999999992</v>
      </c>
      <c r="N24" t="str">
        <f t="shared" si="0"/>
        <v>Robusta</v>
      </c>
      <c r="O24" t="str">
        <f t="shared" si="1"/>
        <v>Medium</v>
      </c>
      <c r="P24" t="str">
        <f>_xlfn.XLOOKUP(Table1[[#This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_xlfn.XLOOKUP('Working sheet 1'!D25,products!$A$1:$A$49,products!$B$1:$B$49,,0)</f>
        <v>Ara</v>
      </c>
      <c r="J25" t="str">
        <f>_xlfn.XLOOKUP(D25,products!$A$1:$A$49,products!$C$1:$C$49,,0)</f>
        <v>D</v>
      </c>
      <c r="K25" s="7">
        <f>_xlfn.XLOOKUP(D25,products!$A$1:$A$49,products!$D$1:$D$49,,0)</f>
        <v>0.2</v>
      </c>
      <c r="L25" s="9">
        <f>_xlfn.XLOOKUP(D25,products!$A$1:$A$49,products!$E$1:$E$49,,0)</f>
        <v>2.9849999999999999</v>
      </c>
      <c r="M25" s="9">
        <f>'Working sheet 1'!L25*'Working sheet 1'!E25</f>
        <v>11.94</v>
      </c>
      <c r="N25" t="str">
        <f t="shared" si="0"/>
        <v>Arabica</v>
      </c>
      <c r="O25" t="str">
        <f t="shared" si="1"/>
        <v>Dark</v>
      </c>
      <c r="P25" t="str">
        <f>_xlfn.XLOOKUP(Table1[[#This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_xlfn.XLOOKUP('Working sheet 1'!D26,products!$A$1:$A$49,products!$B$1:$B$49,,0)</f>
        <v>Ara</v>
      </c>
      <c r="J26" t="str">
        <f>_xlfn.XLOOKUP(D26,products!$A$1:$A$49,products!$C$1:$C$49,,0)</f>
        <v>M</v>
      </c>
      <c r="K26" s="7">
        <f>_xlfn.XLOOKUP(D26,products!$A$1:$A$49,products!$D$1:$D$49,,0)</f>
        <v>1</v>
      </c>
      <c r="L26" s="9">
        <f>_xlfn.XLOOKUP(D26,products!$A$1:$A$49,products!$E$1:$E$49,,0)</f>
        <v>11.25</v>
      </c>
      <c r="M26" s="9">
        <f>'Working sheet 1'!L26*'Working sheet 1'!E26</f>
        <v>11.25</v>
      </c>
      <c r="N26" t="str">
        <f t="shared" si="0"/>
        <v>Arabica</v>
      </c>
      <c r="O26" t="str">
        <f t="shared" si="1"/>
        <v>Medium</v>
      </c>
      <c r="P26" t="str">
        <f>_xlfn.XLOOKUP(Table1[[#This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_xlfn.XLOOKUP('Working sheet 1'!D27,products!$A$1:$A$49,products!$B$1:$B$49,,0)</f>
        <v>Exc</v>
      </c>
      <c r="J27" t="str">
        <f>_xlfn.XLOOKUP(D27,products!$A$1:$A$49,products!$C$1:$C$49,,0)</f>
        <v>M</v>
      </c>
      <c r="K27" s="7">
        <f>_xlfn.XLOOKUP(D27,products!$A$1:$A$49,products!$D$1:$D$49,,0)</f>
        <v>0.2</v>
      </c>
      <c r="L27" s="9">
        <f>_xlfn.XLOOKUP(D27,products!$A$1:$A$49,products!$E$1:$E$49,,0)</f>
        <v>4.125</v>
      </c>
      <c r="M27" s="9">
        <f>'Working sheet 1'!L27*'Working sheet 1'!E27</f>
        <v>12.375</v>
      </c>
      <c r="N27" t="str">
        <f t="shared" si="0"/>
        <v>Excelsa</v>
      </c>
      <c r="O27" t="str">
        <f t="shared" si="1"/>
        <v>Medium</v>
      </c>
      <c r="P27" t="str">
        <f>_xlfn.XLOOKUP(Table1[[#This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_xlfn.XLOOKUP('Working sheet 1'!D28,products!$A$1:$A$49,products!$B$1:$B$49,,0)</f>
        <v>Ara</v>
      </c>
      <c r="J28" t="str">
        <f>_xlfn.XLOOKUP(D28,products!$A$1:$A$49,products!$C$1:$C$49,,0)</f>
        <v>M</v>
      </c>
      <c r="K28" s="7">
        <f>_xlfn.XLOOKUP(D28,products!$A$1:$A$49,products!$D$1:$D$49,,0)</f>
        <v>0.5</v>
      </c>
      <c r="L28" s="9">
        <f>_xlfn.XLOOKUP(D28,products!$A$1:$A$49,products!$E$1:$E$49,,0)</f>
        <v>6.75</v>
      </c>
      <c r="M28" s="9">
        <f>'Working sheet 1'!L28*'Working sheet 1'!E28</f>
        <v>27</v>
      </c>
      <c r="N28" t="str">
        <f t="shared" si="0"/>
        <v>Arabica</v>
      </c>
      <c r="O28" t="str">
        <f t="shared" si="1"/>
        <v>Medium</v>
      </c>
      <c r="P28" t="str">
        <f>_xlfn.XLOOKUP(Table1[[#This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_xlfn.XLOOKUP('Working sheet 1'!D29,products!$A$1:$A$49,products!$B$1:$B$49,,0)</f>
        <v>Ara</v>
      </c>
      <c r="J29" t="str">
        <f>_xlfn.XLOOKUP(D29,products!$A$1:$A$49,products!$C$1:$C$49,,0)</f>
        <v>M</v>
      </c>
      <c r="K29" s="7">
        <f>_xlfn.XLOOKUP(D29,products!$A$1:$A$49,products!$D$1:$D$49,,0)</f>
        <v>0.2</v>
      </c>
      <c r="L29" s="9">
        <f>_xlfn.XLOOKUP(D29,products!$A$1:$A$49,products!$E$1:$E$49,,0)</f>
        <v>3.375</v>
      </c>
      <c r="M29" s="9">
        <f>'Working sheet 1'!L29*'Working sheet 1'!E29</f>
        <v>16.875</v>
      </c>
      <c r="N29" t="str">
        <f t="shared" si="0"/>
        <v>Arabica</v>
      </c>
      <c r="O29" t="str">
        <f t="shared" si="1"/>
        <v>Medium</v>
      </c>
      <c r="P29" t="str">
        <f>_xlfn.XLOOKUP(Table1[[#This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_xlfn.XLOOKUP('Working sheet 1'!D30,products!$A$1:$A$49,products!$B$1:$B$49,,0)</f>
        <v>Ara</v>
      </c>
      <c r="J30" t="str">
        <f>_xlfn.XLOOKUP(D30,products!$A$1:$A$49,products!$C$1:$C$49,,0)</f>
        <v>D</v>
      </c>
      <c r="K30" s="7">
        <f>_xlfn.XLOOKUP(D30,products!$A$1:$A$49,products!$D$1:$D$49,,0)</f>
        <v>0.5</v>
      </c>
      <c r="L30" s="9">
        <f>_xlfn.XLOOKUP(D30,products!$A$1:$A$49,products!$E$1:$E$49,,0)</f>
        <v>5.97</v>
      </c>
      <c r="M30" s="9">
        <f>'Working sheet 1'!L30*'Working sheet 1'!E30</f>
        <v>17.91</v>
      </c>
      <c r="N30" t="str">
        <f t="shared" si="0"/>
        <v>Arabica</v>
      </c>
      <c r="O30" t="str">
        <f t="shared" si="1"/>
        <v>Dark</v>
      </c>
      <c r="P30" t="str">
        <f>_xlfn.XLOOKUP(Table1[[#This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_xlfn.XLOOKUP('Working sheet 1'!D31,products!$A$1:$A$49,products!$B$1:$B$49,,0)</f>
        <v>Ara</v>
      </c>
      <c r="J31" t="str">
        <f>_xlfn.XLOOKUP(D31,products!$A$1:$A$49,products!$C$1:$C$49,,0)</f>
        <v>D</v>
      </c>
      <c r="K31" s="7">
        <f>_xlfn.XLOOKUP(D31,products!$A$1:$A$49,products!$D$1:$D$49,,0)</f>
        <v>1</v>
      </c>
      <c r="L31" s="9">
        <f>_xlfn.XLOOKUP(D31,products!$A$1:$A$49,products!$E$1:$E$49,,0)</f>
        <v>9.9499999999999993</v>
      </c>
      <c r="M31" s="9">
        <f>'Working sheet 1'!L31*'Working sheet 1'!E31</f>
        <v>39.799999999999997</v>
      </c>
      <c r="N31" t="str">
        <f t="shared" si="0"/>
        <v>Arabica</v>
      </c>
      <c r="O31" t="str">
        <f t="shared" si="1"/>
        <v>Dark</v>
      </c>
      <c r="P31" t="str">
        <f>_xlfn.XLOOKUP(Table1[[#This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_xlfn.XLOOKUP('Working sheet 1'!D32,products!$A$1:$A$49,products!$B$1:$B$49,,0)</f>
        <v>Lib</v>
      </c>
      <c r="J32" t="str">
        <f>_xlfn.XLOOKUP(D32,products!$A$1:$A$49,products!$C$1:$C$49,,0)</f>
        <v>M</v>
      </c>
      <c r="K32" s="7">
        <f>_xlfn.XLOOKUP(D32,products!$A$1:$A$49,products!$D$1:$D$49,,0)</f>
        <v>0.2</v>
      </c>
      <c r="L32" s="9">
        <f>_xlfn.XLOOKUP(D32,products!$A$1:$A$49,products!$E$1:$E$49,,0)</f>
        <v>4.3650000000000002</v>
      </c>
      <c r="M32" s="9">
        <f>'Working sheet 1'!L32*'Working sheet 1'!E32</f>
        <v>21.825000000000003</v>
      </c>
      <c r="N32" t="str">
        <f t="shared" si="0"/>
        <v>Liberica</v>
      </c>
      <c r="O32" t="str">
        <f t="shared" si="1"/>
        <v>Medium</v>
      </c>
      <c r="P32" t="str">
        <f>_xlfn.XLOOKUP(Table1[[#This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_xlfn.XLOOKUP('Working sheet 1'!D33,products!$A$1:$A$49,products!$B$1:$B$49,,0)</f>
        <v>Ara</v>
      </c>
      <c r="J33" t="str">
        <f>_xlfn.XLOOKUP(D33,products!$A$1:$A$49,products!$C$1:$C$49,,0)</f>
        <v>D</v>
      </c>
      <c r="K33" s="7">
        <f>_xlfn.XLOOKUP(D33,products!$A$1:$A$49,products!$D$1:$D$49,,0)</f>
        <v>0.5</v>
      </c>
      <c r="L33" s="9">
        <f>_xlfn.XLOOKUP(D33,products!$A$1:$A$49,products!$E$1:$E$49,,0)</f>
        <v>5.97</v>
      </c>
      <c r="M33" s="9">
        <f>'Working sheet 1'!L33*'Working sheet 1'!E33</f>
        <v>35.82</v>
      </c>
      <c r="N33" t="str">
        <f t="shared" si="0"/>
        <v>Arabica</v>
      </c>
      <c r="O33" t="str">
        <f t="shared" si="1"/>
        <v>Dark</v>
      </c>
      <c r="P33" t="str">
        <f>_xlfn.XLOOKUP(Table1[[#This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_xlfn.XLOOKUP('Working sheet 1'!D34,products!$A$1:$A$49,products!$B$1:$B$49,,0)</f>
        <v>Lib</v>
      </c>
      <c r="J34" t="str">
        <f>_xlfn.XLOOKUP(D34,products!$A$1:$A$49,products!$C$1:$C$49,,0)</f>
        <v>M</v>
      </c>
      <c r="K34" s="7">
        <f>_xlfn.XLOOKUP(D34,products!$A$1:$A$49,products!$D$1:$D$49,,0)</f>
        <v>0.5</v>
      </c>
      <c r="L34" s="9">
        <f>_xlfn.XLOOKUP(D34,products!$A$1:$A$49,products!$E$1:$E$49,,0)</f>
        <v>8.73</v>
      </c>
      <c r="M34" s="9">
        <f>'Working sheet 1'!L34*'Working sheet 1'!E34</f>
        <v>52.38</v>
      </c>
      <c r="N34" t="str">
        <f t="shared" si="0"/>
        <v>Liberica</v>
      </c>
      <c r="O34" t="str">
        <f t="shared" si="1"/>
        <v>Medium</v>
      </c>
      <c r="P34" t="str">
        <f>_xlfn.XLOOKUP(Table1[[#This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_xlfn.XLOOKUP('Working sheet 1'!D35,products!$A$1:$A$49,products!$B$1:$B$49,,0)</f>
        <v>Lib</v>
      </c>
      <c r="J35" t="str">
        <f>_xlfn.XLOOKUP(D35,products!$A$1:$A$49,products!$C$1:$C$49,,0)</f>
        <v>L</v>
      </c>
      <c r="K35" s="7">
        <f>_xlfn.XLOOKUP(D35,products!$A$1:$A$49,products!$D$1:$D$49,,0)</f>
        <v>0.2</v>
      </c>
      <c r="L35" s="9">
        <f>_xlfn.XLOOKUP(D35,products!$A$1:$A$49,products!$E$1:$E$49,,0)</f>
        <v>4.7549999999999999</v>
      </c>
      <c r="M35" s="9">
        <f>'Working sheet 1'!L35*'Working sheet 1'!E35</f>
        <v>23.774999999999999</v>
      </c>
      <c r="N35" t="str">
        <f t="shared" si="0"/>
        <v>Liberica</v>
      </c>
      <c r="O35" t="str">
        <f t="shared" si="1"/>
        <v>Light</v>
      </c>
      <c r="P35" t="str">
        <f>_xlfn.XLOOKUP(Table1[[#This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_xlfn.XLOOKUP('Working sheet 1'!D36,products!$A$1:$A$49,products!$B$1:$B$49,,0)</f>
        <v>Lib</v>
      </c>
      <c r="J36" t="str">
        <f>_xlfn.XLOOKUP(D36,products!$A$1:$A$49,products!$C$1:$C$49,,0)</f>
        <v>L</v>
      </c>
      <c r="K36" s="7">
        <f>_xlfn.XLOOKUP(D36,products!$A$1:$A$49,products!$D$1:$D$49,,0)</f>
        <v>0.5</v>
      </c>
      <c r="L36" s="9">
        <f>_xlfn.XLOOKUP(D36,products!$A$1:$A$49,products!$E$1:$E$49,,0)</f>
        <v>9.51</v>
      </c>
      <c r="M36" s="9">
        <f>'Working sheet 1'!L36*'Working sheet 1'!E36</f>
        <v>57.06</v>
      </c>
      <c r="N36" t="str">
        <f t="shared" si="0"/>
        <v>Liberica</v>
      </c>
      <c r="O36" t="str">
        <f t="shared" si="1"/>
        <v>Light</v>
      </c>
      <c r="P36" t="str">
        <f>_xlfn.XLOOKUP(Table1[[#This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_xlfn.XLOOKUP('Working sheet 1'!D37,products!$A$1:$A$49,products!$B$1:$B$49,,0)</f>
        <v>Ara</v>
      </c>
      <c r="J37" t="str">
        <f>_xlfn.XLOOKUP(D37,products!$A$1:$A$49,products!$C$1:$C$49,,0)</f>
        <v>D</v>
      </c>
      <c r="K37" s="7">
        <f>_xlfn.XLOOKUP(D37,products!$A$1:$A$49,products!$D$1:$D$49,,0)</f>
        <v>0.5</v>
      </c>
      <c r="L37" s="9">
        <f>_xlfn.XLOOKUP(D37,products!$A$1:$A$49,products!$E$1:$E$49,,0)</f>
        <v>5.97</v>
      </c>
      <c r="M37" s="9">
        <f>'Working sheet 1'!L37*'Working sheet 1'!E37</f>
        <v>35.82</v>
      </c>
      <c r="N37" t="str">
        <f t="shared" si="0"/>
        <v>Arabica</v>
      </c>
      <c r="O37" t="str">
        <f t="shared" si="1"/>
        <v>Dark</v>
      </c>
      <c r="P37" t="str">
        <f>_xlfn.XLOOKUP(Table1[[#This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_xlfn.XLOOKUP('Working sheet 1'!D38,products!$A$1:$A$49,products!$B$1:$B$49,,0)</f>
        <v>Lib</v>
      </c>
      <c r="J38" t="str">
        <f>_xlfn.XLOOKUP(D38,products!$A$1:$A$49,products!$C$1:$C$49,,0)</f>
        <v>M</v>
      </c>
      <c r="K38" s="7">
        <f>_xlfn.XLOOKUP(D38,products!$A$1:$A$49,products!$D$1:$D$49,,0)</f>
        <v>0.2</v>
      </c>
      <c r="L38" s="9">
        <f>_xlfn.XLOOKUP(D38,products!$A$1:$A$49,products!$E$1:$E$49,,0)</f>
        <v>4.3650000000000002</v>
      </c>
      <c r="M38" s="9">
        <f>'Working sheet 1'!L38*'Working sheet 1'!E38</f>
        <v>8.73</v>
      </c>
      <c r="N38" t="str">
        <f t="shared" si="0"/>
        <v>Liberica</v>
      </c>
      <c r="O38" t="str">
        <f t="shared" si="1"/>
        <v>Medium</v>
      </c>
      <c r="P38" t="str">
        <f>_xlfn.XLOOKUP(Table1[[#This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_xlfn.XLOOKUP('Working sheet 1'!D39,products!$A$1:$A$49,products!$B$1:$B$49,,0)</f>
        <v>Lib</v>
      </c>
      <c r="J39" t="str">
        <f>_xlfn.XLOOKUP(D39,products!$A$1:$A$49,products!$C$1:$C$49,,0)</f>
        <v>L</v>
      </c>
      <c r="K39" s="7">
        <f>_xlfn.XLOOKUP(D39,products!$A$1:$A$49,products!$D$1:$D$49,,0)</f>
        <v>0.5</v>
      </c>
      <c r="L39" s="9">
        <f>_xlfn.XLOOKUP(D39,products!$A$1:$A$49,products!$E$1:$E$49,,0)</f>
        <v>9.51</v>
      </c>
      <c r="M39" s="9">
        <f>'Working sheet 1'!L39*'Working sheet 1'!E39</f>
        <v>28.53</v>
      </c>
      <c r="N39" t="str">
        <f t="shared" si="0"/>
        <v>Liberica</v>
      </c>
      <c r="O39" t="str">
        <f t="shared" si="1"/>
        <v>Light</v>
      </c>
      <c r="P39" t="str">
        <f>_xlfn.XLOOKUP(Table1[[#This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_xlfn.XLOOKUP('Working sheet 1'!D40,products!$A$1:$A$49,products!$B$1:$B$49,,0)</f>
        <v>Rob</v>
      </c>
      <c r="J40" t="str">
        <f>_xlfn.XLOOKUP(D40,products!$A$1:$A$49,products!$C$1:$C$49,,0)</f>
        <v>M</v>
      </c>
      <c r="K40" s="7">
        <f>_xlfn.XLOOKUP(D40,products!$A$1:$A$49,products!$D$1:$D$49,,0)</f>
        <v>2.5</v>
      </c>
      <c r="L40" s="9">
        <f>_xlfn.XLOOKUP(D40,products!$A$1:$A$49,products!$E$1:$E$49,,0)</f>
        <v>22.884999999999998</v>
      </c>
      <c r="M40" s="9">
        <f>'Working sheet 1'!L40*'Working sheet 1'!E40</f>
        <v>114.42499999999998</v>
      </c>
      <c r="N40" t="str">
        <f t="shared" si="0"/>
        <v>Robusta</v>
      </c>
      <c r="O40" t="str">
        <f t="shared" si="1"/>
        <v>Medium</v>
      </c>
      <c r="P40" t="str">
        <f>_xlfn.XLOOKUP(Table1[[#This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_xlfn.XLOOKUP('Working sheet 1'!D41,products!$A$1:$A$49,products!$B$1:$B$49,,0)</f>
        <v>Rob</v>
      </c>
      <c r="J41" t="str">
        <f>_xlfn.XLOOKUP(D41,products!$A$1:$A$49,products!$C$1:$C$49,,0)</f>
        <v>M</v>
      </c>
      <c r="K41" s="7">
        <f>_xlfn.XLOOKUP(D41,products!$A$1:$A$49,products!$D$1:$D$49,,0)</f>
        <v>1</v>
      </c>
      <c r="L41" s="9">
        <f>_xlfn.XLOOKUP(D41,products!$A$1:$A$49,products!$E$1:$E$49,,0)</f>
        <v>9.9499999999999993</v>
      </c>
      <c r="M41" s="9">
        <f>'Working sheet 1'!L41*'Working sheet 1'!E41</f>
        <v>59.699999999999996</v>
      </c>
      <c r="N41" t="str">
        <f t="shared" si="0"/>
        <v>Robusta</v>
      </c>
      <c r="O41" t="str">
        <f t="shared" si="1"/>
        <v>Medium</v>
      </c>
      <c r="P41" t="str">
        <f>_xlfn.XLOOKUP(Table1[[#This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_xlfn.XLOOKUP('Working sheet 1'!D42,products!$A$1:$A$49,products!$B$1:$B$49,,0)</f>
        <v>Lib</v>
      </c>
      <c r="J42" t="str">
        <f>_xlfn.XLOOKUP(D42,products!$A$1:$A$49,products!$C$1:$C$49,,0)</f>
        <v>M</v>
      </c>
      <c r="K42" s="7">
        <f>_xlfn.XLOOKUP(D42,products!$A$1:$A$49,products!$D$1:$D$49,,0)</f>
        <v>1</v>
      </c>
      <c r="L42" s="9">
        <f>_xlfn.XLOOKUP(D42,products!$A$1:$A$49,products!$E$1:$E$49,,0)</f>
        <v>14.55</v>
      </c>
      <c r="M42" s="9">
        <f>'Working sheet 1'!L42*'Working sheet 1'!E42</f>
        <v>43.650000000000006</v>
      </c>
      <c r="N42" t="str">
        <f t="shared" si="0"/>
        <v>Liberica</v>
      </c>
      <c r="O42" t="str">
        <f t="shared" si="1"/>
        <v>Medium</v>
      </c>
      <c r="P42" t="str">
        <f>_xlfn.XLOOKUP(Table1[[#This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_xlfn.XLOOKUP('Working sheet 1'!D43,products!$A$1:$A$49,products!$B$1:$B$49,,0)</f>
        <v>Exc</v>
      </c>
      <c r="J43" t="str">
        <f>_xlfn.XLOOKUP(D43,products!$A$1:$A$49,products!$C$1:$C$49,,0)</f>
        <v>D</v>
      </c>
      <c r="K43" s="7">
        <f>_xlfn.XLOOKUP(D43,products!$A$1:$A$49,products!$D$1:$D$49,,0)</f>
        <v>0.2</v>
      </c>
      <c r="L43" s="9">
        <f>_xlfn.XLOOKUP(D43,products!$A$1:$A$49,products!$E$1:$E$49,,0)</f>
        <v>3.645</v>
      </c>
      <c r="M43" s="9">
        <f>'Working sheet 1'!L43*'Working sheet 1'!E43</f>
        <v>7.29</v>
      </c>
      <c r="N43" t="str">
        <f t="shared" si="0"/>
        <v>Excelsa</v>
      </c>
      <c r="O43" t="str">
        <f t="shared" si="1"/>
        <v>Dark</v>
      </c>
      <c r="P43" t="str">
        <f>_xlfn.XLOOKUP(Table1[[#This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_xlfn.XLOOKUP('Working sheet 1'!D44,products!$A$1:$A$49,products!$B$1:$B$49,,0)</f>
        <v>Rob</v>
      </c>
      <c r="J44" t="str">
        <f>_xlfn.XLOOKUP(D44,products!$A$1:$A$49,products!$C$1:$C$49,,0)</f>
        <v>D</v>
      </c>
      <c r="K44" s="7">
        <f>_xlfn.XLOOKUP(D44,products!$A$1:$A$49,products!$D$1:$D$49,,0)</f>
        <v>0.2</v>
      </c>
      <c r="L44" s="9">
        <f>_xlfn.XLOOKUP(D44,products!$A$1:$A$49,products!$E$1:$E$49,,0)</f>
        <v>2.6849999999999996</v>
      </c>
      <c r="M44" s="9">
        <f>'Working sheet 1'!L44*'Working sheet 1'!E44</f>
        <v>8.0549999999999997</v>
      </c>
      <c r="N44" t="str">
        <f t="shared" si="0"/>
        <v>Robusta</v>
      </c>
      <c r="O44" t="str">
        <f t="shared" si="1"/>
        <v>Dark</v>
      </c>
      <c r="P44" t="str">
        <f>_xlfn.XLOOKUP(Table1[[#This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_xlfn.XLOOKUP('Working sheet 1'!D45,products!$A$1:$A$49,products!$B$1:$B$49,,0)</f>
        <v>Lib</v>
      </c>
      <c r="J45" t="str">
        <f>_xlfn.XLOOKUP(D45,products!$A$1:$A$49,products!$C$1:$C$49,,0)</f>
        <v>L</v>
      </c>
      <c r="K45" s="7">
        <f>_xlfn.XLOOKUP(D45,products!$A$1:$A$49,products!$D$1:$D$49,,0)</f>
        <v>2.5</v>
      </c>
      <c r="L45" s="9">
        <f>_xlfn.XLOOKUP(D45,products!$A$1:$A$49,products!$E$1:$E$49,,0)</f>
        <v>36.454999999999998</v>
      </c>
      <c r="M45" s="9">
        <f>'Working sheet 1'!L45*'Working sheet 1'!E45</f>
        <v>72.91</v>
      </c>
      <c r="N45" t="str">
        <f t="shared" si="0"/>
        <v>Liberica</v>
      </c>
      <c r="O45" t="str">
        <f t="shared" si="1"/>
        <v>Light</v>
      </c>
      <c r="P45" t="str">
        <f>_xlfn.XLOOKUP(Table1[[#This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_xlfn.XLOOKUP('Working sheet 1'!D46,products!$A$1:$A$49,products!$B$1:$B$49,,0)</f>
        <v>Exc</v>
      </c>
      <c r="J46" t="str">
        <f>_xlfn.XLOOKUP(D46,products!$A$1:$A$49,products!$C$1:$C$49,,0)</f>
        <v>M</v>
      </c>
      <c r="K46" s="7">
        <f>_xlfn.XLOOKUP(D46,products!$A$1:$A$49,products!$D$1:$D$49,,0)</f>
        <v>0.5</v>
      </c>
      <c r="L46" s="9">
        <f>_xlfn.XLOOKUP(D46,products!$A$1:$A$49,products!$E$1:$E$49,,0)</f>
        <v>8.25</v>
      </c>
      <c r="M46" s="9">
        <f>'Working sheet 1'!L46*'Working sheet 1'!E46</f>
        <v>16.5</v>
      </c>
      <c r="N46" t="str">
        <f t="shared" si="0"/>
        <v>Excelsa</v>
      </c>
      <c r="O46" t="str">
        <f t="shared" si="1"/>
        <v>Medium</v>
      </c>
      <c r="P46" t="str">
        <f>_xlfn.XLOOKUP(Table1[[#This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_xlfn.XLOOKUP('Working sheet 1'!D47,products!$A$1:$A$49,products!$B$1:$B$49,,0)</f>
        <v>Lib</v>
      </c>
      <c r="J47" t="str">
        <f>_xlfn.XLOOKUP(D47,products!$A$1:$A$49,products!$C$1:$C$49,,0)</f>
        <v>D</v>
      </c>
      <c r="K47" s="7">
        <f>_xlfn.XLOOKUP(D47,products!$A$1:$A$49,products!$D$1:$D$49,,0)</f>
        <v>2.5</v>
      </c>
      <c r="L47" s="9">
        <f>_xlfn.XLOOKUP(D47,products!$A$1:$A$49,products!$E$1:$E$49,,0)</f>
        <v>29.784999999999997</v>
      </c>
      <c r="M47" s="9">
        <f>'Working sheet 1'!L47*'Working sheet 1'!E47</f>
        <v>178.70999999999998</v>
      </c>
      <c r="N47" t="str">
        <f t="shared" si="0"/>
        <v>Liberica</v>
      </c>
      <c r="O47" t="str">
        <f t="shared" si="1"/>
        <v>Dark</v>
      </c>
      <c r="P47" t="str">
        <f>_xlfn.XLOOKUP(Table1[[#This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_xlfn.XLOOKUP('Working sheet 1'!D48,products!$A$1:$A$49,products!$B$1:$B$49,,0)</f>
        <v>Exc</v>
      </c>
      <c r="J48" t="str">
        <f>_xlfn.XLOOKUP(D48,products!$A$1:$A$49,products!$C$1:$C$49,,0)</f>
        <v>M</v>
      </c>
      <c r="K48" s="7">
        <f>_xlfn.XLOOKUP(D48,products!$A$1:$A$49,products!$D$1:$D$49,,0)</f>
        <v>2.5</v>
      </c>
      <c r="L48" s="9">
        <f>_xlfn.XLOOKUP(D48,products!$A$1:$A$49,products!$E$1:$E$49,,0)</f>
        <v>31.624999999999996</v>
      </c>
      <c r="M48" s="9">
        <f>'Working sheet 1'!L48*'Working sheet 1'!E48</f>
        <v>63.249999999999993</v>
      </c>
      <c r="N48" t="str">
        <f t="shared" si="0"/>
        <v>Excelsa</v>
      </c>
      <c r="O48" t="str">
        <f t="shared" si="1"/>
        <v>Medium</v>
      </c>
      <c r="P48" t="str">
        <f>_xlfn.XLOOKUP(Table1[[#This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_xlfn.XLOOKUP('Working sheet 1'!D49,products!$A$1:$A$49,products!$B$1:$B$49,,0)</f>
        <v>Ara</v>
      </c>
      <c r="J49" t="str">
        <f>_xlfn.XLOOKUP(D49,products!$A$1:$A$49,products!$C$1:$C$49,,0)</f>
        <v>L</v>
      </c>
      <c r="K49" s="7">
        <f>_xlfn.XLOOKUP(D49,products!$A$1:$A$49,products!$D$1:$D$49,,0)</f>
        <v>0.2</v>
      </c>
      <c r="L49" s="9">
        <f>_xlfn.XLOOKUP(D49,products!$A$1:$A$49,products!$E$1:$E$49,,0)</f>
        <v>3.8849999999999998</v>
      </c>
      <c r="M49" s="9">
        <f>'Working sheet 1'!L49*'Working sheet 1'!E49</f>
        <v>7.77</v>
      </c>
      <c r="N49" t="str">
        <f t="shared" si="0"/>
        <v>Arabica</v>
      </c>
      <c r="O49" t="str">
        <f t="shared" si="1"/>
        <v>Light</v>
      </c>
      <c r="P49" t="str">
        <f>_xlfn.XLOOKUP(Table1[[#This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_xlfn.XLOOKUP('Working sheet 1'!D50,products!$A$1:$A$49,products!$B$1:$B$49,,0)</f>
        <v>Ara</v>
      </c>
      <c r="J50" t="str">
        <f>_xlfn.XLOOKUP(D50,products!$A$1:$A$49,products!$C$1:$C$49,,0)</f>
        <v>D</v>
      </c>
      <c r="K50" s="7">
        <f>_xlfn.XLOOKUP(D50,products!$A$1:$A$49,products!$D$1:$D$49,,0)</f>
        <v>2.5</v>
      </c>
      <c r="L50" s="9">
        <f>_xlfn.XLOOKUP(D50,products!$A$1:$A$49,products!$E$1:$E$49,,0)</f>
        <v>22.884999999999998</v>
      </c>
      <c r="M50" s="9">
        <f>'Working sheet 1'!L50*'Working sheet 1'!E50</f>
        <v>91.539999999999992</v>
      </c>
      <c r="N50" t="str">
        <f t="shared" si="0"/>
        <v>Arabica</v>
      </c>
      <c r="O50" t="str">
        <f t="shared" si="1"/>
        <v>Dark</v>
      </c>
      <c r="P50" t="str">
        <f>_xlfn.XLOOKUP(Table1[[#This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_xlfn.XLOOKUP('Working sheet 1'!D51,products!$A$1:$A$49,products!$B$1:$B$49,,0)</f>
        <v>Ara</v>
      </c>
      <c r="J51" t="str">
        <f>_xlfn.XLOOKUP(D51,products!$A$1:$A$49,products!$C$1:$C$49,,0)</f>
        <v>L</v>
      </c>
      <c r="K51" s="7">
        <f>_xlfn.XLOOKUP(D51,products!$A$1:$A$49,products!$D$1:$D$49,,0)</f>
        <v>1</v>
      </c>
      <c r="L51" s="9">
        <f>_xlfn.XLOOKUP(D51,products!$A$1:$A$49,products!$E$1:$E$49,,0)</f>
        <v>12.95</v>
      </c>
      <c r="M51" s="9">
        <f>'Working sheet 1'!L51*'Working sheet 1'!E51</f>
        <v>38.849999999999994</v>
      </c>
      <c r="N51" t="str">
        <f t="shared" si="0"/>
        <v>Arabica</v>
      </c>
      <c r="O51" t="str">
        <f t="shared" si="1"/>
        <v>Light</v>
      </c>
      <c r="P51" t="str">
        <f>_xlfn.XLOOKUP(Table1[[#This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_xlfn.XLOOKUP('Working sheet 1'!D52,products!$A$1:$A$49,products!$B$1:$B$49,,0)</f>
        <v>Lib</v>
      </c>
      <c r="J52" t="str">
        <f>_xlfn.XLOOKUP(D52,products!$A$1:$A$49,products!$C$1:$C$49,,0)</f>
        <v>D</v>
      </c>
      <c r="K52" s="7">
        <f>_xlfn.XLOOKUP(D52,products!$A$1:$A$49,products!$D$1:$D$49,,0)</f>
        <v>0.5</v>
      </c>
      <c r="L52" s="9">
        <f>_xlfn.XLOOKUP(D52,products!$A$1:$A$49,products!$E$1:$E$49,,0)</f>
        <v>7.77</v>
      </c>
      <c r="M52" s="9">
        <f>'Working sheet 1'!L52*'Working sheet 1'!E52</f>
        <v>15.54</v>
      </c>
      <c r="N52" t="str">
        <f t="shared" si="0"/>
        <v>Liberica</v>
      </c>
      <c r="O52" t="str">
        <f t="shared" si="1"/>
        <v>Dark</v>
      </c>
      <c r="P52" t="str">
        <f>_xlfn.XLOOKUP(Table1[[#This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_xlfn.XLOOKUP('Working sheet 1'!D53,products!$A$1:$A$49,products!$B$1:$B$49,,0)</f>
        <v>Lib</v>
      </c>
      <c r="J53" t="str">
        <f>_xlfn.XLOOKUP(D53,products!$A$1:$A$49,products!$C$1:$C$49,,0)</f>
        <v>L</v>
      </c>
      <c r="K53" s="7">
        <f>_xlfn.XLOOKUP(D53,products!$A$1:$A$49,products!$D$1:$D$49,,0)</f>
        <v>2.5</v>
      </c>
      <c r="L53" s="9">
        <f>_xlfn.XLOOKUP(D53,products!$A$1:$A$49,products!$E$1:$E$49,,0)</f>
        <v>36.454999999999998</v>
      </c>
      <c r="M53" s="9">
        <f>'Working sheet 1'!L53*'Working sheet 1'!E53</f>
        <v>145.82</v>
      </c>
      <c r="N53" t="str">
        <f t="shared" si="0"/>
        <v>Liberica</v>
      </c>
      <c r="O53" t="str">
        <f t="shared" si="1"/>
        <v>Light</v>
      </c>
      <c r="P53" t="str">
        <f>_xlfn.XLOOKUP(Table1[[#This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_xlfn.XLOOKUP('Working sheet 1'!D54,products!$A$1:$A$49,products!$B$1:$B$49,,0)</f>
        <v>Rob</v>
      </c>
      <c r="J54" t="str">
        <f>_xlfn.XLOOKUP(D54,products!$A$1:$A$49,products!$C$1:$C$49,,0)</f>
        <v>M</v>
      </c>
      <c r="K54" s="7">
        <f>_xlfn.XLOOKUP(D54,products!$A$1:$A$49,products!$D$1:$D$49,,0)</f>
        <v>0.5</v>
      </c>
      <c r="L54" s="9">
        <f>_xlfn.XLOOKUP(D54,products!$A$1:$A$49,products!$E$1:$E$49,,0)</f>
        <v>5.97</v>
      </c>
      <c r="M54" s="9">
        <f>'Working sheet 1'!L54*'Working sheet 1'!E54</f>
        <v>29.849999999999998</v>
      </c>
      <c r="N54" t="str">
        <f t="shared" si="0"/>
        <v>Robusta</v>
      </c>
      <c r="O54" t="str">
        <f t="shared" si="1"/>
        <v>Medium</v>
      </c>
      <c r="P54" t="str">
        <f>_xlfn.XLOOKUP(Table1[[#This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_xlfn.XLOOKUP('Working sheet 1'!D55,products!$A$1:$A$49,products!$B$1:$B$49,,0)</f>
        <v>Lib</v>
      </c>
      <c r="J55" t="str">
        <f>_xlfn.XLOOKUP(D55,products!$A$1:$A$49,products!$C$1:$C$49,,0)</f>
        <v>L</v>
      </c>
      <c r="K55" s="7">
        <f>_xlfn.XLOOKUP(D55,products!$A$1:$A$49,products!$D$1:$D$49,,0)</f>
        <v>2.5</v>
      </c>
      <c r="L55" s="9">
        <f>_xlfn.XLOOKUP(D55,products!$A$1:$A$49,products!$E$1:$E$49,,0)</f>
        <v>36.454999999999998</v>
      </c>
      <c r="M55" s="9">
        <f>'Working sheet 1'!L55*'Working sheet 1'!E55</f>
        <v>72.91</v>
      </c>
      <c r="N55" t="str">
        <f t="shared" si="0"/>
        <v>Liberica</v>
      </c>
      <c r="O55" t="str">
        <f t="shared" si="1"/>
        <v>Light</v>
      </c>
      <c r="P55" t="str">
        <f>_xlfn.XLOOKUP(Table1[[#This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_xlfn.XLOOKUP('Working sheet 1'!D56,products!$A$1:$A$49,products!$B$1:$B$49,,0)</f>
        <v>Lib</v>
      </c>
      <c r="J56" t="str">
        <f>_xlfn.XLOOKUP(D56,products!$A$1:$A$49,products!$C$1:$C$49,,0)</f>
        <v>M</v>
      </c>
      <c r="K56" s="7">
        <f>_xlfn.XLOOKUP(D56,products!$A$1:$A$49,products!$D$1:$D$49,,0)</f>
        <v>1</v>
      </c>
      <c r="L56" s="9">
        <f>_xlfn.XLOOKUP(D56,products!$A$1:$A$49,products!$E$1:$E$49,,0)</f>
        <v>14.55</v>
      </c>
      <c r="M56" s="9">
        <f>'Working sheet 1'!L56*'Working sheet 1'!E56</f>
        <v>72.75</v>
      </c>
      <c r="N56" t="str">
        <f t="shared" si="0"/>
        <v>Liberica</v>
      </c>
      <c r="O56" t="str">
        <f t="shared" si="1"/>
        <v>Medium</v>
      </c>
      <c r="P56" t="str">
        <f>_xlfn.XLOOKUP(Table1[[#This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_xlfn.XLOOKUP('Working sheet 1'!D57,products!$A$1:$A$49,products!$B$1:$B$49,,0)</f>
        <v>Lib</v>
      </c>
      <c r="J57" t="str">
        <f>_xlfn.XLOOKUP(D57,products!$A$1:$A$49,products!$C$1:$C$49,,0)</f>
        <v>L</v>
      </c>
      <c r="K57" s="7">
        <f>_xlfn.XLOOKUP(D57,products!$A$1:$A$49,products!$D$1:$D$49,,0)</f>
        <v>1</v>
      </c>
      <c r="L57" s="9">
        <f>_xlfn.XLOOKUP(D57,products!$A$1:$A$49,products!$E$1:$E$49,,0)</f>
        <v>15.85</v>
      </c>
      <c r="M57" s="9">
        <f>'Working sheet 1'!L57*'Working sheet 1'!E57</f>
        <v>47.55</v>
      </c>
      <c r="N57" t="str">
        <f t="shared" si="0"/>
        <v>Liberica</v>
      </c>
      <c r="O57" t="str">
        <f t="shared" si="1"/>
        <v>Light</v>
      </c>
      <c r="P57" t="str">
        <f>_xlfn.XLOOKUP(Table1[[#This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_xlfn.XLOOKUP('Working sheet 1'!D58,products!$A$1:$A$49,products!$B$1:$B$49,,0)</f>
        <v>Exc</v>
      </c>
      <c r="J58" t="str">
        <f>_xlfn.XLOOKUP(D58,products!$A$1:$A$49,products!$C$1:$C$49,,0)</f>
        <v>D</v>
      </c>
      <c r="K58" s="7">
        <f>_xlfn.XLOOKUP(D58,products!$A$1:$A$49,products!$D$1:$D$49,,0)</f>
        <v>0.2</v>
      </c>
      <c r="L58" s="9">
        <f>_xlfn.XLOOKUP(D58,products!$A$1:$A$49,products!$E$1:$E$49,,0)</f>
        <v>3.645</v>
      </c>
      <c r="M58" s="9">
        <f>'Working sheet 1'!L58*'Working sheet 1'!E58</f>
        <v>10.935</v>
      </c>
      <c r="N58" t="str">
        <f t="shared" si="0"/>
        <v>Excelsa</v>
      </c>
      <c r="O58" t="str">
        <f t="shared" si="1"/>
        <v>Dark</v>
      </c>
      <c r="P58" t="str">
        <f>_xlfn.XLOOKUP(Table1[[#This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_xlfn.XLOOKUP('Working sheet 1'!D59,products!$A$1:$A$49,products!$B$1:$B$49,,0)</f>
        <v>Exc</v>
      </c>
      <c r="J59" t="str">
        <f>_xlfn.XLOOKUP(D59,products!$A$1:$A$49,products!$C$1:$C$49,,0)</f>
        <v>L</v>
      </c>
      <c r="K59" s="7">
        <f>_xlfn.XLOOKUP(D59,products!$A$1:$A$49,products!$D$1:$D$49,,0)</f>
        <v>1</v>
      </c>
      <c r="L59" s="9">
        <f>_xlfn.XLOOKUP(D59,products!$A$1:$A$49,products!$E$1:$E$49,,0)</f>
        <v>14.85</v>
      </c>
      <c r="M59" s="9">
        <f>'Working sheet 1'!L59*'Working sheet 1'!E59</f>
        <v>59.4</v>
      </c>
      <c r="N59" t="str">
        <f t="shared" si="0"/>
        <v>Excelsa</v>
      </c>
      <c r="O59" t="str">
        <f t="shared" si="1"/>
        <v>Light</v>
      </c>
      <c r="P59" t="str">
        <f>_xlfn.XLOOKUP(Table1[[#This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_xlfn.XLOOKUP('Working sheet 1'!D60,products!$A$1:$A$49,products!$B$1:$B$49,,0)</f>
        <v>Lib</v>
      </c>
      <c r="J60" t="str">
        <f>_xlfn.XLOOKUP(D60,products!$A$1:$A$49,products!$C$1:$C$49,,0)</f>
        <v>D</v>
      </c>
      <c r="K60" s="7">
        <f>_xlfn.XLOOKUP(D60,products!$A$1:$A$49,products!$D$1:$D$49,,0)</f>
        <v>2.5</v>
      </c>
      <c r="L60" s="9">
        <f>_xlfn.XLOOKUP(D60,products!$A$1:$A$49,products!$E$1:$E$49,,0)</f>
        <v>29.784999999999997</v>
      </c>
      <c r="M60" s="9">
        <f>'Working sheet 1'!L60*'Working sheet 1'!E60</f>
        <v>89.35499999999999</v>
      </c>
      <c r="N60" t="str">
        <f t="shared" si="0"/>
        <v>Liberica</v>
      </c>
      <c r="O60" t="str">
        <f t="shared" si="1"/>
        <v>Dark</v>
      </c>
      <c r="P60" t="str">
        <f>_xlfn.XLOOKUP(Table1[[#This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_xlfn.XLOOKUP('Working sheet 1'!D61,products!$A$1:$A$49,products!$B$1:$B$49,,0)</f>
        <v>Lib</v>
      </c>
      <c r="J61" t="str">
        <f>_xlfn.XLOOKUP(D61,products!$A$1:$A$49,products!$C$1:$C$49,,0)</f>
        <v>M</v>
      </c>
      <c r="K61" s="7">
        <f>_xlfn.XLOOKUP(D61,products!$A$1:$A$49,products!$D$1:$D$49,,0)</f>
        <v>0.5</v>
      </c>
      <c r="L61" s="9">
        <f>_xlfn.XLOOKUP(D61,products!$A$1:$A$49,products!$E$1:$E$49,,0)</f>
        <v>8.73</v>
      </c>
      <c r="M61" s="9">
        <f>'Working sheet 1'!L61*'Working sheet 1'!E61</f>
        <v>26.19</v>
      </c>
      <c r="N61" t="str">
        <f t="shared" si="0"/>
        <v>Liberica</v>
      </c>
      <c r="O61" t="str">
        <f t="shared" si="1"/>
        <v>Medium</v>
      </c>
      <c r="P61" t="str">
        <f>_xlfn.XLOOKUP(Table1[[#This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_xlfn.XLOOKUP('Working sheet 1'!D62,products!$A$1:$A$49,products!$B$1:$B$49,,0)</f>
        <v>Ara</v>
      </c>
      <c r="J62" t="str">
        <f>_xlfn.XLOOKUP(D62,products!$A$1:$A$49,products!$C$1:$C$49,,0)</f>
        <v>D</v>
      </c>
      <c r="K62" s="7">
        <f>_xlfn.XLOOKUP(D62,products!$A$1:$A$49,products!$D$1:$D$49,,0)</f>
        <v>2.5</v>
      </c>
      <c r="L62" s="9">
        <f>_xlfn.XLOOKUP(D62,products!$A$1:$A$49,products!$E$1:$E$49,,0)</f>
        <v>22.884999999999998</v>
      </c>
      <c r="M62" s="9">
        <f>'Working sheet 1'!L62*'Working sheet 1'!E62</f>
        <v>114.42499999999998</v>
      </c>
      <c r="N62" t="str">
        <f t="shared" si="0"/>
        <v>Arabica</v>
      </c>
      <c r="O62" t="str">
        <f t="shared" si="1"/>
        <v>Dark</v>
      </c>
      <c r="P62" t="str">
        <f>_xlfn.XLOOKUP(Table1[[#This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_xlfn.XLOOKUP('Working sheet 1'!D63,products!$A$1:$A$49,products!$B$1:$B$49,,0)</f>
        <v>Rob</v>
      </c>
      <c r="J63" t="str">
        <f>_xlfn.XLOOKUP(D63,products!$A$1:$A$49,products!$C$1:$C$49,,0)</f>
        <v>D</v>
      </c>
      <c r="K63" s="7">
        <f>_xlfn.XLOOKUP(D63,products!$A$1:$A$49,products!$D$1:$D$49,,0)</f>
        <v>0.5</v>
      </c>
      <c r="L63" s="9">
        <f>_xlfn.XLOOKUP(D63,products!$A$1:$A$49,products!$E$1:$E$49,,0)</f>
        <v>5.3699999999999992</v>
      </c>
      <c r="M63" s="9">
        <f>'Working sheet 1'!L63*'Working sheet 1'!E63</f>
        <v>26.849999999999994</v>
      </c>
      <c r="N63" t="str">
        <f t="shared" si="0"/>
        <v>Robusta</v>
      </c>
      <c r="O63" t="str">
        <f t="shared" si="1"/>
        <v>Dark</v>
      </c>
      <c r="P63" t="str">
        <f>_xlfn.XLOOKUP(Table1[[#This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_xlfn.XLOOKUP('Working sheet 1'!D64,products!$A$1:$A$49,products!$B$1:$B$49,,0)</f>
        <v>Lib</v>
      </c>
      <c r="J64" t="str">
        <f>_xlfn.XLOOKUP(D64,products!$A$1:$A$49,products!$C$1:$C$49,,0)</f>
        <v>L</v>
      </c>
      <c r="K64" s="7">
        <f>_xlfn.XLOOKUP(D64,products!$A$1:$A$49,products!$D$1:$D$49,,0)</f>
        <v>0.2</v>
      </c>
      <c r="L64" s="9">
        <f>_xlfn.XLOOKUP(D64,products!$A$1:$A$49,products!$E$1:$E$49,,0)</f>
        <v>4.7549999999999999</v>
      </c>
      <c r="M64" s="9">
        <f>'Working sheet 1'!L64*'Working sheet 1'!E64</f>
        <v>23.774999999999999</v>
      </c>
      <c r="N64" t="str">
        <f t="shared" si="0"/>
        <v>Liberica</v>
      </c>
      <c r="O64" t="str">
        <f t="shared" si="1"/>
        <v>Light</v>
      </c>
      <c r="P64" t="str">
        <f>_xlfn.XLOOKUP(Table1[[#This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_xlfn.XLOOKUP('Working sheet 1'!D65,products!$A$1:$A$49,products!$B$1:$B$49,,0)</f>
        <v>Ara</v>
      </c>
      <c r="J65" t="str">
        <f>_xlfn.XLOOKUP(D65,products!$A$1:$A$49,products!$C$1:$C$49,,0)</f>
        <v>M</v>
      </c>
      <c r="K65" s="7">
        <f>_xlfn.XLOOKUP(D65,products!$A$1:$A$49,products!$D$1:$D$49,,0)</f>
        <v>0.5</v>
      </c>
      <c r="L65" s="9">
        <f>_xlfn.XLOOKUP(D65,products!$A$1:$A$49,products!$E$1:$E$49,,0)</f>
        <v>6.75</v>
      </c>
      <c r="M65" s="9">
        <f>'Working sheet 1'!L65*'Working sheet 1'!E65</f>
        <v>6.75</v>
      </c>
      <c r="N65" t="str">
        <f t="shared" si="0"/>
        <v>Arabica</v>
      </c>
      <c r="O65" t="str">
        <f t="shared" si="1"/>
        <v>Medium</v>
      </c>
      <c r="P65" t="str">
        <f>_xlfn.XLOOKUP(Table1[[#This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_xlfn.XLOOKUP('Working sheet 1'!D66,products!$A$1:$A$49,products!$B$1:$B$49,,0)</f>
        <v>Rob</v>
      </c>
      <c r="J66" t="str">
        <f>_xlfn.XLOOKUP(D66,products!$A$1:$A$49,products!$C$1:$C$49,,0)</f>
        <v>M</v>
      </c>
      <c r="K66" s="7">
        <f>_xlfn.XLOOKUP(D66,products!$A$1:$A$49,products!$D$1:$D$49,,0)</f>
        <v>0.5</v>
      </c>
      <c r="L66" s="9">
        <f>_xlfn.XLOOKUP(D66,products!$A$1:$A$49,products!$E$1:$E$49,,0)</f>
        <v>5.97</v>
      </c>
      <c r="M66" s="9">
        <f>'Working sheet 1'!L66*'Working sheet 1'!E66</f>
        <v>35.82</v>
      </c>
      <c r="N66" t="str">
        <f t="shared" si="0"/>
        <v>Robusta</v>
      </c>
      <c r="O66" t="str">
        <f t="shared" si="1"/>
        <v>Medium</v>
      </c>
      <c r="P66" t="str">
        <f>_xlfn.XLOOKUP(Table1[[#This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_xlfn.XLOOKUP('Working sheet 1'!D67,products!$A$1:$A$49,products!$B$1:$B$49,,0)</f>
        <v>Rob</v>
      </c>
      <c r="J67" t="str">
        <f>_xlfn.XLOOKUP(D67,products!$A$1:$A$49,products!$C$1:$C$49,,0)</f>
        <v>D</v>
      </c>
      <c r="K67" s="7">
        <f>_xlfn.XLOOKUP(D67,products!$A$1:$A$49,products!$D$1:$D$49,,0)</f>
        <v>2.5</v>
      </c>
      <c r="L67" s="9">
        <f>_xlfn.XLOOKUP(D67,products!$A$1:$A$49,products!$E$1:$E$49,,0)</f>
        <v>20.584999999999997</v>
      </c>
      <c r="M67" s="9">
        <f>'Working sheet 1'!L67*'Working sheet 1'!E67</f>
        <v>82.339999999999989</v>
      </c>
      <c r="N67" t="str">
        <f t="shared" ref="N67:N130" si="2">IF(I67="Rob","Robusta",IF(I67="Exc","Excelsa",IF(I67="Ara","Arabica",IF(I67="Lib","Liberica",""))))</f>
        <v>Robusta</v>
      </c>
      <c r="O67" t="str">
        <f t="shared" ref="O67:O130" si="3">IF(J67="M","Medium",IF(J67="L","Light",IF(J67="D","Dark","")))</f>
        <v>Dark</v>
      </c>
      <c r="P67" t="str">
        <f>_xlfn.XLOOKUP(Table1[[#This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_xlfn.XLOOKUP('Working sheet 1'!D68,products!$A$1:$A$49,products!$B$1:$B$49,,0)</f>
        <v>Rob</v>
      </c>
      <c r="J68" t="str">
        <f>_xlfn.XLOOKUP(D68,products!$A$1:$A$49,products!$C$1:$C$49,,0)</f>
        <v>L</v>
      </c>
      <c r="K68" s="7">
        <f>_xlfn.XLOOKUP(D68,products!$A$1:$A$49,products!$D$1:$D$49,,0)</f>
        <v>0.5</v>
      </c>
      <c r="L68" s="9">
        <f>_xlfn.XLOOKUP(D68,products!$A$1:$A$49,products!$E$1:$E$49,,0)</f>
        <v>7.169999999999999</v>
      </c>
      <c r="M68" s="9">
        <f>'Working sheet 1'!L68*'Working sheet 1'!E68</f>
        <v>7.169999999999999</v>
      </c>
      <c r="N68" t="str">
        <f t="shared" si="2"/>
        <v>Robusta</v>
      </c>
      <c r="O68" t="str">
        <f t="shared" si="3"/>
        <v>Light</v>
      </c>
      <c r="P68" t="str">
        <f>_xlfn.XLOOKUP(Table1[[#This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_xlfn.XLOOKUP('Working sheet 1'!D69,products!$A$1:$A$49,products!$B$1:$B$49,,0)</f>
        <v>Lib</v>
      </c>
      <c r="J69" t="str">
        <f>_xlfn.XLOOKUP(D69,products!$A$1:$A$49,products!$C$1:$C$49,,0)</f>
        <v>L</v>
      </c>
      <c r="K69" s="7">
        <f>_xlfn.XLOOKUP(D69,products!$A$1:$A$49,products!$D$1:$D$49,,0)</f>
        <v>0.2</v>
      </c>
      <c r="L69" s="9">
        <f>_xlfn.XLOOKUP(D69,products!$A$1:$A$49,products!$E$1:$E$49,,0)</f>
        <v>4.7549999999999999</v>
      </c>
      <c r="M69" s="9">
        <f>'Working sheet 1'!L69*'Working sheet 1'!E69</f>
        <v>9.51</v>
      </c>
      <c r="N69" t="str">
        <f t="shared" si="2"/>
        <v>Liberica</v>
      </c>
      <c r="O69" t="str">
        <f t="shared" si="3"/>
        <v>Light</v>
      </c>
      <c r="P69" t="str">
        <f>_xlfn.XLOOKUP(Table1[[#This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_xlfn.XLOOKUP('Working sheet 1'!D70,products!$A$1:$A$49,products!$B$1:$B$49,,0)</f>
        <v>Rob</v>
      </c>
      <c r="J70" t="str">
        <f>_xlfn.XLOOKUP(D70,products!$A$1:$A$49,products!$C$1:$C$49,,0)</f>
        <v>M</v>
      </c>
      <c r="K70" s="7">
        <f>_xlfn.XLOOKUP(D70,products!$A$1:$A$49,products!$D$1:$D$49,,0)</f>
        <v>0.2</v>
      </c>
      <c r="L70" s="9">
        <f>_xlfn.XLOOKUP(D70,products!$A$1:$A$49,products!$E$1:$E$49,,0)</f>
        <v>2.9849999999999999</v>
      </c>
      <c r="M70" s="9">
        <f>'Working sheet 1'!L70*'Working sheet 1'!E70</f>
        <v>2.9849999999999999</v>
      </c>
      <c r="N70" t="str">
        <f t="shared" si="2"/>
        <v>Robusta</v>
      </c>
      <c r="O70" t="str">
        <f t="shared" si="3"/>
        <v>Medium</v>
      </c>
      <c r="P70" t="str">
        <f>_xlfn.XLOOKUP(Table1[[#This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_xlfn.XLOOKUP('Working sheet 1'!D71,products!$A$1:$A$49,products!$B$1:$B$49,,0)</f>
        <v>Rob</v>
      </c>
      <c r="J71" t="str">
        <f>_xlfn.XLOOKUP(D71,products!$A$1:$A$49,products!$C$1:$C$49,,0)</f>
        <v>M</v>
      </c>
      <c r="K71" s="7">
        <f>_xlfn.XLOOKUP(D71,products!$A$1:$A$49,products!$D$1:$D$49,,0)</f>
        <v>1</v>
      </c>
      <c r="L71" s="9">
        <f>_xlfn.XLOOKUP(D71,products!$A$1:$A$49,products!$E$1:$E$49,,0)</f>
        <v>9.9499999999999993</v>
      </c>
      <c r="M71" s="9">
        <f>'Working sheet 1'!L71*'Working sheet 1'!E71</f>
        <v>59.699999999999996</v>
      </c>
      <c r="N71" t="str">
        <f t="shared" si="2"/>
        <v>Robusta</v>
      </c>
      <c r="O71" t="str">
        <f t="shared" si="3"/>
        <v>Medium</v>
      </c>
      <c r="P71" t="str">
        <f>_xlfn.XLOOKUP(Table1[[#This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_xlfn.XLOOKUP('Working sheet 1'!D72,products!$A$1:$A$49,products!$B$1:$B$49,,0)</f>
        <v>Exc</v>
      </c>
      <c r="J72" t="str">
        <f>_xlfn.XLOOKUP(D72,products!$A$1:$A$49,products!$C$1:$C$49,,0)</f>
        <v>L</v>
      </c>
      <c r="K72" s="7">
        <f>_xlfn.XLOOKUP(D72,products!$A$1:$A$49,products!$D$1:$D$49,,0)</f>
        <v>2.5</v>
      </c>
      <c r="L72" s="9">
        <f>_xlfn.XLOOKUP(D72,products!$A$1:$A$49,products!$E$1:$E$49,,0)</f>
        <v>34.154999999999994</v>
      </c>
      <c r="M72" s="9">
        <f>'Working sheet 1'!L72*'Working sheet 1'!E72</f>
        <v>136.61999999999998</v>
      </c>
      <c r="N72" t="str">
        <f t="shared" si="2"/>
        <v>Excelsa</v>
      </c>
      <c r="O72" t="str">
        <f t="shared" si="3"/>
        <v>Light</v>
      </c>
      <c r="P72" t="str">
        <f>_xlfn.XLOOKUP(Table1[[#This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_xlfn.XLOOKUP('Working sheet 1'!D73,products!$A$1:$A$49,products!$B$1:$B$49,,0)</f>
        <v>Lib</v>
      </c>
      <c r="J73" t="str">
        <f>_xlfn.XLOOKUP(D73,products!$A$1:$A$49,products!$C$1:$C$49,,0)</f>
        <v>L</v>
      </c>
      <c r="K73" s="7">
        <f>_xlfn.XLOOKUP(D73,products!$A$1:$A$49,products!$D$1:$D$49,,0)</f>
        <v>0.2</v>
      </c>
      <c r="L73" s="9">
        <f>_xlfn.XLOOKUP(D73,products!$A$1:$A$49,products!$E$1:$E$49,,0)</f>
        <v>4.7549999999999999</v>
      </c>
      <c r="M73" s="9">
        <f>'Working sheet 1'!L73*'Working sheet 1'!E73</f>
        <v>9.51</v>
      </c>
      <c r="N73" t="str">
        <f t="shared" si="2"/>
        <v>Liberica</v>
      </c>
      <c r="O73" t="str">
        <f t="shared" si="3"/>
        <v>Light</v>
      </c>
      <c r="P73" t="str">
        <f>_xlfn.XLOOKUP(Table1[[#This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_xlfn.XLOOKUP('Working sheet 1'!D74,products!$A$1:$A$49,products!$B$1:$B$49,,0)</f>
        <v>Ara</v>
      </c>
      <c r="J74" t="str">
        <f>_xlfn.XLOOKUP(D74,products!$A$1:$A$49,products!$C$1:$C$49,,0)</f>
        <v>M</v>
      </c>
      <c r="K74" s="7">
        <f>_xlfn.XLOOKUP(D74,products!$A$1:$A$49,products!$D$1:$D$49,,0)</f>
        <v>2.5</v>
      </c>
      <c r="L74" s="9">
        <f>_xlfn.XLOOKUP(D74,products!$A$1:$A$49,products!$E$1:$E$49,,0)</f>
        <v>25.874999999999996</v>
      </c>
      <c r="M74" s="9">
        <f>'Working sheet 1'!L74*'Working sheet 1'!E74</f>
        <v>77.624999999999986</v>
      </c>
      <c r="N74" t="str">
        <f t="shared" si="2"/>
        <v>Arabica</v>
      </c>
      <c r="O74" t="str">
        <f t="shared" si="3"/>
        <v>Medium</v>
      </c>
      <c r="P74" t="str">
        <f>_xlfn.XLOOKUP(Table1[[#This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_xlfn.XLOOKUP('Working sheet 1'!D75,products!$A$1:$A$49,products!$B$1:$B$49,,0)</f>
        <v>Lib</v>
      </c>
      <c r="J75" t="str">
        <f>_xlfn.XLOOKUP(D75,products!$A$1:$A$49,products!$C$1:$C$49,,0)</f>
        <v>M</v>
      </c>
      <c r="K75" s="7">
        <f>_xlfn.XLOOKUP(D75,products!$A$1:$A$49,products!$D$1:$D$49,,0)</f>
        <v>0.2</v>
      </c>
      <c r="L75" s="9">
        <f>_xlfn.XLOOKUP(D75,products!$A$1:$A$49,products!$E$1:$E$49,,0)</f>
        <v>4.3650000000000002</v>
      </c>
      <c r="M75" s="9">
        <f>'Working sheet 1'!L75*'Working sheet 1'!E75</f>
        <v>21.825000000000003</v>
      </c>
      <c r="N75" t="str">
        <f t="shared" si="2"/>
        <v>Liberica</v>
      </c>
      <c r="O75" t="str">
        <f t="shared" si="3"/>
        <v>Medium</v>
      </c>
      <c r="P75" t="str">
        <f>_xlfn.XLOOKUP(Table1[[#This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_xlfn.XLOOKUP('Working sheet 1'!D76,products!$A$1:$A$49,products!$B$1:$B$49,,0)</f>
        <v>Exc</v>
      </c>
      <c r="J76" t="str">
        <f>_xlfn.XLOOKUP(D76,products!$A$1:$A$49,products!$C$1:$C$49,,0)</f>
        <v>L</v>
      </c>
      <c r="K76" s="7">
        <f>_xlfn.XLOOKUP(D76,products!$A$1:$A$49,products!$D$1:$D$49,,0)</f>
        <v>0.5</v>
      </c>
      <c r="L76" s="9">
        <f>_xlfn.XLOOKUP(D76,products!$A$1:$A$49,products!$E$1:$E$49,,0)</f>
        <v>8.91</v>
      </c>
      <c r="M76" s="9">
        <f>'Working sheet 1'!L76*'Working sheet 1'!E76</f>
        <v>17.82</v>
      </c>
      <c r="N76" t="str">
        <f t="shared" si="2"/>
        <v>Excelsa</v>
      </c>
      <c r="O76" t="str">
        <f t="shared" si="3"/>
        <v>Light</v>
      </c>
      <c r="P76" t="str">
        <f>_xlfn.XLOOKUP(Table1[[#This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_xlfn.XLOOKUP('Working sheet 1'!D77,products!$A$1:$A$49,products!$B$1:$B$49,,0)</f>
        <v>Rob</v>
      </c>
      <c r="J77" t="str">
        <f>_xlfn.XLOOKUP(D77,products!$A$1:$A$49,products!$C$1:$C$49,,0)</f>
        <v>D</v>
      </c>
      <c r="K77" s="7">
        <f>_xlfn.XLOOKUP(D77,products!$A$1:$A$49,products!$D$1:$D$49,,0)</f>
        <v>1</v>
      </c>
      <c r="L77" s="9">
        <f>_xlfn.XLOOKUP(D77,products!$A$1:$A$49,products!$E$1:$E$49,,0)</f>
        <v>8.9499999999999993</v>
      </c>
      <c r="M77" s="9">
        <f>'Working sheet 1'!L77*'Working sheet 1'!E77</f>
        <v>53.699999999999996</v>
      </c>
      <c r="N77" t="str">
        <f t="shared" si="2"/>
        <v>Robusta</v>
      </c>
      <c r="O77" t="str">
        <f t="shared" si="3"/>
        <v>Dark</v>
      </c>
      <c r="P77" t="str">
        <f>_xlfn.XLOOKUP(Table1[[#This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_xlfn.XLOOKUP('Working sheet 1'!D78,products!$A$1:$A$49,products!$B$1:$B$49,,0)</f>
        <v>Rob</v>
      </c>
      <c r="J78" t="str">
        <f>_xlfn.XLOOKUP(D78,products!$A$1:$A$49,products!$C$1:$C$49,,0)</f>
        <v>L</v>
      </c>
      <c r="K78" s="7">
        <f>_xlfn.XLOOKUP(D78,products!$A$1:$A$49,products!$D$1:$D$49,,0)</f>
        <v>0.2</v>
      </c>
      <c r="L78" s="9">
        <f>_xlfn.XLOOKUP(D78,products!$A$1:$A$49,products!$E$1:$E$49,,0)</f>
        <v>3.5849999999999995</v>
      </c>
      <c r="M78" s="9">
        <f>'Working sheet 1'!L78*'Working sheet 1'!E78</f>
        <v>3.5849999999999995</v>
      </c>
      <c r="N78" t="str">
        <f t="shared" si="2"/>
        <v>Robusta</v>
      </c>
      <c r="O78" t="str">
        <f t="shared" si="3"/>
        <v>Light</v>
      </c>
      <c r="P78" t="str">
        <f>_xlfn.XLOOKUP(Table1[[#This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_xlfn.XLOOKUP('Working sheet 1'!D79,products!$A$1:$A$49,products!$B$1:$B$49,,0)</f>
        <v>Exc</v>
      </c>
      <c r="J79" t="str">
        <f>_xlfn.XLOOKUP(D79,products!$A$1:$A$49,products!$C$1:$C$49,,0)</f>
        <v>D</v>
      </c>
      <c r="K79" s="7">
        <f>_xlfn.XLOOKUP(D79,products!$A$1:$A$49,products!$D$1:$D$49,,0)</f>
        <v>0.2</v>
      </c>
      <c r="L79" s="9">
        <f>_xlfn.XLOOKUP(D79,products!$A$1:$A$49,products!$E$1:$E$49,,0)</f>
        <v>3.645</v>
      </c>
      <c r="M79" s="9">
        <f>'Working sheet 1'!L79*'Working sheet 1'!E79</f>
        <v>7.29</v>
      </c>
      <c r="N79" t="str">
        <f t="shared" si="2"/>
        <v>Excelsa</v>
      </c>
      <c r="O79" t="str">
        <f t="shared" si="3"/>
        <v>Dark</v>
      </c>
      <c r="P79" t="str">
        <f>_xlfn.XLOOKUP(Table1[[#This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_xlfn.XLOOKUP('Working sheet 1'!D80,products!$A$1:$A$49,products!$B$1:$B$49,,0)</f>
        <v>Ara</v>
      </c>
      <c r="J80" t="str">
        <f>_xlfn.XLOOKUP(D80,products!$A$1:$A$49,products!$C$1:$C$49,,0)</f>
        <v>M</v>
      </c>
      <c r="K80" s="7">
        <f>_xlfn.XLOOKUP(D80,products!$A$1:$A$49,products!$D$1:$D$49,,0)</f>
        <v>0.5</v>
      </c>
      <c r="L80" s="9">
        <f>_xlfn.XLOOKUP(D80,products!$A$1:$A$49,products!$E$1:$E$49,,0)</f>
        <v>6.75</v>
      </c>
      <c r="M80" s="9">
        <f>'Working sheet 1'!L80*'Working sheet 1'!E80</f>
        <v>40.5</v>
      </c>
      <c r="N80" t="str">
        <f t="shared" si="2"/>
        <v>Arabica</v>
      </c>
      <c r="O80" t="str">
        <f t="shared" si="3"/>
        <v>Medium</v>
      </c>
      <c r="P80" t="str">
        <f>_xlfn.XLOOKUP(Table1[[#This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_xlfn.XLOOKUP('Working sheet 1'!D81,products!$A$1:$A$49,products!$B$1:$B$49,,0)</f>
        <v>Rob</v>
      </c>
      <c r="J81" t="str">
        <f>_xlfn.XLOOKUP(D81,products!$A$1:$A$49,products!$C$1:$C$49,,0)</f>
        <v>L</v>
      </c>
      <c r="K81" s="7">
        <f>_xlfn.XLOOKUP(D81,products!$A$1:$A$49,products!$D$1:$D$49,,0)</f>
        <v>1</v>
      </c>
      <c r="L81" s="9">
        <f>_xlfn.XLOOKUP(D81,products!$A$1:$A$49,products!$E$1:$E$49,,0)</f>
        <v>11.95</v>
      </c>
      <c r="M81" s="9">
        <f>'Working sheet 1'!L81*'Working sheet 1'!E81</f>
        <v>47.8</v>
      </c>
      <c r="N81" t="str">
        <f t="shared" si="2"/>
        <v>Robusta</v>
      </c>
      <c r="O81" t="str">
        <f t="shared" si="3"/>
        <v>Light</v>
      </c>
      <c r="P81" t="str">
        <f>_xlfn.XLOOKUP(Table1[[#This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_xlfn.XLOOKUP('Working sheet 1'!D82,products!$A$1:$A$49,products!$B$1:$B$49,,0)</f>
        <v>Ara</v>
      </c>
      <c r="J82" t="str">
        <f>_xlfn.XLOOKUP(D82,products!$A$1:$A$49,products!$C$1:$C$49,,0)</f>
        <v>L</v>
      </c>
      <c r="K82" s="7">
        <f>_xlfn.XLOOKUP(D82,products!$A$1:$A$49,products!$D$1:$D$49,,0)</f>
        <v>0.5</v>
      </c>
      <c r="L82" s="9">
        <f>_xlfn.XLOOKUP(D82,products!$A$1:$A$49,products!$E$1:$E$49,,0)</f>
        <v>7.77</v>
      </c>
      <c r="M82" s="9">
        <f>'Working sheet 1'!L82*'Working sheet 1'!E82</f>
        <v>38.849999999999994</v>
      </c>
      <c r="N82" t="str">
        <f t="shared" si="2"/>
        <v>Arabica</v>
      </c>
      <c r="O82" t="str">
        <f t="shared" si="3"/>
        <v>Light</v>
      </c>
      <c r="P82" t="str">
        <f>_xlfn.XLOOKUP(Table1[[#This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_xlfn.XLOOKUP('Working sheet 1'!D83,products!$A$1:$A$49,products!$B$1:$B$49,,0)</f>
        <v>Lib</v>
      </c>
      <c r="J83" t="str">
        <f>_xlfn.XLOOKUP(D83,products!$A$1:$A$49,products!$C$1:$C$49,,0)</f>
        <v>L</v>
      </c>
      <c r="K83" s="7">
        <f>_xlfn.XLOOKUP(D83,products!$A$1:$A$49,products!$D$1:$D$49,,0)</f>
        <v>2.5</v>
      </c>
      <c r="L83" s="9">
        <f>_xlfn.XLOOKUP(D83,products!$A$1:$A$49,products!$E$1:$E$49,,0)</f>
        <v>36.454999999999998</v>
      </c>
      <c r="M83" s="9">
        <f>'Working sheet 1'!L83*'Working sheet 1'!E83</f>
        <v>109.36499999999999</v>
      </c>
      <c r="N83" t="str">
        <f t="shared" si="2"/>
        <v>Liberica</v>
      </c>
      <c r="O83" t="str">
        <f t="shared" si="3"/>
        <v>Light</v>
      </c>
      <c r="P83" t="str">
        <f>_xlfn.XLOOKUP(Table1[[#This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_xlfn.XLOOKUP('Working sheet 1'!D84,products!$A$1:$A$49,products!$B$1:$B$49,,0)</f>
        <v>Lib</v>
      </c>
      <c r="J84" t="str">
        <f>_xlfn.XLOOKUP(D84,products!$A$1:$A$49,products!$C$1:$C$49,,0)</f>
        <v>M</v>
      </c>
      <c r="K84" s="7">
        <f>_xlfn.XLOOKUP(D84,products!$A$1:$A$49,products!$D$1:$D$49,,0)</f>
        <v>2.5</v>
      </c>
      <c r="L84" s="9">
        <f>_xlfn.XLOOKUP(D84,products!$A$1:$A$49,products!$E$1:$E$49,,0)</f>
        <v>33.464999999999996</v>
      </c>
      <c r="M84" s="9">
        <f>'Working sheet 1'!L84*'Working sheet 1'!E84</f>
        <v>100.39499999999998</v>
      </c>
      <c r="N84" t="str">
        <f t="shared" si="2"/>
        <v>Liberica</v>
      </c>
      <c r="O84" t="str">
        <f t="shared" si="3"/>
        <v>Medium</v>
      </c>
      <c r="P84" t="str">
        <f>_xlfn.XLOOKUP(Table1[[#This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_xlfn.XLOOKUP('Working sheet 1'!D85,products!$A$1:$A$49,products!$B$1:$B$49,,0)</f>
        <v>Rob</v>
      </c>
      <c r="J85" t="str">
        <f>_xlfn.XLOOKUP(D85,products!$A$1:$A$49,products!$C$1:$C$49,,0)</f>
        <v>D</v>
      </c>
      <c r="K85" s="7">
        <f>_xlfn.XLOOKUP(D85,products!$A$1:$A$49,products!$D$1:$D$49,,0)</f>
        <v>2.5</v>
      </c>
      <c r="L85" s="9">
        <f>_xlfn.XLOOKUP(D85,products!$A$1:$A$49,products!$E$1:$E$49,,0)</f>
        <v>20.584999999999997</v>
      </c>
      <c r="M85" s="9">
        <f>'Working sheet 1'!L85*'Working sheet 1'!E85</f>
        <v>82.339999999999989</v>
      </c>
      <c r="N85" t="str">
        <f t="shared" si="2"/>
        <v>Robusta</v>
      </c>
      <c r="O85" t="str">
        <f t="shared" si="3"/>
        <v>Dark</v>
      </c>
      <c r="P85" t="str">
        <f>_xlfn.XLOOKUP(Table1[[#This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_xlfn.XLOOKUP('Working sheet 1'!D86,products!$A$1:$A$49,products!$B$1:$B$49,,0)</f>
        <v>Lib</v>
      </c>
      <c r="J86" t="str">
        <f>_xlfn.XLOOKUP(D86,products!$A$1:$A$49,products!$C$1:$C$49,,0)</f>
        <v>L</v>
      </c>
      <c r="K86" s="7">
        <f>_xlfn.XLOOKUP(D86,products!$A$1:$A$49,products!$D$1:$D$49,,0)</f>
        <v>0.5</v>
      </c>
      <c r="L86" s="9">
        <f>_xlfn.XLOOKUP(D86,products!$A$1:$A$49,products!$E$1:$E$49,,0)</f>
        <v>9.51</v>
      </c>
      <c r="M86" s="9">
        <f>'Working sheet 1'!L86*'Working sheet 1'!E86</f>
        <v>9.51</v>
      </c>
      <c r="N86" t="str">
        <f t="shared" si="2"/>
        <v>Liberica</v>
      </c>
      <c r="O86" t="str">
        <f t="shared" si="3"/>
        <v>Light</v>
      </c>
      <c r="P86" t="str">
        <f>_xlfn.XLOOKUP(Table1[[#This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_xlfn.XLOOKUP('Working sheet 1'!D87,products!$A$1:$A$49,products!$B$1:$B$49,,0)</f>
        <v>Ara</v>
      </c>
      <c r="J87" t="str">
        <f>_xlfn.XLOOKUP(D87,products!$A$1:$A$49,products!$C$1:$C$49,,0)</f>
        <v>L</v>
      </c>
      <c r="K87" s="7">
        <f>_xlfn.XLOOKUP(D87,products!$A$1:$A$49,products!$D$1:$D$49,,0)</f>
        <v>2.5</v>
      </c>
      <c r="L87" s="9">
        <f>_xlfn.XLOOKUP(D87,products!$A$1:$A$49,products!$E$1:$E$49,,0)</f>
        <v>29.784999999999997</v>
      </c>
      <c r="M87" s="9">
        <f>'Working sheet 1'!L87*'Working sheet 1'!E87</f>
        <v>89.35499999999999</v>
      </c>
      <c r="N87" t="str">
        <f t="shared" si="2"/>
        <v>Arabica</v>
      </c>
      <c r="O87" t="str">
        <f t="shared" si="3"/>
        <v>Light</v>
      </c>
      <c r="P87" t="str">
        <f>_xlfn.XLOOKUP(Table1[[#This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_xlfn.XLOOKUP('Working sheet 1'!D88,products!$A$1:$A$49,products!$B$1:$B$49,,0)</f>
        <v>Ara</v>
      </c>
      <c r="J88" t="str">
        <f>_xlfn.XLOOKUP(D88,products!$A$1:$A$49,products!$C$1:$C$49,,0)</f>
        <v>D</v>
      </c>
      <c r="K88" s="7">
        <f>_xlfn.XLOOKUP(D88,products!$A$1:$A$49,products!$D$1:$D$49,,0)</f>
        <v>0.2</v>
      </c>
      <c r="L88" s="9">
        <f>_xlfn.XLOOKUP(D88,products!$A$1:$A$49,products!$E$1:$E$49,,0)</f>
        <v>2.9849999999999999</v>
      </c>
      <c r="M88" s="9">
        <f>'Working sheet 1'!L88*'Working sheet 1'!E88</f>
        <v>11.94</v>
      </c>
      <c r="N88" t="str">
        <f t="shared" si="2"/>
        <v>Arabica</v>
      </c>
      <c r="O88" t="str">
        <f t="shared" si="3"/>
        <v>Dark</v>
      </c>
      <c r="P88" t="str">
        <f>_xlfn.XLOOKUP(Table1[[#This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_xlfn.XLOOKUP('Working sheet 1'!D89,products!$A$1:$A$49,products!$B$1:$B$49,,0)</f>
        <v>Ara</v>
      </c>
      <c r="J89" t="str">
        <f>_xlfn.XLOOKUP(D89,products!$A$1:$A$49,products!$C$1:$C$49,,0)</f>
        <v>M</v>
      </c>
      <c r="K89" s="7">
        <f>_xlfn.XLOOKUP(D89,products!$A$1:$A$49,products!$D$1:$D$49,,0)</f>
        <v>1</v>
      </c>
      <c r="L89" s="9">
        <f>_xlfn.XLOOKUP(D89,products!$A$1:$A$49,products!$E$1:$E$49,,0)</f>
        <v>11.25</v>
      </c>
      <c r="M89" s="9">
        <f>'Working sheet 1'!L89*'Working sheet 1'!E89</f>
        <v>33.75</v>
      </c>
      <c r="N89" t="str">
        <f t="shared" si="2"/>
        <v>Arabica</v>
      </c>
      <c r="O89" t="str">
        <f t="shared" si="3"/>
        <v>Medium</v>
      </c>
      <c r="P89" t="str">
        <f>_xlfn.XLOOKUP(Table1[[#This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_xlfn.XLOOKUP('Working sheet 1'!D90,products!$A$1:$A$49,products!$B$1:$B$49,,0)</f>
        <v>Rob</v>
      </c>
      <c r="J90" t="str">
        <f>_xlfn.XLOOKUP(D90,products!$A$1:$A$49,products!$C$1:$C$49,,0)</f>
        <v>L</v>
      </c>
      <c r="K90" s="7">
        <f>_xlfn.XLOOKUP(D90,products!$A$1:$A$49,products!$D$1:$D$49,,0)</f>
        <v>1</v>
      </c>
      <c r="L90" s="9">
        <f>_xlfn.XLOOKUP(D90,products!$A$1:$A$49,products!$E$1:$E$49,,0)</f>
        <v>11.95</v>
      </c>
      <c r="M90" s="9">
        <f>'Working sheet 1'!L90*'Working sheet 1'!E90</f>
        <v>35.849999999999994</v>
      </c>
      <c r="N90" t="str">
        <f t="shared" si="2"/>
        <v>Robusta</v>
      </c>
      <c r="O90" t="str">
        <f t="shared" si="3"/>
        <v>Light</v>
      </c>
      <c r="P90" t="str">
        <f>_xlfn.XLOOKUP(Table1[[#This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_xlfn.XLOOKUP('Working sheet 1'!D91,products!$A$1:$A$49,products!$B$1:$B$49,,0)</f>
        <v>Ara</v>
      </c>
      <c r="J91" t="str">
        <f>_xlfn.XLOOKUP(D91,products!$A$1:$A$49,products!$C$1:$C$49,,0)</f>
        <v>L</v>
      </c>
      <c r="K91" s="7">
        <f>_xlfn.XLOOKUP(D91,products!$A$1:$A$49,products!$D$1:$D$49,,0)</f>
        <v>1</v>
      </c>
      <c r="L91" s="9">
        <f>_xlfn.XLOOKUP(D91,products!$A$1:$A$49,products!$E$1:$E$49,,0)</f>
        <v>12.95</v>
      </c>
      <c r="M91" s="9">
        <f>'Working sheet 1'!L91*'Working sheet 1'!E91</f>
        <v>77.699999999999989</v>
      </c>
      <c r="N91" t="str">
        <f t="shared" si="2"/>
        <v>Arabica</v>
      </c>
      <c r="O91" t="str">
        <f t="shared" si="3"/>
        <v>Light</v>
      </c>
      <c r="P91" t="str">
        <f>_xlfn.XLOOKUP(Table1[[#This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_xlfn.XLOOKUP('Working sheet 1'!D92,products!$A$1:$A$49,products!$B$1:$B$49,,0)</f>
        <v>Ara</v>
      </c>
      <c r="J92" t="str">
        <f>_xlfn.XLOOKUP(D92,products!$A$1:$A$49,products!$C$1:$C$49,,0)</f>
        <v>L</v>
      </c>
      <c r="K92" s="7">
        <f>_xlfn.XLOOKUP(D92,products!$A$1:$A$49,products!$D$1:$D$49,,0)</f>
        <v>1</v>
      </c>
      <c r="L92" s="9">
        <f>_xlfn.XLOOKUP(D92,products!$A$1:$A$49,products!$E$1:$E$49,,0)</f>
        <v>12.95</v>
      </c>
      <c r="M92" s="9">
        <f>'Working sheet 1'!L92*'Working sheet 1'!E92</f>
        <v>51.8</v>
      </c>
      <c r="N92" t="str">
        <f t="shared" si="2"/>
        <v>Arabica</v>
      </c>
      <c r="O92" t="str">
        <f t="shared" si="3"/>
        <v>Light</v>
      </c>
      <c r="P92" t="str">
        <f>_xlfn.XLOOKUP(Table1[[#This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_xlfn.XLOOKUP('Working sheet 1'!D93,products!$A$1:$A$49,products!$B$1:$B$49,,0)</f>
        <v>Ara</v>
      </c>
      <c r="J93" t="str">
        <f>_xlfn.XLOOKUP(D93,products!$A$1:$A$49,products!$C$1:$C$49,,0)</f>
        <v>M</v>
      </c>
      <c r="K93" s="7">
        <f>_xlfn.XLOOKUP(D93,products!$A$1:$A$49,products!$D$1:$D$49,,0)</f>
        <v>2.5</v>
      </c>
      <c r="L93" s="9">
        <f>_xlfn.XLOOKUP(D93,products!$A$1:$A$49,products!$E$1:$E$49,,0)</f>
        <v>25.874999999999996</v>
      </c>
      <c r="M93" s="9">
        <f>'Working sheet 1'!L93*'Working sheet 1'!E93</f>
        <v>103.49999999999999</v>
      </c>
      <c r="N93" t="str">
        <f t="shared" si="2"/>
        <v>Arabica</v>
      </c>
      <c r="O93" t="str">
        <f t="shared" si="3"/>
        <v>Medium</v>
      </c>
      <c r="P93" t="str">
        <f>_xlfn.XLOOKUP(Table1[[#This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_xlfn.XLOOKUP('Working sheet 1'!D94,products!$A$1:$A$49,products!$B$1:$B$49,,0)</f>
        <v>Exc</v>
      </c>
      <c r="J94" t="str">
        <f>_xlfn.XLOOKUP(D94,products!$A$1:$A$49,products!$C$1:$C$49,,0)</f>
        <v>L</v>
      </c>
      <c r="K94" s="7">
        <f>_xlfn.XLOOKUP(D94,products!$A$1:$A$49,products!$D$1:$D$49,,0)</f>
        <v>1</v>
      </c>
      <c r="L94" s="9">
        <f>_xlfn.XLOOKUP(D94,products!$A$1:$A$49,products!$E$1:$E$49,,0)</f>
        <v>14.85</v>
      </c>
      <c r="M94" s="9">
        <f>'Working sheet 1'!L94*'Working sheet 1'!E94</f>
        <v>44.55</v>
      </c>
      <c r="N94" t="str">
        <f t="shared" si="2"/>
        <v>Excelsa</v>
      </c>
      <c r="O94" t="str">
        <f t="shared" si="3"/>
        <v>Light</v>
      </c>
      <c r="P94" t="str">
        <f>_xlfn.XLOOKUP(Table1[[#This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_xlfn.XLOOKUP('Working sheet 1'!D95,products!$A$1:$A$49,products!$B$1:$B$49,,0)</f>
        <v>Exc</v>
      </c>
      <c r="J95" t="str">
        <f>_xlfn.XLOOKUP(D95,products!$A$1:$A$49,products!$C$1:$C$49,,0)</f>
        <v>L</v>
      </c>
      <c r="K95" s="7">
        <f>_xlfn.XLOOKUP(D95,products!$A$1:$A$49,products!$D$1:$D$49,,0)</f>
        <v>0.5</v>
      </c>
      <c r="L95" s="9">
        <f>_xlfn.XLOOKUP(D95,products!$A$1:$A$49,products!$E$1:$E$49,,0)</f>
        <v>8.91</v>
      </c>
      <c r="M95" s="9">
        <f>'Working sheet 1'!L95*'Working sheet 1'!E95</f>
        <v>35.64</v>
      </c>
      <c r="N95" t="str">
        <f t="shared" si="2"/>
        <v>Excelsa</v>
      </c>
      <c r="O95" t="str">
        <f t="shared" si="3"/>
        <v>Light</v>
      </c>
      <c r="P95" t="str">
        <f>_xlfn.XLOOKUP(Table1[[#This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_xlfn.XLOOKUP('Working sheet 1'!D96,products!$A$1:$A$49,products!$B$1:$B$49,,0)</f>
        <v>Ara</v>
      </c>
      <c r="J96" t="str">
        <f>_xlfn.XLOOKUP(D96,products!$A$1:$A$49,products!$C$1:$C$49,,0)</f>
        <v>D</v>
      </c>
      <c r="K96" s="7">
        <f>_xlfn.XLOOKUP(D96,products!$A$1:$A$49,products!$D$1:$D$49,,0)</f>
        <v>0.2</v>
      </c>
      <c r="L96" s="9">
        <f>_xlfn.XLOOKUP(D96,products!$A$1:$A$49,products!$E$1:$E$49,,0)</f>
        <v>2.9849999999999999</v>
      </c>
      <c r="M96" s="9">
        <f>'Working sheet 1'!L96*'Working sheet 1'!E96</f>
        <v>17.91</v>
      </c>
      <c r="N96" t="str">
        <f t="shared" si="2"/>
        <v>Arabica</v>
      </c>
      <c r="O96" t="str">
        <f t="shared" si="3"/>
        <v>Dark</v>
      </c>
      <c r="P96" t="str">
        <f>_xlfn.XLOOKUP(Table1[[#This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_xlfn.XLOOKUP('Working sheet 1'!D97,products!$A$1:$A$49,products!$B$1:$B$49,,0)</f>
        <v>Ara</v>
      </c>
      <c r="J97" t="str">
        <f>_xlfn.XLOOKUP(D97,products!$A$1:$A$49,products!$C$1:$C$49,,0)</f>
        <v>M</v>
      </c>
      <c r="K97" s="7">
        <f>_xlfn.XLOOKUP(D97,products!$A$1:$A$49,products!$D$1:$D$49,,0)</f>
        <v>2.5</v>
      </c>
      <c r="L97" s="9">
        <f>_xlfn.XLOOKUP(D97,products!$A$1:$A$49,products!$E$1:$E$49,,0)</f>
        <v>25.874999999999996</v>
      </c>
      <c r="M97" s="9">
        <f>'Working sheet 1'!L97*'Working sheet 1'!E97</f>
        <v>155.24999999999997</v>
      </c>
      <c r="N97" t="str">
        <f t="shared" si="2"/>
        <v>Arabica</v>
      </c>
      <c r="O97" t="str">
        <f t="shared" si="3"/>
        <v>Medium</v>
      </c>
      <c r="P97" t="str">
        <f>_xlfn.XLOOKUP(Table1[[#This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_xlfn.XLOOKUP('Working sheet 1'!D98,products!$A$1:$A$49,products!$B$1:$B$49,,0)</f>
        <v>Ara</v>
      </c>
      <c r="J98" t="str">
        <f>_xlfn.XLOOKUP(D98,products!$A$1:$A$49,products!$C$1:$C$49,,0)</f>
        <v>D</v>
      </c>
      <c r="K98" s="7">
        <f>_xlfn.XLOOKUP(D98,products!$A$1:$A$49,products!$D$1:$D$49,,0)</f>
        <v>0.2</v>
      </c>
      <c r="L98" s="9">
        <f>_xlfn.XLOOKUP(D98,products!$A$1:$A$49,products!$E$1:$E$49,,0)</f>
        <v>2.9849999999999999</v>
      </c>
      <c r="M98" s="9">
        <f>'Working sheet 1'!L98*'Working sheet 1'!E98</f>
        <v>5.97</v>
      </c>
      <c r="N98" t="str">
        <f t="shared" si="2"/>
        <v>Arabica</v>
      </c>
      <c r="O98" t="str">
        <f t="shared" si="3"/>
        <v>Dark</v>
      </c>
      <c r="P98" t="str">
        <f>_xlfn.XLOOKUP(Table1[[#This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_xlfn.XLOOKUP('Working sheet 1'!D99,products!$A$1:$A$49,products!$B$1:$B$49,,0)</f>
        <v>Ara</v>
      </c>
      <c r="J99" t="str">
        <f>_xlfn.XLOOKUP(D99,products!$A$1:$A$49,products!$C$1:$C$49,,0)</f>
        <v>M</v>
      </c>
      <c r="K99" s="7">
        <f>_xlfn.XLOOKUP(D99,products!$A$1:$A$49,products!$D$1:$D$49,,0)</f>
        <v>0.5</v>
      </c>
      <c r="L99" s="9">
        <f>_xlfn.XLOOKUP(D99,products!$A$1:$A$49,products!$E$1:$E$49,,0)</f>
        <v>6.75</v>
      </c>
      <c r="M99" s="9">
        <f>'Working sheet 1'!L99*'Working sheet 1'!E99</f>
        <v>13.5</v>
      </c>
      <c r="N99" t="str">
        <f t="shared" si="2"/>
        <v>Arabica</v>
      </c>
      <c r="O99" t="str">
        <f t="shared" si="3"/>
        <v>Medium</v>
      </c>
      <c r="P99" t="str">
        <f>_xlfn.XLOOKUP(Table1[[#This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_xlfn.XLOOKUP('Working sheet 1'!D100,products!$A$1:$A$49,products!$B$1:$B$49,,0)</f>
        <v>Ara</v>
      </c>
      <c r="J100" t="str">
        <f>_xlfn.XLOOKUP(D100,products!$A$1:$A$49,products!$C$1:$C$49,,0)</f>
        <v>D</v>
      </c>
      <c r="K100" s="7">
        <f>_xlfn.XLOOKUP(D100,products!$A$1:$A$49,products!$D$1:$D$49,,0)</f>
        <v>0.2</v>
      </c>
      <c r="L100" s="9">
        <f>_xlfn.XLOOKUP(D100,products!$A$1:$A$49,products!$E$1:$E$49,,0)</f>
        <v>2.9849999999999999</v>
      </c>
      <c r="M100" s="9">
        <f>'Working sheet 1'!L100*'Working sheet 1'!E100</f>
        <v>2.9849999999999999</v>
      </c>
      <c r="N100" t="str">
        <f t="shared" si="2"/>
        <v>Arabica</v>
      </c>
      <c r="O100" t="str">
        <f t="shared" si="3"/>
        <v>Dark</v>
      </c>
      <c r="P100" t="str">
        <f>_xlfn.XLOOKUP(Table1[[#This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_xlfn.XLOOKUP('Working sheet 1'!D101,products!$A$1:$A$49,products!$B$1:$B$49,,0)</f>
        <v>Lib</v>
      </c>
      <c r="J101" t="str">
        <f>_xlfn.XLOOKUP(D101,products!$A$1:$A$49,products!$C$1:$C$49,,0)</f>
        <v>M</v>
      </c>
      <c r="K101" s="7">
        <f>_xlfn.XLOOKUP(D101,products!$A$1:$A$49,products!$D$1:$D$49,,0)</f>
        <v>0.2</v>
      </c>
      <c r="L101" s="9">
        <f>_xlfn.XLOOKUP(D101,products!$A$1:$A$49,products!$E$1:$E$49,,0)</f>
        <v>4.3650000000000002</v>
      </c>
      <c r="M101" s="9">
        <f>'Working sheet 1'!L101*'Working sheet 1'!E101</f>
        <v>13.095000000000001</v>
      </c>
      <c r="N101" t="str">
        <f t="shared" si="2"/>
        <v>Liberica</v>
      </c>
      <c r="O101" t="str">
        <f t="shared" si="3"/>
        <v>Medium</v>
      </c>
      <c r="P101" t="str">
        <f>_xlfn.XLOOKUP(Table1[[#This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_xlfn.XLOOKUP('Working sheet 1'!D102,products!$A$1:$A$49,products!$B$1:$B$49,,0)</f>
        <v>Ara</v>
      </c>
      <c r="J102" t="str">
        <f>_xlfn.XLOOKUP(D102,products!$A$1:$A$49,products!$C$1:$C$49,,0)</f>
        <v>L</v>
      </c>
      <c r="K102" s="7">
        <f>_xlfn.XLOOKUP(D102,products!$A$1:$A$49,products!$D$1:$D$49,,0)</f>
        <v>0.2</v>
      </c>
      <c r="L102" s="9">
        <f>_xlfn.XLOOKUP(D102,products!$A$1:$A$49,products!$E$1:$E$49,,0)</f>
        <v>3.8849999999999998</v>
      </c>
      <c r="M102" s="9">
        <f>'Working sheet 1'!L102*'Working sheet 1'!E102</f>
        <v>7.77</v>
      </c>
      <c r="N102" t="str">
        <f t="shared" si="2"/>
        <v>Arabica</v>
      </c>
      <c r="O102" t="str">
        <f t="shared" si="3"/>
        <v>Light</v>
      </c>
      <c r="P102" t="str">
        <f>_xlfn.XLOOKUP(Table1[[#This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_xlfn.XLOOKUP('Working sheet 1'!D103,products!$A$1:$A$49,products!$B$1:$B$49,,0)</f>
        <v>Lib</v>
      </c>
      <c r="J103" t="str">
        <f>_xlfn.XLOOKUP(D103,products!$A$1:$A$49,products!$C$1:$C$49,,0)</f>
        <v>D</v>
      </c>
      <c r="K103" s="7">
        <f>_xlfn.XLOOKUP(D103,products!$A$1:$A$49,products!$D$1:$D$49,,0)</f>
        <v>2.5</v>
      </c>
      <c r="L103" s="9">
        <f>_xlfn.XLOOKUP(D103,products!$A$1:$A$49,products!$E$1:$E$49,,0)</f>
        <v>29.784999999999997</v>
      </c>
      <c r="M103" s="9">
        <f>'Working sheet 1'!L103*'Working sheet 1'!E103</f>
        <v>148.92499999999998</v>
      </c>
      <c r="N103" t="str">
        <f t="shared" si="2"/>
        <v>Liberica</v>
      </c>
      <c r="O103" t="str">
        <f t="shared" si="3"/>
        <v>Dark</v>
      </c>
      <c r="P103" t="str">
        <f>_xlfn.XLOOKUP(Table1[[#This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_xlfn.XLOOKUP('Working sheet 1'!D104,products!$A$1:$A$49,products!$B$1:$B$49,,0)</f>
        <v>Lib</v>
      </c>
      <c r="J104" t="str">
        <f>_xlfn.XLOOKUP(D104,products!$A$1:$A$49,products!$C$1:$C$49,,0)</f>
        <v>D</v>
      </c>
      <c r="K104" s="7">
        <f>_xlfn.XLOOKUP(D104,products!$A$1:$A$49,products!$D$1:$D$49,,0)</f>
        <v>1</v>
      </c>
      <c r="L104" s="9">
        <f>_xlfn.XLOOKUP(D104,products!$A$1:$A$49,products!$E$1:$E$49,,0)</f>
        <v>12.95</v>
      </c>
      <c r="M104" s="9">
        <f>'Working sheet 1'!L104*'Working sheet 1'!E104</f>
        <v>38.849999999999994</v>
      </c>
      <c r="N104" t="str">
        <f t="shared" si="2"/>
        <v>Liberica</v>
      </c>
      <c r="O104" t="str">
        <f t="shared" si="3"/>
        <v>Dark</v>
      </c>
      <c r="P104" t="str">
        <f>_xlfn.XLOOKUP(Table1[[#This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_xlfn.XLOOKUP('Working sheet 1'!D105,products!$A$1:$A$49,products!$B$1:$B$49,,0)</f>
        <v>Rob</v>
      </c>
      <c r="J105" t="str">
        <f>_xlfn.XLOOKUP(D105,products!$A$1:$A$49,products!$C$1:$C$49,,0)</f>
        <v>M</v>
      </c>
      <c r="K105" s="7">
        <f>_xlfn.XLOOKUP(D105,products!$A$1:$A$49,products!$D$1:$D$49,,0)</f>
        <v>0.2</v>
      </c>
      <c r="L105" s="9">
        <f>_xlfn.XLOOKUP(D105,products!$A$1:$A$49,products!$E$1:$E$49,,0)</f>
        <v>2.9849999999999999</v>
      </c>
      <c r="M105" s="9">
        <f>'Working sheet 1'!L105*'Working sheet 1'!E105</f>
        <v>11.94</v>
      </c>
      <c r="N105" t="str">
        <f t="shared" si="2"/>
        <v>Robusta</v>
      </c>
      <c r="O105" t="str">
        <f t="shared" si="3"/>
        <v>Medium</v>
      </c>
      <c r="P105" t="str">
        <f>_xlfn.XLOOKUP(Table1[[#This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_xlfn.XLOOKUP('Working sheet 1'!D106,products!$A$1:$A$49,products!$B$1:$B$49,,0)</f>
        <v>Lib</v>
      </c>
      <c r="J106" t="str">
        <f>_xlfn.XLOOKUP(D106,products!$A$1:$A$49,products!$C$1:$C$49,,0)</f>
        <v>M</v>
      </c>
      <c r="K106" s="7">
        <f>_xlfn.XLOOKUP(D106,products!$A$1:$A$49,products!$D$1:$D$49,,0)</f>
        <v>1</v>
      </c>
      <c r="L106" s="9">
        <f>_xlfn.XLOOKUP(D106,products!$A$1:$A$49,products!$E$1:$E$49,,0)</f>
        <v>14.55</v>
      </c>
      <c r="M106" s="9">
        <f>'Working sheet 1'!L106*'Working sheet 1'!E106</f>
        <v>87.300000000000011</v>
      </c>
      <c r="N106" t="str">
        <f t="shared" si="2"/>
        <v>Liberica</v>
      </c>
      <c r="O106" t="str">
        <f t="shared" si="3"/>
        <v>Medium</v>
      </c>
      <c r="P106" t="str">
        <f>_xlfn.XLOOKUP(Table1[[#This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_xlfn.XLOOKUP('Working sheet 1'!D107,products!$A$1:$A$49,products!$B$1:$B$49,,0)</f>
        <v>Ara</v>
      </c>
      <c r="J107" t="str">
        <f>_xlfn.XLOOKUP(D107,products!$A$1:$A$49,products!$C$1:$C$49,,0)</f>
        <v>M</v>
      </c>
      <c r="K107" s="7">
        <f>_xlfn.XLOOKUP(D107,products!$A$1:$A$49,products!$D$1:$D$49,,0)</f>
        <v>0.5</v>
      </c>
      <c r="L107" s="9">
        <f>_xlfn.XLOOKUP(D107,products!$A$1:$A$49,products!$E$1:$E$49,,0)</f>
        <v>6.75</v>
      </c>
      <c r="M107" s="9">
        <f>'Working sheet 1'!L107*'Working sheet 1'!E107</f>
        <v>40.5</v>
      </c>
      <c r="N107" t="str">
        <f t="shared" si="2"/>
        <v>Arabica</v>
      </c>
      <c r="O107" t="str">
        <f t="shared" si="3"/>
        <v>Medium</v>
      </c>
      <c r="P107" t="str">
        <f>_xlfn.XLOOKUP(Table1[[#This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_xlfn.XLOOKUP('Working sheet 1'!D108,products!$A$1:$A$49,products!$B$1:$B$49,,0)</f>
        <v>Exc</v>
      </c>
      <c r="J108" t="str">
        <f>_xlfn.XLOOKUP(D108,products!$A$1:$A$49,products!$C$1:$C$49,,0)</f>
        <v>D</v>
      </c>
      <c r="K108" s="7">
        <f>_xlfn.XLOOKUP(D108,products!$A$1:$A$49,products!$D$1:$D$49,,0)</f>
        <v>1</v>
      </c>
      <c r="L108" s="9">
        <f>_xlfn.XLOOKUP(D108,products!$A$1:$A$49,products!$E$1:$E$49,,0)</f>
        <v>12.15</v>
      </c>
      <c r="M108" s="9">
        <f>'Working sheet 1'!L108*'Working sheet 1'!E108</f>
        <v>24.3</v>
      </c>
      <c r="N108" t="str">
        <f t="shared" si="2"/>
        <v>Excelsa</v>
      </c>
      <c r="O108" t="str">
        <f t="shared" si="3"/>
        <v>Dark</v>
      </c>
      <c r="P108" t="str">
        <f>_xlfn.XLOOKUP(Table1[[#This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_xlfn.XLOOKUP('Working sheet 1'!D109,products!$A$1:$A$49,products!$B$1:$B$49,,0)</f>
        <v>Rob</v>
      </c>
      <c r="J109" t="str">
        <f>_xlfn.XLOOKUP(D109,products!$A$1:$A$49,products!$C$1:$C$49,,0)</f>
        <v>M</v>
      </c>
      <c r="K109" s="7">
        <f>_xlfn.XLOOKUP(D109,products!$A$1:$A$49,products!$D$1:$D$49,,0)</f>
        <v>0.5</v>
      </c>
      <c r="L109" s="9">
        <f>_xlfn.XLOOKUP(D109,products!$A$1:$A$49,products!$E$1:$E$49,,0)</f>
        <v>5.97</v>
      </c>
      <c r="M109" s="9">
        <f>'Working sheet 1'!L109*'Working sheet 1'!E109</f>
        <v>17.91</v>
      </c>
      <c r="N109" t="str">
        <f t="shared" si="2"/>
        <v>Robusta</v>
      </c>
      <c r="O109" t="str">
        <f t="shared" si="3"/>
        <v>Medium</v>
      </c>
      <c r="P109" t="str">
        <f>_xlfn.XLOOKUP(Table1[[#This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_xlfn.XLOOKUP('Working sheet 1'!D110,products!$A$1:$A$49,products!$B$1:$B$49,,0)</f>
        <v>Ara</v>
      </c>
      <c r="J110" t="str">
        <f>_xlfn.XLOOKUP(D110,products!$A$1:$A$49,products!$C$1:$C$49,,0)</f>
        <v>M</v>
      </c>
      <c r="K110" s="7">
        <f>_xlfn.XLOOKUP(D110,products!$A$1:$A$49,products!$D$1:$D$49,,0)</f>
        <v>0.5</v>
      </c>
      <c r="L110" s="9">
        <f>_xlfn.XLOOKUP(D110,products!$A$1:$A$49,products!$E$1:$E$49,,0)</f>
        <v>6.75</v>
      </c>
      <c r="M110" s="9">
        <f>'Working sheet 1'!L110*'Working sheet 1'!E110</f>
        <v>27</v>
      </c>
      <c r="N110" t="str">
        <f t="shared" si="2"/>
        <v>Arabica</v>
      </c>
      <c r="O110" t="str">
        <f t="shared" si="3"/>
        <v>Medium</v>
      </c>
      <c r="P110" t="str">
        <f>_xlfn.XLOOKUP(Table1[[#This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_xlfn.XLOOKUP('Working sheet 1'!D111,products!$A$1:$A$49,products!$B$1:$B$49,,0)</f>
        <v>Lib</v>
      </c>
      <c r="J111" t="str">
        <f>_xlfn.XLOOKUP(D111,products!$A$1:$A$49,products!$C$1:$C$49,,0)</f>
        <v>D</v>
      </c>
      <c r="K111" s="7">
        <f>_xlfn.XLOOKUP(D111,products!$A$1:$A$49,products!$D$1:$D$49,,0)</f>
        <v>0.5</v>
      </c>
      <c r="L111" s="9">
        <f>_xlfn.XLOOKUP(D111,products!$A$1:$A$49,products!$E$1:$E$49,,0)</f>
        <v>7.77</v>
      </c>
      <c r="M111" s="9">
        <f>'Working sheet 1'!L111*'Working sheet 1'!E111</f>
        <v>7.77</v>
      </c>
      <c r="N111" t="str">
        <f t="shared" si="2"/>
        <v>Liberica</v>
      </c>
      <c r="O111" t="str">
        <f t="shared" si="3"/>
        <v>Dark</v>
      </c>
      <c r="P111" t="str">
        <f>_xlfn.XLOOKUP(Table1[[#This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_xlfn.XLOOKUP('Working sheet 1'!D112,products!$A$1:$A$49,products!$B$1:$B$49,,0)</f>
        <v>Exc</v>
      </c>
      <c r="J112" t="str">
        <f>_xlfn.XLOOKUP(D112,products!$A$1:$A$49,products!$C$1:$C$49,,0)</f>
        <v>L</v>
      </c>
      <c r="K112" s="7">
        <f>_xlfn.XLOOKUP(D112,products!$A$1:$A$49,products!$D$1:$D$49,,0)</f>
        <v>0.2</v>
      </c>
      <c r="L112" s="9">
        <f>_xlfn.XLOOKUP(D112,products!$A$1:$A$49,products!$E$1:$E$49,,0)</f>
        <v>4.4550000000000001</v>
      </c>
      <c r="M112" s="9">
        <f>'Working sheet 1'!L112*'Working sheet 1'!E112</f>
        <v>13.365</v>
      </c>
      <c r="N112" t="str">
        <f t="shared" si="2"/>
        <v>Excelsa</v>
      </c>
      <c r="O112" t="str">
        <f t="shared" si="3"/>
        <v>Light</v>
      </c>
      <c r="P112" t="str">
        <f>_xlfn.XLOOKUP(Table1[[#This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_xlfn.XLOOKUP('Working sheet 1'!D113,products!$A$1:$A$49,products!$B$1:$B$49,,0)</f>
        <v>Rob</v>
      </c>
      <c r="J113" t="str">
        <f>_xlfn.XLOOKUP(D113,products!$A$1:$A$49,products!$C$1:$C$49,,0)</f>
        <v>D</v>
      </c>
      <c r="K113" s="7">
        <f>_xlfn.XLOOKUP(D113,products!$A$1:$A$49,products!$D$1:$D$49,,0)</f>
        <v>0.5</v>
      </c>
      <c r="L113" s="9">
        <f>_xlfn.XLOOKUP(D113,products!$A$1:$A$49,products!$E$1:$E$49,,0)</f>
        <v>5.3699999999999992</v>
      </c>
      <c r="M113" s="9">
        <f>'Working sheet 1'!L113*'Working sheet 1'!E113</f>
        <v>26.849999999999994</v>
      </c>
      <c r="N113" t="str">
        <f t="shared" si="2"/>
        <v>Robusta</v>
      </c>
      <c r="O113" t="str">
        <f t="shared" si="3"/>
        <v>Dark</v>
      </c>
      <c r="P113" t="str">
        <f>_xlfn.XLOOKUP(Table1[[#This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_xlfn.XLOOKUP('Working sheet 1'!D114,products!$A$1:$A$49,products!$B$1:$B$49,,0)</f>
        <v>Ara</v>
      </c>
      <c r="J114" t="str">
        <f>_xlfn.XLOOKUP(D114,products!$A$1:$A$49,products!$C$1:$C$49,,0)</f>
        <v>M</v>
      </c>
      <c r="K114" s="7">
        <f>_xlfn.XLOOKUP(D114,products!$A$1:$A$49,products!$D$1:$D$49,,0)</f>
        <v>1</v>
      </c>
      <c r="L114" s="9">
        <f>_xlfn.XLOOKUP(D114,products!$A$1:$A$49,products!$E$1:$E$49,,0)</f>
        <v>11.25</v>
      </c>
      <c r="M114" s="9">
        <f>'Working sheet 1'!L114*'Working sheet 1'!E114</f>
        <v>11.25</v>
      </c>
      <c r="N114" t="str">
        <f t="shared" si="2"/>
        <v>Arabica</v>
      </c>
      <c r="O114" t="str">
        <f t="shared" si="3"/>
        <v>Medium</v>
      </c>
      <c r="P114" t="str">
        <f>_xlfn.XLOOKUP(Table1[[#This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_xlfn.XLOOKUP('Working sheet 1'!D115,products!$A$1:$A$49,products!$B$1:$B$49,,0)</f>
        <v>Lib</v>
      </c>
      <c r="J115" t="str">
        <f>_xlfn.XLOOKUP(D115,products!$A$1:$A$49,products!$C$1:$C$49,,0)</f>
        <v>M</v>
      </c>
      <c r="K115" s="7">
        <f>_xlfn.XLOOKUP(D115,products!$A$1:$A$49,products!$D$1:$D$49,,0)</f>
        <v>1</v>
      </c>
      <c r="L115" s="9">
        <f>_xlfn.XLOOKUP(D115,products!$A$1:$A$49,products!$E$1:$E$49,,0)</f>
        <v>14.55</v>
      </c>
      <c r="M115" s="9">
        <f>'Working sheet 1'!L115*'Working sheet 1'!E115</f>
        <v>14.55</v>
      </c>
      <c r="N115" t="str">
        <f t="shared" si="2"/>
        <v>Liberica</v>
      </c>
      <c r="O115" t="str">
        <f t="shared" si="3"/>
        <v>Medium</v>
      </c>
      <c r="P115" t="str">
        <f>_xlfn.XLOOKUP(Table1[[#This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_xlfn.XLOOKUP('Working sheet 1'!D116,products!$A$1:$A$49,products!$B$1:$B$49,,0)</f>
        <v>Rob</v>
      </c>
      <c r="J116" t="str">
        <f>_xlfn.XLOOKUP(D116,products!$A$1:$A$49,products!$C$1:$C$49,,0)</f>
        <v>L</v>
      </c>
      <c r="K116" s="7">
        <f>_xlfn.XLOOKUP(D116,products!$A$1:$A$49,products!$D$1:$D$49,,0)</f>
        <v>0.2</v>
      </c>
      <c r="L116" s="9">
        <f>_xlfn.XLOOKUP(D116,products!$A$1:$A$49,products!$E$1:$E$49,,0)</f>
        <v>3.5849999999999995</v>
      </c>
      <c r="M116" s="9">
        <f>'Working sheet 1'!L116*'Working sheet 1'!E116</f>
        <v>14.339999999999998</v>
      </c>
      <c r="N116" t="str">
        <f t="shared" si="2"/>
        <v>Robusta</v>
      </c>
      <c r="O116" t="str">
        <f t="shared" si="3"/>
        <v>Light</v>
      </c>
      <c r="P116" t="str">
        <f>_xlfn.XLOOKUP(Table1[[#This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_xlfn.XLOOKUP('Working sheet 1'!D117,products!$A$1:$A$49,products!$B$1:$B$49,,0)</f>
        <v>Lib</v>
      </c>
      <c r="J117" t="str">
        <f>_xlfn.XLOOKUP(D117,products!$A$1:$A$49,products!$C$1:$C$49,,0)</f>
        <v>L</v>
      </c>
      <c r="K117" s="7">
        <f>_xlfn.XLOOKUP(D117,products!$A$1:$A$49,products!$D$1:$D$49,,0)</f>
        <v>1</v>
      </c>
      <c r="L117" s="9">
        <f>_xlfn.XLOOKUP(D117,products!$A$1:$A$49,products!$E$1:$E$49,,0)</f>
        <v>15.85</v>
      </c>
      <c r="M117" s="9">
        <f>'Working sheet 1'!L117*'Working sheet 1'!E117</f>
        <v>15.85</v>
      </c>
      <c r="N117" t="str">
        <f t="shared" si="2"/>
        <v>Liberica</v>
      </c>
      <c r="O117" t="str">
        <f t="shared" si="3"/>
        <v>Light</v>
      </c>
      <c r="P117" t="str">
        <f>_xlfn.XLOOKUP(Table1[[#This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_xlfn.XLOOKUP('Working sheet 1'!D118,products!$A$1:$A$49,products!$B$1:$B$49,,0)</f>
        <v>Lib</v>
      </c>
      <c r="J118" t="str">
        <f>_xlfn.XLOOKUP(D118,products!$A$1:$A$49,products!$C$1:$C$49,,0)</f>
        <v>L</v>
      </c>
      <c r="K118" s="7">
        <f>_xlfn.XLOOKUP(D118,products!$A$1:$A$49,products!$D$1:$D$49,,0)</f>
        <v>0.2</v>
      </c>
      <c r="L118" s="9">
        <f>_xlfn.XLOOKUP(D118,products!$A$1:$A$49,products!$E$1:$E$49,,0)</f>
        <v>4.7549999999999999</v>
      </c>
      <c r="M118" s="9">
        <f>'Working sheet 1'!L118*'Working sheet 1'!E118</f>
        <v>19.02</v>
      </c>
      <c r="N118" t="str">
        <f t="shared" si="2"/>
        <v>Liberica</v>
      </c>
      <c r="O118" t="str">
        <f t="shared" si="3"/>
        <v>Light</v>
      </c>
      <c r="P118" t="str">
        <f>_xlfn.XLOOKUP(Table1[[#This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_xlfn.XLOOKUP('Working sheet 1'!D119,products!$A$1:$A$49,products!$B$1:$B$49,,0)</f>
        <v>Lib</v>
      </c>
      <c r="J119" t="str">
        <f>_xlfn.XLOOKUP(D119,products!$A$1:$A$49,products!$C$1:$C$49,,0)</f>
        <v>L</v>
      </c>
      <c r="K119" s="7">
        <f>_xlfn.XLOOKUP(D119,products!$A$1:$A$49,products!$D$1:$D$49,,0)</f>
        <v>0.5</v>
      </c>
      <c r="L119" s="9">
        <f>_xlfn.XLOOKUP(D119,products!$A$1:$A$49,products!$E$1:$E$49,,0)</f>
        <v>9.51</v>
      </c>
      <c r="M119" s="9">
        <f>'Working sheet 1'!L119*'Working sheet 1'!E119</f>
        <v>38.04</v>
      </c>
      <c r="N119" t="str">
        <f t="shared" si="2"/>
        <v>Liberica</v>
      </c>
      <c r="O119" t="str">
        <f t="shared" si="3"/>
        <v>Light</v>
      </c>
      <c r="P119" t="str">
        <f>_xlfn.XLOOKUP(Table1[[#This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_xlfn.XLOOKUP('Working sheet 1'!D120,products!$A$1:$A$49,products!$B$1:$B$49,,0)</f>
        <v>Exc</v>
      </c>
      <c r="J120" t="str">
        <f>_xlfn.XLOOKUP(D120,products!$A$1:$A$49,products!$C$1:$C$49,,0)</f>
        <v>D</v>
      </c>
      <c r="K120" s="7">
        <f>_xlfn.XLOOKUP(D120,products!$A$1:$A$49,products!$D$1:$D$49,,0)</f>
        <v>0.5</v>
      </c>
      <c r="L120" s="9">
        <f>_xlfn.XLOOKUP(D120,products!$A$1:$A$49,products!$E$1:$E$49,,0)</f>
        <v>7.29</v>
      </c>
      <c r="M120" s="9">
        <f>'Working sheet 1'!L120*'Working sheet 1'!E120</f>
        <v>21.87</v>
      </c>
      <c r="N120" t="str">
        <f t="shared" si="2"/>
        <v>Excelsa</v>
      </c>
      <c r="O120" t="str">
        <f t="shared" si="3"/>
        <v>Dark</v>
      </c>
      <c r="P120" t="str">
        <f>_xlfn.XLOOKUP(Table1[[#This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_xlfn.XLOOKUP('Working sheet 1'!D121,products!$A$1:$A$49,products!$B$1:$B$49,,0)</f>
        <v>Exc</v>
      </c>
      <c r="J121" t="str">
        <f>_xlfn.XLOOKUP(D121,products!$A$1:$A$49,products!$C$1:$C$49,,0)</f>
        <v>M</v>
      </c>
      <c r="K121" s="7">
        <f>_xlfn.XLOOKUP(D121,products!$A$1:$A$49,products!$D$1:$D$49,,0)</f>
        <v>0.2</v>
      </c>
      <c r="L121" s="9">
        <f>_xlfn.XLOOKUP(D121,products!$A$1:$A$49,products!$E$1:$E$49,,0)</f>
        <v>4.125</v>
      </c>
      <c r="M121" s="9">
        <f>'Working sheet 1'!L121*'Working sheet 1'!E121</f>
        <v>4.125</v>
      </c>
      <c r="N121" t="str">
        <f t="shared" si="2"/>
        <v>Excelsa</v>
      </c>
      <c r="O121" t="str">
        <f t="shared" si="3"/>
        <v>Medium</v>
      </c>
      <c r="P121" t="str">
        <f>_xlfn.XLOOKUP(Table1[[#This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_xlfn.XLOOKUP('Working sheet 1'!D122,products!$A$1:$A$49,products!$B$1:$B$49,,0)</f>
        <v>Ara</v>
      </c>
      <c r="J122" t="str">
        <f>_xlfn.XLOOKUP(D122,products!$A$1:$A$49,products!$C$1:$C$49,,0)</f>
        <v>L</v>
      </c>
      <c r="K122" s="7">
        <f>_xlfn.XLOOKUP(D122,products!$A$1:$A$49,products!$D$1:$D$49,,0)</f>
        <v>0.2</v>
      </c>
      <c r="L122" s="9">
        <f>_xlfn.XLOOKUP(D122,products!$A$1:$A$49,products!$E$1:$E$49,,0)</f>
        <v>3.8849999999999998</v>
      </c>
      <c r="M122" s="9">
        <f>'Working sheet 1'!L122*'Working sheet 1'!E122</f>
        <v>3.8849999999999998</v>
      </c>
      <c r="N122" t="str">
        <f t="shared" si="2"/>
        <v>Arabica</v>
      </c>
      <c r="O122" t="str">
        <f t="shared" si="3"/>
        <v>Light</v>
      </c>
      <c r="P122" t="str">
        <f>_xlfn.XLOOKUP(Table1[[#This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_xlfn.XLOOKUP('Working sheet 1'!D123,products!$A$1:$A$49,products!$B$1:$B$49,,0)</f>
        <v>Exc</v>
      </c>
      <c r="J123" t="str">
        <f>_xlfn.XLOOKUP(D123,products!$A$1:$A$49,products!$C$1:$C$49,,0)</f>
        <v>M</v>
      </c>
      <c r="K123" s="7">
        <f>_xlfn.XLOOKUP(D123,products!$A$1:$A$49,products!$D$1:$D$49,,0)</f>
        <v>1</v>
      </c>
      <c r="L123" s="9">
        <f>_xlfn.XLOOKUP(D123,products!$A$1:$A$49,products!$E$1:$E$49,,0)</f>
        <v>13.75</v>
      </c>
      <c r="M123" s="9">
        <f>'Working sheet 1'!L123*'Working sheet 1'!E123</f>
        <v>68.75</v>
      </c>
      <c r="N123" t="str">
        <f t="shared" si="2"/>
        <v>Excelsa</v>
      </c>
      <c r="O123" t="str">
        <f t="shared" si="3"/>
        <v>Medium</v>
      </c>
      <c r="P123" t="str">
        <f>_xlfn.XLOOKUP(Table1[[#This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_xlfn.XLOOKUP('Working sheet 1'!D124,products!$A$1:$A$49,products!$B$1:$B$49,,0)</f>
        <v>Ara</v>
      </c>
      <c r="J124" t="str">
        <f>_xlfn.XLOOKUP(D124,products!$A$1:$A$49,products!$C$1:$C$49,,0)</f>
        <v>D</v>
      </c>
      <c r="K124" s="7">
        <f>_xlfn.XLOOKUP(D124,products!$A$1:$A$49,products!$D$1:$D$49,,0)</f>
        <v>0.5</v>
      </c>
      <c r="L124" s="9">
        <f>_xlfn.XLOOKUP(D124,products!$A$1:$A$49,products!$E$1:$E$49,,0)</f>
        <v>5.97</v>
      </c>
      <c r="M124" s="9">
        <f>'Working sheet 1'!L124*'Working sheet 1'!E124</f>
        <v>23.88</v>
      </c>
      <c r="N124" t="str">
        <f t="shared" si="2"/>
        <v>Arabica</v>
      </c>
      <c r="O124" t="str">
        <f t="shared" si="3"/>
        <v>Dark</v>
      </c>
      <c r="P124" t="str">
        <f>_xlfn.XLOOKUP(Table1[[#This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_xlfn.XLOOKUP('Working sheet 1'!D125,products!$A$1:$A$49,products!$B$1:$B$49,,0)</f>
        <v>Lib</v>
      </c>
      <c r="J125" t="str">
        <f>_xlfn.XLOOKUP(D125,products!$A$1:$A$49,products!$C$1:$C$49,,0)</f>
        <v>L</v>
      </c>
      <c r="K125" s="7">
        <f>_xlfn.XLOOKUP(D125,products!$A$1:$A$49,products!$D$1:$D$49,,0)</f>
        <v>2.5</v>
      </c>
      <c r="L125" s="9">
        <f>_xlfn.XLOOKUP(D125,products!$A$1:$A$49,products!$E$1:$E$49,,0)</f>
        <v>36.454999999999998</v>
      </c>
      <c r="M125" s="9">
        <f>'Working sheet 1'!L125*'Working sheet 1'!E125</f>
        <v>145.82</v>
      </c>
      <c r="N125" t="str">
        <f t="shared" si="2"/>
        <v>Liberica</v>
      </c>
      <c r="O125" t="str">
        <f t="shared" si="3"/>
        <v>Light</v>
      </c>
      <c r="P125" t="str">
        <f>_xlfn.XLOOKUP(Table1[[#This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_xlfn.XLOOKUP('Working sheet 1'!D126,products!$A$1:$A$49,products!$B$1:$B$49,,0)</f>
        <v>Lib</v>
      </c>
      <c r="J126" t="str">
        <f>_xlfn.XLOOKUP(D126,products!$A$1:$A$49,products!$C$1:$C$49,,0)</f>
        <v>M</v>
      </c>
      <c r="K126" s="7">
        <f>_xlfn.XLOOKUP(D126,products!$A$1:$A$49,products!$D$1:$D$49,,0)</f>
        <v>0.2</v>
      </c>
      <c r="L126" s="9">
        <f>_xlfn.XLOOKUP(D126,products!$A$1:$A$49,products!$E$1:$E$49,,0)</f>
        <v>4.3650000000000002</v>
      </c>
      <c r="M126" s="9">
        <f>'Working sheet 1'!L126*'Working sheet 1'!E126</f>
        <v>21.825000000000003</v>
      </c>
      <c r="N126" t="str">
        <f t="shared" si="2"/>
        <v>Liberica</v>
      </c>
      <c r="O126" t="str">
        <f t="shared" si="3"/>
        <v>Medium</v>
      </c>
      <c r="P126" t="str">
        <f>_xlfn.XLOOKUP(Table1[[#This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_xlfn.XLOOKUP('Working sheet 1'!D127,products!$A$1:$A$49,products!$B$1:$B$49,,0)</f>
        <v>Lib</v>
      </c>
      <c r="J127" t="str">
        <f>_xlfn.XLOOKUP(D127,products!$A$1:$A$49,products!$C$1:$C$49,,0)</f>
        <v>M</v>
      </c>
      <c r="K127" s="7">
        <f>_xlfn.XLOOKUP(D127,products!$A$1:$A$49,products!$D$1:$D$49,,0)</f>
        <v>0.5</v>
      </c>
      <c r="L127" s="9">
        <f>_xlfn.XLOOKUP(D127,products!$A$1:$A$49,products!$E$1:$E$49,,0)</f>
        <v>8.73</v>
      </c>
      <c r="M127" s="9">
        <f>'Working sheet 1'!L127*'Working sheet 1'!E127</f>
        <v>26.19</v>
      </c>
      <c r="N127" t="str">
        <f t="shared" si="2"/>
        <v>Liberica</v>
      </c>
      <c r="O127" t="str">
        <f t="shared" si="3"/>
        <v>Medium</v>
      </c>
      <c r="P127" t="str">
        <f>_xlfn.XLOOKUP(Table1[[#This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_xlfn.XLOOKUP('Working sheet 1'!D128,products!$A$1:$A$49,products!$B$1:$B$49,,0)</f>
        <v>Ara</v>
      </c>
      <c r="J128" t="str">
        <f>_xlfn.XLOOKUP(D128,products!$A$1:$A$49,products!$C$1:$C$49,,0)</f>
        <v>M</v>
      </c>
      <c r="K128" s="7">
        <f>_xlfn.XLOOKUP(D128,products!$A$1:$A$49,products!$D$1:$D$49,,0)</f>
        <v>1</v>
      </c>
      <c r="L128" s="9">
        <f>_xlfn.XLOOKUP(D128,products!$A$1:$A$49,products!$E$1:$E$49,,0)</f>
        <v>11.25</v>
      </c>
      <c r="M128" s="9">
        <f>'Working sheet 1'!L128*'Working sheet 1'!E128</f>
        <v>11.25</v>
      </c>
      <c r="N128" t="str">
        <f t="shared" si="2"/>
        <v>Arabica</v>
      </c>
      <c r="O128" t="str">
        <f t="shared" si="3"/>
        <v>Medium</v>
      </c>
      <c r="P128" t="str">
        <f>_xlfn.XLOOKUP(Table1[[#This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_xlfn.XLOOKUP('Working sheet 1'!D129,products!$A$1:$A$49,products!$B$1:$B$49,,0)</f>
        <v>Lib</v>
      </c>
      <c r="J129" t="str">
        <f>_xlfn.XLOOKUP(D129,products!$A$1:$A$49,products!$C$1:$C$49,,0)</f>
        <v>D</v>
      </c>
      <c r="K129" s="7">
        <f>_xlfn.XLOOKUP(D129,products!$A$1:$A$49,products!$D$1:$D$49,,0)</f>
        <v>1</v>
      </c>
      <c r="L129" s="9">
        <f>_xlfn.XLOOKUP(D129,products!$A$1:$A$49,products!$E$1:$E$49,,0)</f>
        <v>12.95</v>
      </c>
      <c r="M129" s="9">
        <f>'Working sheet 1'!L129*'Working sheet 1'!E129</f>
        <v>77.699999999999989</v>
      </c>
      <c r="N129" t="str">
        <f t="shared" si="2"/>
        <v>Liberica</v>
      </c>
      <c r="O129" t="str">
        <f t="shared" si="3"/>
        <v>Dark</v>
      </c>
      <c r="P129" t="str">
        <f>_xlfn.XLOOKUP(Table1[[#This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_xlfn.XLOOKUP('Working sheet 1'!D130,products!$A$1:$A$49,products!$B$1:$B$49,,0)</f>
        <v>Ara</v>
      </c>
      <c r="J130" t="str">
        <f>_xlfn.XLOOKUP(D130,products!$A$1:$A$49,products!$C$1:$C$49,,0)</f>
        <v>M</v>
      </c>
      <c r="K130" s="7">
        <f>_xlfn.XLOOKUP(D130,products!$A$1:$A$49,products!$D$1:$D$49,,0)</f>
        <v>0.5</v>
      </c>
      <c r="L130" s="9">
        <f>_xlfn.XLOOKUP(D130,products!$A$1:$A$49,products!$E$1:$E$49,,0)</f>
        <v>6.75</v>
      </c>
      <c r="M130" s="9">
        <f>'Working sheet 1'!L130*'Working sheet 1'!E130</f>
        <v>6.75</v>
      </c>
      <c r="N130" t="str">
        <f t="shared" si="2"/>
        <v>Arabica</v>
      </c>
      <c r="O130" t="str">
        <f t="shared" si="3"/>
        <v>Medium</v>
      </c>
      <c r="P130" t="str">
        <f>_xlfn.XLOOKUP(Table1[[#This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_xlfn.XLOOKUP('Working sheet 1'!D131,products!$A$1:$A$49,products!$B$1:$B$49,,0)</f>
        <v>Exc</v>
      </c>
      <c r="J131" t="str">
        <f>_xlfn.XLOOKUP(D131,products!$A$1:$A$49,products!$C$1:$C$49,,0)</f>
        <v>D</v>
      </c>
      <c r="K131" s="7">
        <f>_xlfn.XLOOKUP(D131,products!$A$1:$A$49,products!$D$1:$D$49,,0)</f>
        <v>1</v>
      </c>
      <c r="L131" s="9">
        <f>_xlfn.XLOOKUP(D131,products!$A$1:$A$49,products!$E$1:$E$49,,0)</f>
        <v>12.15</v>
      </c>
      <c r="M131" s="9">
        <f>'Working sheet 1'!L131*'Working sheet 1'!E131</f>
        <v>12.15</v>
      </c>
      <c r="N131" t="str">
        <f t="shared" ref="N131:N194" si="4">IF(I131="Rob","Robusta",IF(I131="Exc","Excelsa",IF(I131="Ara","Arabica",IF(I131="Lib","Liberica",""))))</f>
        <v>Excelsa</v>
      </c>
      <c r="O131" t="str">
        <f t="shared" ref="O131:O194" si="5">IF(J131="M","Medium",IF(J131="L","Light",IF(J131="D","Dark","")))</f>
        <v>Dark</v>
      </c>
      <c r="P131" t="str">
        <f>_xlfn.XLOOKUP(Table1[[#This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_xlfn.XLOOKUP('Working sheet 1'!D132,products!$A$1:$A$49,products!$B$1:$B$49,,0)</f>
        <v>Ara</v>
      </c>
      <c r="J132" t="str">
        <f>_xlfn.XLOOKUP(D132,products!$A$1:$A$49,products!$C$1:$C$49,,0)</f>
        <v>L</v>
      </c>
      <c r="K132" s="7">
        <f>_xlfn.XLOOKUP(D132,products!$A$1:$A$49,products!$D$1:$D$49,,0)</f>
        <v>2.5</v>
      </c>
      <c r="L132" s="9">
        <f>_xlfn.XLOOKUP(D132,products!$A$1:$A$49,products!$E$1:$E$49,,0)</f>
        <v>29.784999999999997</v>
      </c>
      <c r="M132" s="9">
        <f>'Working sheet 1'!L132*'Working sheet 1'!E132</f>
        <v>148.92499999999998</v>
      </c>
      <c r="N132" t="str">
        <f t="shared" si="4"/>
        <v>Arabica</v>
      </c>
      <c r="O132" t="str">
        <f t="shared" si="5"/>
        <v>Light</v>
      </c>
      <c r="P132" t="str">
        <f>_xlfn.XLOOKUP(Table1[[#This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_xlfn.XLOOKUP('Working sheet 1'!D133,products!$A$1:$A$49,products!$B$1:$B$49,,0)</f>
        <v>Exc</v>
      </c>
      <c r="J133" t="str">
        <f>_xlfn.XLOOKUP(D133,products!$A$1:$A$49,products!$C$1:$C$49,,0)</f>
        <v>D</v>
      </c>
      <c r="K133" s="7">
        <f>_xlfn.XLOOKUP(D133,products!$A$1:$A$49,products!$D$1:$D$49,,0)</f>
        <v>0.5</v>
      </c>
      <c r="L133" s="9">
        <f>_xlfn.XLOOKUP(D133,products!$A$1:$A$49,products!$E$1:$E$49,,0)</f>
        <v>7.29</v>
      </c>
      <c r="M133" s="9">
        <f>'Working sheet 1'!L133*'Working sheet 1'!E133</f>
        <v>14.58</v>
      </c>
      <c r="N133" t="str">
        <f t="shared" si="4"/>
        <v>Excelsa</v>
      </c>
      <c r="O133" t="str">
        <f t="shared" si="5"/>
        <v>Dark</v>
      </c>
      <c r="P133" t="str">
        <f>_xlfn.XLOOKUP(Table1[[#This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_xlfn.XLOOKUP('Working sheet 1'!D134,products!$A$1:$A$49,products!$B$1:$B$49,,0)</f>
        <v>Ara</v>
      </c>
      <c r="J134" t="str">
        <f>_xlfn.XLOOKUP(D134,products!$A$1:$A$49,products!$C$1:$C$49,,0)</f>
        <v>L</v>
      </c>
      <c r="K134" s="7">
        <f>_xlfn.XLOOKUP(D134,products!$A$1:$A$49,products!$D$1:$D$49,,0)</f>
        <v>2.5</v>
      </c>
      <c r="L134" s="9">
        <f>_xlfn.XLOOKUP(D134,products!$A$1:$A$49,products!$E$1:$E$49,,0)</f>
        <v>29.784999999999997</v>
      </c>
      <c r="M134" s="9">
        <f>'Working sheet 1'!L134*'Working sheet 1'!E134</f>
        <v>148.92499999999998</v>
      </c>
      <c r="N134" t="str">
        <f t="shared" si="4"/>
        <v>Arabica</v>
      </c>
      <c r="O134" t="str">
        <f t="shared" si="5"/>
        <v>Light</v>
      </c>
      <c r="P134" t="str">
        <f>_xlfn.XLOOKUP(Table1[[#This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_xlfn.XLOOKUP('Working sheet 1'!D135,products!$A$1:$A$49,products!$B$1:$B$49,,0)</f>
        <v>Lib</v>
      </c>
      <c r="J135" t="str">
        <f>_xlfn.XLOOKUP(D135,products!$A$1:$A$49,products!$C$1:$C$49,,0)</f>
        <v>D</v>
      </c>
      <c r="K135" s="7">
        <f>_xlfn.XLOOKUP(D135,products!$A$1:$A$49,products!$D$1:$D$49,,0)</f>
        <v>1</v>
      </c>
      <c r="L135" s="9">
        <f>_xlfn.XLOOKUP(D135,products!$A$1:$A$49,products!$E$1:$E$49,,0)</f>
        <v>12.95</v>
      </c>
      <c r="M135" s="9">
        <f>'Working sheet 1'!L135*'Working sheet 1'!E135</f>
        <v>12.95</v>
      </c>
      <c r="N135" t="str">
        <f t="shared" si="4"/>
        <v>Liberica</v>
      </c>
      <c r="O135" t="str">
        <f t="shared" si="5"/>
        <v>Dark</v>
      </c>
      <c r="P135" t="str">
        <f>_xlfn.XLOOKUP(Table1[[#This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_xlfn.XLOOKUP('Working sheet 1'!D136,products!$A$1:$A$49,products!$B$1:$B$49,,0)</f>
        <v>Exc</v>
      </c>
      <c r="J136" t="str">
        <f>_xlfn.XLOOKUP(D136,products!$A$1:$A$49,products!$C$1:$C$49,,0)</f>
        <v>M</v>
      </c>
      <c r="K136" s="7">
        <f>_xlfn.XLOOKUP(D136,products!$A$1:$A$49,products!$D$1:$D$49,,0)</f>
        <v>2.5</v>
      </c>
      <c r="L136" s="9">
        <f>_xlfn.XLOOKUP(D136,products!$A$1:$A$49,products!$E$1:$E$49,,0)</f>
        <v>31.624999999999996</v>
      </c>
      <c r="M136" s="9">
        <f>'Working sheet 1'!L136*'Working sheet 1'!E136</f>
        <v>94.874999999999986</v>
      </c>
      <c r="N136" t="str">
        <f t="shared" si="4"/>
        <v>Excelsa</v>
      </c>
      <c r="O136" t="str">
        <f t="shared" si="5"/>
        <v>Medium</v>
      </c>
      <c r="P136" t="str">
        <f>_xlfn.XLOOKUP(Table1[[#This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_xlfn.XLOOKUP('Working sheet 1'!D137,products!$A$1:$A$49,products!$B$1:$B$49,,0)</f>
        <v>Ara</v>
      </c>
      <c r="J137" t="str">
        <f>_xlfn.XLOOKUP(D137,products!$A$1:$A$49,products!$C$1:$C$49,,0)</f>
        <v>L</v>
      </c>
      <c r="K137" s="7">
        <f>_xlfn.XLOOKUP(D137,products!$A$1:$A$49,products!$D$1:$D$49,,0)</f>
        <v>0.5</v>
      </c>
      <c r="L137" s="9">
        <f>_xlfn.XLOOKUP(D137,products!$A$1:$A$49,products!$E$1:$E$49,,0)</f>
        <v>7.77</v>
      </c>
      <c r="M137" s="9">
        <f>'Working sheet 1'!L137*'Working sheet 1'!E137</f>
        <v>38.849999999999994</v>
      </c>
      <c r="N137" t="str">
        <f t="shared" si="4"/>
        <v>Arabica</v>
      </c>
      <c r="O137" t="str">
        <f t="shared" si="5"/>
        <v>Light</v>
      </c>
      <c r="P137" t="str">
        <f>_xlfn.XLOOKUP(Table1[[#This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_xlfn.XLOOKUP('Working sheet 1'!D138,products!$A$1:$A$49,products!$B$1:$B$49,,0)</f>
        <v>Ara</v>
      </c>
      <c r="J138" t="str">
        <f>_xlfn.XLOOKUP(D138,products!$A$1:$A$49,products!$C$1:$C$49,,0)</f>
        <v>D</v>
      </c>
      <c r="K138" s="7">
        <f>_xlfn.XLOOKUP(D138,products!$A$1:$A$49,products!$D$1:$D$49,,0)</f>
        <v>0.2</v>
      </c>
      <c r="L138" s="9">
        <f>_xlfn.XLOOKUP(D138,products!$A$1:$A$49,products!$E$1:$E$49,,0)</f>
        <v>2.9849999999999999</v>
      </c>
      <c r="M138" s="9">
        <f>'Working sheet 1'!L138*'Working sheet 1'!E138</f>
        <v>11.94</v>
      </c>
      <c r="N138" t="str">
        <f t="shared" si="4"/>
        <v>Arabica</v>
      </c>
      <c r="O138" t="str">
        <f t="shared" si="5"/>
        <v>Dark</v>
      </c>
      <c r="P138" t="str">
        <f>_xlfn.XLOOKUP(Table1[[#This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_xlfn.XLOOKUP('Working sheet 1'!D139,products!$A$1:$A$49,products!$B$1:$B$49,,0)</f>
        <v>Exc</v>
      </c>
      <c r="J139" t="str">
        <f>_xlfn.XLOOKUP(D139,products!$A$1:$A$49,products!$C$1:$C$49,,0)</f>
        <v>L</v>
      </c>
      <c r="K139" s="7">
        <f>_xlfn.XLOOKUP(D139,products!$A$1:$A$49,products!$D$1:$D$49,,0)</f>
        <v>2.5</v>
      </c>
      <c r="L139" s="9">
        <f>_xlfn.XLOOKUP(D139,products!$A$1:$A$49,products!$E$1:$E$49,,0)</f>
        <v>34.154999999999994</v>
      </c>
      <c r="M139" s="9">
        <f>'Working sheet 1'!L139*'Working sheet 1'!E139</f>
        <v>102.46499999999997</v>
      </c>
      <c r="N139" t="str">
        <f t="shared" si="4"/>
        <v>Excelsa</v>
      </c>
      <c r="O139" t="str">
        <f t="shared" si="5"/>
        <v>Light</v>
      </c>
      <c r="P139" t="str">
        <f>_xlfn.XLOOKUP(Table1[[#This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_xlfn.XLOOKUP('Working sheet 1'!D140,products!$A$1:$A$49,products!$B$1:$B$49,,0)</f>
        <v>Exc</v>
      </c>
      <c r="J140" t="str">
        <f>_xlfn.XLOOKUP(D140,products!$A$1:$A$49,products!$C$1:$C$49,,0)</f>
        <v>D</v>
      </c>
      <c r="K140" s="7">
        <f>_xlfn.XLOOKUP(D140,products!$A$1:$A$49,products!$D$1:$D$49,,0)</f>
        <v>1</v>
      </c>
      <c r="L140" s="9">
        <f>_xlfn.XLOOKUP(D140,products!$A$1:$A$49,products!$E$1:$E$49,,0)</f>
        <v>12.15</v>
      </c>
      <c r="M140" s="9">
        <f>'Working sheet 1'!L140*'Working sheet 1'!E140</f>
        <v>48.6</v>
      </c>
      <c r="N140" t="str">
        <f t="shared" si="4"/>
        <v>Excelsa</v>
      </c>
      <c r="O140" t="str">
        <f t="shared" si="5"/>
        <v>Dark</v>
      </c>
      <c r="P140" t="str">
        <f>_xlfn.XLOOKUP(Table1[[#This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_xlfn.XLOOKUP('Working sheet 1'!D141,products!$A$1:$A$49,products!$B$1:$B$49,,0)</f>
        <v>Lib</v>
      </c>
      <c r="J141" t="str">
        <f>_xlfn.XLOOKUP(D141,products!$A$1:$A$49,products!$C$1:$C$49,,0)</f>
        <v>D</v>
      </c>
      <c r="K141" s="7">
        <f>_xlfn.XLOOKUP(D141,products!$A$1:$A$49,products!$D$1:$D$49,,0)</f>
        <v>1</v>
      </c>
      <c r="L141" s="9">
        <f>_xlfn.XLOOKUP(D141,products!$A$1:$A$49,products!$E$1:$E$49,,0)</f>
        <v>12.95</v>
      </c>
      <c r="M141" s="9">
        <f>'Working sheet 1'!L141*'Working sheet 1'!E141</f>
        <v>77.699999999999989</v>
      </c>
      <c r="N141" t="str">
        <f t="shared" si="4"/>
        <v>Liberica</v>
      </c>
      <c r="O141" t="str">
        <f t="shared" si="5"/>
        <v>Dark</v>
      </c>
      <c r="P141" t="str">
        <f>_xlfn.XLOOKUP(Table1[[#This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_xlfn.XLOOKUP('Working sheet 1'!D142,products!$A$1:$A$49,products!$B$1:$B$49,,0)</f>
        <v>Lib</v>
      </c>
      <c r="J142" t="str">
        <f>_xlfn.XLOOKUP(D142,products!$A$1:$A$49,products!$C$1:$C$49,,0)</f>
        <v>D</v>
      </c>
      <c r="K142" s="7">
        <f>_xlfn.XLOOKUP(D142,products!$A$1:$A$49,products!$D$1:$D$49,,0)</f>
        <v>2.5</v>
      </c>
      <c r="L142" s="9">
        <f>_xlfn.XLOOKUP(D142,products!$A$1:$A$49,products!$E$1:$E$49,,0)</f>
        <v>29.784999999999997</v>
      </c>
      <c r="M142" s="9">
        <f>'Working sheet 1'!L142*'Working sheet 1'!E142</f>
        <v>29.784999999999997</v>
      </c>
      <c r="N142" t="str">
        <f t="shared" si="4"/>
        <v>Liberica</v>
      </c>
      <c r="O142" t="str">
        <f t="shared" si="5"/>
        <v>Dark</v>
      </c>
      <c r="P142" t="str">
        <f>_xlfn.XLOOKUP(Table1[[#This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_xlfn.XLOOKUP('Working sheet 1'!D143,products!$A$1:$A$49,products!$B$1:$B$49,,0)</f>
        <v>Ara</v>
      </c>
      <c r="J143" t="str">
        <f>_xlfn.XLOOKUP(D143,products!$A$1:$A$49,products!$C$1:$C$49,,0)</f>
        <v>L</v>
      </c>
      <c r="K143" s="7">
        <f>_xlfn.XLOOKUP(D143,products!$A$1:$A$49,products!$D$1:$D$49,,0)</f>
        <v>0.2</v>
      </c>
      <c r="L143" s="9">
        <f>_xlfn.XLOOKUP(D143,products!$A$1:$A$49,products!$E$1:$E$49,,0)</f>
        <v>3.8849999999999998</v>
      </c>
      <c r="M143" s="9">
        <f>'Working sheet 1'!L143*'Working sheet 1'!E143</f>
        <v>15.54</v>
      </c>
      <c r="N143" t="str">
        <f t="shared" si="4"/>
        <v>Arabica</v>
      </c>
      <c r="O143" t="str">
        <f t="shared" si="5"/>
        <v>Light</v>
      </c>
      <c r="P143" t="str">
        <f>_xlfn.XLOOKUP(Table1[[#This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_xlfn.XLOOKUP('Working sheet 1'!D144,products!$A$1:$A$49,products!$B$1:$B$49,,0)</f>
        <v>Exc</v>
      </c>
      <c r="J144" t="str">
        <f>_xlfn.XLOOKUP(D144,products!$A$1:$A$49,products!$C$1:$C$49,,0)</f>
        <v>L</v>
      </c>
      <c r="K144" s="7">
        <f>_xlfn.XLOOKUP(D144,products!$A$1:$A$49,products!$D$1:$D$49,,0)</f>
        <v>2.5</v>
      </c>
      <c r="L144" s="9">
        <f>_xlfn.XLOOKUP(D144,products!$A$1:$A$49,products!$E$1:$E$49,,0)</f>
        <v>34.154999999999994</v>
      </c>
      <c r="M144" s="9">
        <f>'Working sheet 1'!L144*'Working sheet 1'!E144</f>
        <v>136.61999999999998</v>
      </c>
      <c r="N144" t="str">
        <f t="shared" si="4"/>
        <v>Excelsa</v>
      </c>
      <c r="O144" t="str">
        <f t="shared" si="5"/>
        <v>Light</v>
      </c>
      <c r="P144" t="str">
        <f>_xlfn.XLOOKUP(Table1[[#This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_xlfn.XLOOKUP('Working sheet 1'!D145,products!$A$1:$A$49,products!$B$1:$B$49,,0)</f>
        <v>Lib</v>
      </c>
      <c r="J145" t="str">
        <f>_xlfn.XLOOKUP(D145,products!$A$1:$A$49,products!$C$1:$C$49,,0)</f>
        <v>M</v>
      </c>
      <c r="K145" s="7">
        <f>_xlfn.XLOOKUP(D145,products!$A$1:$A$49,products!$D$1:$D$49,,0)</f>
        <v>0.5</v>
      </c>
      <c r="L145" s="9">
        <f>_xlfn.XLOOKUP(D145,products!$A$1:$A$49,products!$E$1:$E$49,,0)</f>
        <v>8.73</v>
      </c>
      <c r="M145" s="9">
        <f>'Working sheet 1'!L145*'Working sheet 1'!E145</f>
        <v>17.46</v>
      </c>
      <c r="N145" t="str">
        <f t="shared" si="4"/>
        <v>Liberica</v>
      </c>
      <c r="O145" t="str">
        <f t="shared" si="5"/>
        <v>Medium</v>
      </c>
      <c r="P145" t="str">
        <f>_xlfn.XLOOKUP(Table1[[#This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_xlfn.XLOOKUP('Working sheet 1'!D146,products!$A$1:$A$49,products!$B$1:$B$49,,0)</f>
        <v>Exc</v>
      </c>
      <c r="J146" t="str">
        <f>_xlfn.XLOOKUP(D146,products!$A$1:$A$49,products!$C$1:$C$49,,0)</f>
        <v>L</v>
      </c>
      <c r="K146" s="7">
        <f>_xlfn.XLOOKUP(D146,products!$A$1:$A$49,products!$D$1:$D$49,,0)</f>
        <v>2.5</v>
      </c>
      <c r="L146" s="9">
        <f>_xlfn.XLOOKUP(D146,products!$A$1:$A$49,products!$E$1:$E$49,,0)</f>
        <v>34.154999999999994</v>
      </c>
      <c r="M146" s="9">
        <f>'Working sheet 1'!L146*'Working sheet 1'!E146</f>
        <v>68.309999999999988</v>
      </c>
      <c r="N146" t="str">
        <f t="shared" si="4"/>
        <v>Excelsa</v>
      </c>
      <c r="O146" t="str">
        <f t="shared" si="5"/>
        <v>Light</v>
      </c>
      <c r="P146" t="str">
        <f>_xlfn.XLOOKUP(Table1[[#This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_xlfn.XLOOKUP('Working sheet 1'!D147,products!$A$1:$A$49,products!$B$1:$B$49,,0)</f>
        <v>Lib</v>
      </c>
      <c r="J147" t="str">
        <f>_xlfn.XLOOKUP(D147,products!$A$1:$A$49,products!$C$1:$C$49,,0)</f>
        <v>M</v>
      </c>
      <c r="K147" s="7">
        <f>_xlfn.XLOOKUP(D147,products!$A$1:$A$49,products!$D$1:$D$49,,0)</f>
        <v>0.2</v>
      </c>
      <c r="L147" s="9">
        <f>_xlfn.XLOOKUP(D147,products!$A$1:$A$49,products!$E$1:$E$49,,0)</f>
        <v>4.3650000000000002</v>
      </c>
      <c r="M147" s="9">
        <f>'Working sheet 1'!L147*'Working sheet 1'!E147</f>
        <v>17.46</v>
      </c>
      <c r="N147" t="str">
        <f t="shared" si="4"/>
        <v>Liberica</v>
      </c>
      <c r="O147" t="str">
        <f t="shared" si="5"/>
        <v>Medium</v>
      </c>
      <c r="P147" t="str">
        <f>_xlfn.XLOOKUP(Table1[[#This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_xlfn.XLOOKUP('Working sheet 1'!D148,products!$A$1:$A$49,products!$B$1:$B$49,,0)</f>
        <v>Lib</v>
      </c>
      <c r="J148" t="str">
        <f>_xlfn.XLOOKUP(D148,products!$A$1:$A$49,products!$C$1:$C$49,,0)</f>
        <v>M</v>
      </c>
      <c r="K148" s="7">
        <f>_xlfn.XLOOKUP(D148,products!$A$1:$A$49,products!$D$1:$D$49,,0)</f>
        <v>1</v>
      </c>
      <c r="L148" s="9">
        <f>_xlfn.XLOOKUP(D148,products!$A$1:$A$49,products!$E$1:$E$49,,0)</f>
        <v>14.55</v>
      </c>
      <c r="M148" s="9">
        <f>'Working sheet 1'!L148*'Working sheet 1'!E148</f>
        <v>43.650000000000006</v>
      </c>
      <c r="N148" t="str">
        <f t="shared" si="4"/>
        <v>Liberica</v>
      </c>
      <c r="O148" t="str">
        <f t="shared" si="5"/>
        <v>Medium</v>
      </c>
      <c r="P148" t="str">
        <f>_xlfn.XLOOKUP(Table1[[#This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_xlfn.XLOOKUP('Working sheet 1'!D149,products!$A$1:$A$49,products!$B$1:$B$49,,0)</f>
        <v>Exc</v>
      </c>
      <c r="J149" t="str">
        <f>_xlfn.XLOOKUP(D149,products!$A$1:$A$49,products!$C$1:$C$49,,0)</f>
        <v>M</v>
      </c>
      <c r="K149" s="7">
        <f>_xlfn.XLOOKUP(D149,products!$A$1:$A$49,products!$D$1:$D$49,,0)</f>
        <v>1</v>
      </c>
      <c r="L149" s="9">
        <f>_xlfn.XLOOKUP(D149,products!$A$1:$A$49,products!$E$1:$E$49,,0)</f>
        <v>13.75</v>
      </c>
      <c r="M149" s="9">
        <f>'Working sheet 1'!L149*'Working sheet 1'!E149</f>
        <v>27.5</v>
      </c>
      <c r="N149" t="str">
        <f t="shared" si="4"/>
        <v>Excelsa</v>
      </c>
      <c r="O149" t="str">
        <f t="shared" si="5"/>
        <v>Medium</v>
      </c>
      <c r="P149" t="str">
        <f>_xlfn.XLOOKUP(Table1[[#This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_xlfn.XLOOKUP('Working sheet 1'!D150,products!$A$1:$A$49,products!$B$1:$B$49,,0)</f>
        <v>Exc</v>
      </c>
      <c r="J150" t="str">
        <f>_xlfn.XLOOKUP(D150,products!$A$1:$A$49,products!$C$1:$C$49,,0)</f>
        <v>D</v>
      </c>
      <c r="K150" s="7">
        <f>_xlfn.XLOOKUP(D150,products!$A$1:$A$49,products!$D$1:$D$49,,0)</f>
        <v>0.2</v>
      </c>
      <c r="L150" s="9">
        <f>_xlfn.XLOOKUP(D150,products!$A$1:$A$49,products!$E$1:$E$49,,0)</f>
        <v>3.645</v>
      </c>
      <c r="M150" s="9">
        <f>'Working sheet 1'!L150*'Working sheet 1'!E150</f>
        <v>18.225000000000001</v>
      </c>
      <c r="N150" t="str">
        <f t="shared" si="4"/>
        <v>Excelsa</v>
      </c>
      <c r="O150" t="str">
        <f t="shared" si="5"/>
        <v>Dark</v>
      </c>
      <c r="P150" t="str">
        <f>_xlfn.XLOOKUP(Table1[[#This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_xlfn.XLOOKUP('Working sheet 1'!D151,products!$A$1:$A$49,products!$B$1:$B$49,,0)</f>
        <v>Ara</v>
      </c>
      <c r="J151" t="str">
        <f>_xlfn.XLOOKUP(D151,products!$A$1:$A$49,products!$C$1:$C$49,,0)</f>
        <v>M</v>
      </c>
      <c r="K151" s="7">
        <f>_xlfn.XLOOKUP(D151,products!$A$1:$A$49,products!$D$1:$D$49,,0)</f>
        <v>2.5</v>
      </c>
      <c r="L151" s="9">
        <f>_xlfn.XLOOKUP(D151,products!$A$1:$A$49,products!$E$1:$E$49,,0)</f>
        <v>25.874999999999996</v>
      </c>
      <c r="M151" s="9">
        <f>'Working sheet 1'!L151*'Working sheet 1'!E151</f>
        <v>51.749999999999993</v>
      </c>
      <c r="N151" t="str">
        <f t="shared" si="4"/>
        <v>Arabica</v>
      </c>
      <c r="O151" t="str">
        <f t="shared" si="5"/>
        <v>Medium</v>
      </c>
      <c r="P151" t="str">
        <f>_xlfn.XLOOKUP(Table1[[#This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_xlfn.XLOOKUP('Working sheet 1'!D152,products!$A$1:$A$49,products!$B$1:$B$49,,0)</f>
        <v>Lib</v>
      </c>
      <c r="J152" t="str">
        <f>_xlfn.XLOOKUP(D152,products!$A$1:$A$49,products!$C$1:$C$49,,0)</f>
        <v>D</v>
      </c>
      <c r="K152" s="7">
        <f>_xlfn.XLOOKUP(D152,products!$A$1:$A$49,products!$D$1:$D$49,,0)</f>
        <v>1</v>
      </c>
      <c r="L152" s="9">
        <f>_xlfn.XLOOKUP(D152,products!$A$1:$A$49,products!$E$1:$E$49,,0)</f>
        <v>12.95</v>
      </c>
      <c r="M152" s="9">
        <f>'Working sheet 1'!L152*'Working sheet 1'!E152</f>
        <v>12.95</v>
      </c>
      <c r="N152" t="str">
        <f t="shared" si="4"/>
        <v>Liberica</v>
      </c>
      <c r="O152" t="str">
        <f t="shared" si="5"/>
        <v>Dark</v>
      </c>
      <c r="P152" t="str">
        <f>_xlfn.XLOOKUP(Table1[[#This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_xlfn.XLOOKUP('Working sheet 1'!D153,products!$A$1:$A$49,products!$B$1:$B$49,,0)</f>
        <v>Ara</v>
      </c>
      <c r="J153" t="str">
        <f>_xlfn.XLOOKUP(D153,products!$A$1:$A$49,products!$C$1:$C$49,,0)</f>
        <v>M</v>
      </c>
      <c r="K153" s="7">
        <f>_xlfn.XLOOKUP(D153,products!$A$1:$A$49,products!$D$1:$D$49,,0)</f>
        <v>1</v>
      </c>
      <c r="L153" s="9">
        <f>_xlfn.XLOOKUP(D153,products!$A$1:$A$49,products!$E$1:$E$49,,0)</f>
        <v>11.25</v>
      </c>
      <c r="M153" s="9">
        <f>'Working sheet 1'!L153*'Working sheet 1'!E153</f>
        <v>33.75</v>
      </c>
      <c r="N153" t="str">
        <f t="shared" si="4"/>
        <v>Arabica</v>
      </c>
      <c r="O153" t="str">
        <f t="shared" si="5"/>
        <v>Medium</v>
      </c>
      <c r="P153" t="str">
        <f>_xlfn.XLOOKUP(Table1[[#This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_xlfn.XLOOKUP('Working sheet 1'!D154,products!$A$1:$A$49,products!$B$1:$B$49,,0)</f>
        <v>Rob</v>
      </c>
      <c r="J154" t="str">
        <f>_xlfn.XLOOKUP(D154,products!$A$1:$A$49,products!$C$1:$C$49,,0)</f>
        <v>M</v>
      </c>
      <c r="K154" s="7">
        <f>_xlfn.XLOOKUP(D154,products!$A$1:$A$49,products!$D$1:$D$49,,0)</f>
        <v>2.5</v>
      </c>
      <c r="L154" s="9">
        <f>_xlfn.XLOOKUP(D154,products!$A$1:$A$49,products!$E$1:$E$49,,0)</f>
        <v>22.884999999999998</v>
      </c>
      <c r="M154" s="9">
        <f>'Working sheet 1'!L154*'Working sheet 1'!E154</f>
        <v>68.655000000000001</v>
      </c>
      <c r="N154" t="str">
        <f t="shared" si="4"/>
        <v>Robusta</v>
      </c>
      <c r="O154" t="str">
        <f t="shared" si="5"/>
        <v>Medium</v>
      </c>
      <c r="P154" t="str">
        <f>_xlfn.XLOOKUP(Table1[[#This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_xlfn.XLOOKUP('Working sheet 1'!D155,products!$A$1:$A$49,products!$B$1:$B$49,,0)</f>
        <v>Rob</v>
      </c>
      <c r="J155" t="str">
        <f>_xlfn.XLOOKUP(D155,products!$A$1:$A$49,products!$C$1:$C$49,,0)</f>
        <v>D</v>
      </c>
      <c r="K155" s="7">
        <f>_xlfn.XLOOKUP(D155,products!$A$1:$A$49,products!$D$1:$D$49,,0)</f>
        <v>0.2</v>
      </c>
      <c r="L155" s="9">
        <f>_xlfn.XLOOKUP(D155,products!$A$1:$A$49,products!$E$1:$E$49,,0)</f>
        <v>2.6849999999999996</v>
      </c>
      <c r="M155" s="9">
        <f>'Working sheet 1'!L155*'Working sheet 1'!E155</f>
        <v>2.6849999999999996</v>
      </c>
      <c r="N155" t="str">
        <f t="shared" si="4"/>
        <v>Robusta</v>
      </c>
      <c r="O155" t="str">
        <f t="shared" si="5"/>
        <v>Dark</v>
      </c>
      <c r="P155" t="str">
        <f>_xlfn.XLOOKUP(Table1[[#This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_xlfn.XLOOKUP('Working sheet 1'!D156,products!$A$1:$A$49,products!$B$1:$B$49,,0)</f>
        <v>Ara</v>
      </c>
      <c r="J156" t="str">
        <f>_xlfn.XLOOKUP(D156,products!$A$1:$A$49,products!$C$1:$C$49,,0)</f>
        <v>D</v>
      </c>
      <c r="K156" s="7">
        <f>_xlfn.XLOOKUP(D156,products!$A$1:$A$49,products!$D$1:$D$49,,0)</f>
        <v>2.5</v>
      </c>
      <c r="L156" s="9">
        <f>_xlfn.XLOOKUP(D156,products!$A$1:$A$49,products!$E$1:$E$49,,0)</f>
        <v>22.884999999999998</v>
      </c>
      <c r="M156" s="9">
        <f>'Working sheet 1'!L156*'Working sheet 1'!E156</f>
        <v>114.42499999999998</v>
      </c>
      <c r="N156" t="str">
        <f t="shared" si="4"/>
        <v>Arabica</v>
      </c>
      <c r="O156" t="str">
        <f t="shared" si="5"/>
        <v>Dark</v>
      </c>
      <c r="P156" t="str">
        <f>_xlfn.XLOOKUP(Table1[[#This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_xlfn.XLOOKUP('Working sheet 1'!D157,products!$A$1:$A$49,products!$B$1:$B$49,,0)</f>
        <v>Ara</v>
      </c>
      <c r="J157" t="str">
        <f>_xlfn.XLOOKUP(D157,products!$A$1:$A$49,products!$C$1:$C$49,,0)</f>
        <v>M</v>
      </c>
      <c r="K157" s="7">
        <f>_xlfn.XLOOKUP(D157,products!$A$1:$A$49,products!$D$1:$D$49,,0)</f>
        <v>2.5</v>
      </c>
      <c r="L157" s="9">
        <f>_xlfn.XLOOKUP(D157,products!$A$1:$A$49,products!$E$1:$E$49,,0)</f>
        <v>25.874999999999996</v>
      </c>
      <c r="M157" s="9">
        <f>'Working sheet 1'!L157*'Working sheet 1'!E157</f>
        <v>155.24999999999997</v>
      </c>
      <c r="N157" t="str">
        <f t="shared" si="4"/>
        <v>Arabica</v>
      </c>
      <c r="O157" t="str">
        <f t="shared" si="5"/>
        <v>Medium</v>
      </c>
      <c r="P157" t="str">
        <f>_xlfn.XLOOKUP(Table1[[#This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_xlfn.XLOOKUP('Working sheet 1'!D158,products!$A$1:$A$49,products!$B$1:$B$49,,0)</f>
        <v>Ara</v>
      </c>
      <c r="J158" t="str">
        <f>_xlfn.XLOOKUP(D158,products!$A$1:$A$49,products!$C$1:$C$49,,0)</f>
        <v>M</v>
      </c>
      <c r="K158" s="7">
        <f>_xlfn.XLOOKUP(D158,products!$A$1:$A$49,products!$D$1:$D$49,,0)</f>
        <v>2.5</v>
      </c>
      <c r="L158" s="9">
        <f>_xlfn.XLOOKUP(D158,products!$A$1:$A$49,products!$E$1:$E$49,,0)</f>
        <v>25.874999999999996</v>
      </c>
      <c r="M158" s="9">
        <f>'Working sheet 1'!L158*'Working sheet 1'!E158</f>
        <v>77.624999999999986</v>
      </c>
      <c r="N158" t="str">
        <f t="shared" si="4"/>
        <v>Arabica</v>
      </c>
      <c r="O158" t="str">
        <f t="shared" si="5"/>
        <v>Medium</v>
      </c>
      <c r="P158" t="str">
        <f>_xlfn.XLOOKUP(Table1[[#This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_xlfn.XLOOKUP('Working sheet 1'!D159,products!$A$1:$A$49,products!$B$1:$B$49,,0)</f>
        <v>Rob</v>
      </c>
      <c r="J159" t="str">
        <f>_xlfn.XLOOKUP(D159,products!$A$1:$A$49,products!$C$1:$C$49,,0)</f>
        <v>D</v>
      </c>
      <c r="K159" s="7">
        <f>_xlfn.XLOOKUP(D159,products!$A$1:$A$49,products!$D$1:$D$49,,0)</f>
        <v>2.5</v>
      </c>
      <c r="L159" s="9">
        <f>_xlfn.XLOOKUP(D159,products!$A$1:$A$49,products!$E$1:$E$49,,0)</f>
        <v>20.584999999999997</v>
      </c>
      <c r="M159" s="9">
        <f>'Working sheet 1'!L159*'Working sheet 1'!E159</f>
        <v>61.754999999999995</v>
      </c>
      <c r="N159" t="str">
        <f t="shared" si="4"/>
        <v>Robusta</v>
      </c>
      <c r="O159" t="str">
        <f t="shared" si="5"/>
        <v>Dark</v>
      </c>
      <c r="P159" t="str">
        <f>_xlfn.XLOOKUP(Table1[[#This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_xlfn.XLOOKUP('Working sheet 1'!D160,products!$A$1:$A$49,products!$B$1:$B$49,,0)</f>
        <v>Rob</v>
      </c>
      <c r="J160" t="str">
        <f>_xlfn.XLOOKUP(D160,products!$A$1:$A$49,products!$C$1:$C$49,,0)</f>
        <v>D</v>
      </c>
      <c r="K160" s="7">
        <f>_xlfn.XLOOKUP(D160,products!$A$1:$A$49,products!$D$1:$D$49,,0)</f>
        <v>2.5</v>
      </c>
      <c r="L160" s="9">
        <f>_xlfn.XLOOKUP(D160,products!$A$1:$A$49,products!$E$1:$E$49,,0)</f>
        <v>20.584999999999997</v>
      </c>
      <c r="M160" s="9">
        <f>'Working sheet 1'!L160*'Working sheet 1'!E160</f>
        <v>123.50999999999999</v>
      </c>
      <c r="N160" t="str">
        <f t="shared" si="4"/>
        <v>Robusta</v>
      </c>
      <c r="O160" t="str">
        <f t="shared" si="5"/>
        <v>Dark</v>
      </c>
      <c r="P160" t="str">
        <f>_xlfn.XLOOKUP(Table1[[#This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_xlfn.XLOOKUP('Working sheet 1'!D161,products!$A$1:$A$49,products!$B$1:$B$49,,0)</f>
        <v>Lib</v>
      </c>
      <c r="J161" t="str">
        <f>_xlfn.XLOOKUP(D161,products!$A$1:$A$49,products!$C$1:$C$49,,0)</f>
        <v>L</v>
      </c>
      <c r="K161" s="7">
        <f>_xlfn.XLOOKUP(D161,products!$A$1:$A$49,products!$D$1:$D$49,,0)</f>
        <v>2.5</v>
      </c>
      <c r="L161" s="9">
        <f>_xlfn.XLOOKUP(D161,products!$A$1:$A$49,products!$E$1:$E$49,,0)</f>
        <v>36.454999999999998</v>
      </c>
      <c r="M161" s="9">
        <f>'Working sheet 1'!L161*'Working sheet 1'!E161</f>
        <v>218.73</v>
      </c>
      <c r="N161" t="str">
        <f t="shared" si="4"/>
        <v>Liberica</v>
      </c>
      <c r="O161" t="str">
        <f t="shared" si="5"/>
        <v>Light</v>
      </c>
      <c r="P161" t="str">
        <f>_xlfn.XLOOKUP(Table1[[#This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_xlfn.XLOOKUP('Working sheet 1'!D162,products!$A$1:$A$49,products!$B$1:$B$49,,0)</f>
        <v>Exc</v>
      </c>
      <c r="J162" t="str">
        <f>_xlfn.XLOOKUP(D162,products!$A$1:$A$49,products!$C$1:$C$49,,0)</f>
        <v>M</v>
      </c>
      <c r="K162" s="7">
        <f>_xlfn.XLOOKUP(D162,products!$A$1:$A$49,products!$D$1:$D$49,,0)</f>
        <v>0.5</v>
      </c>
      <c r="L162" s="9">
        <f>_xlfn.XLOOKUP(D162,products!$A$1:$A$49,products!$E$1:$E$49,,0)</f>
        <v>8.25</v>
      </c>
      <c r="M162" s="9">
        <f>'Working sheet 1'!L162*'Working sheet 1'!E162</f>
        <v>33</v>
      </c>
      <c r="N162" t="str">
        <f t="shared" si="4"/>
        <v>Excelsa</v>
      </c>
      <c r="O162" t="str">
        <f t="shared" si="5"/>
        <v>Medium</v>
      </c>
      <c r="P162" t="str">
        <f>_xlfn.XLOOKUP(Table1[[#This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_xlfn.XLOOKUP('Working sheet 1'!D163,products!$A$1:$A$49,products!$B$1:$B$49,,0)</f>
        <v>Ara</v>
      </c>
      <c r="J163" t="str">
        <f>_xlfn.XLOOKUP(D163,products!$A$1:$A$49,products!$C$1:$C$49,,0)</f>
        <v>L</v>
      </c>
      <c r="K163" s="7">
        <f>_xlfn.XLOOKUP(D163,products!$A$1:$A$49,products!$D$1:$D$49,,0)</f>
        <v>0.5</v>
      </c>
      <c r="L163" s="9">
        <f>_xlfn.XLOOKUP(D163,products!$A$1:$A$49,products!$E$1:$E$49,,0)</f>
        <v>7.77</v>
      </c>
      <c r="M163" s="9">
        <f>'Working sheet 1'!L163*'Working sheet 1'!E163</f>
        <v>23.31</v>
      </c>
      <c r="N163" t="str">
        <f t="shared" si="4"/>
        <v>Arabica</v>
      </c>
      <c r="O163" t="str">
        <f t="shared" si="5"/>
        <v>Light</v>
      </c>
      <c r="P163" t="str">
        <f>_xlfn.XLOOKUP(Table1[[#This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_xlfn.XLOOKUP('Working sheet 1'!D164,products!$A$1:$A$49,products!$B$1:$B$49,,0)</f>
        <v>Exc</v>
      </c>
      <c r="J164" t="str">
        <f>_xlfn.XLOOKUP(D164,products!$A$1:$A$49,products!$C$1:$C$49,,0)</f>
        <v>D</v>
      </c>
      <c r="K164" s="7">
        <f>_xlfn.XLOOKUP(D164,products!$A$1:$A$49,products!$D$1:$D$49,,0)</f>
        <v>0.5</v>
      </c>
      <c r="L164" s="9">
        <f>_xlfn.XLOOKUP(D164,products!$A$1:$A$49,products!$E$1:$E$49,,0)</f>
        <v>7.29</v>
      </c>
      <c r="M164" s="9">
        <f>'Working sheet 1'!L164*'Working sheet 1'!E164</f>
        <v>21.87</v>
      </c>
      <c r="N164" t="str">
        <f t="shared" si="4"/>
        <v>Excelsa</v>
      </c>
      <c r="O164" t="str">
        <f t="shared" si="5"/>
        <v>Dark</v>
      </c>
      <c r="P164" t="str">
        <f>_xlfn.XLOOKUP(Table1[[#This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_xlfn.XLOOKUP('Working sheet 1'!D165,products!$A$1:$A$49,products!$B$1:$B$49,,0)</f>
        <v>Rob</v>
      </c>
      <c r="J165" t="str">
        <f>_xlfn.XLOOKUP(D165,products!$A$1:$A$49,products!$C$1:$C$49,,0)</f>
        <v>D</v>
      </c>
      <c r="K165" s="7">
        <f>_xlfn.XLOOKUP(D165,products!$A$1:$A$49,products!$D$1:$D$49,,0)</f>
        <v>0.2</v>
      </c>
      <c r="L165" s="9">
        <f>_xlfn.XLOOKUP(D165,products!$A$1:$A$49,products!$E$1:$E$49,,0)</f>
        <v>2.6849999999999996</v>
      </c>
      <c r="M165" s="9">
        <f>'Working sheet 1'!L165*'Working sheet 1'!E165</f>
        <v>16.11</v>
      </c>
      <c r="N165" t="str">
        <f t="shared" si="4"/>
        <v>Robusta</v>
      </c>
      <c r="O165" t="str">
        <f t="shared" si="5"/>
        <v>Dark</v>
      </c>
      <c r="P165" t="str">
        <f>_xlfn.XLOOKUP(Table1[[#This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_xlfn.XLOOKUP('Working sheet 1'!D166,products!$A$1:$A$49,products!$B$1:$B$49,,0)</f>
        <v>Exc</v>
      </c>
      <c r="J166" t="str">
        <f>_xlfn.XLOOKUP(D166,products!$A$1:$A$49,products!$C$1:$C$49,,0)</f>
        <v>D</v>
      </c>
      <c r="K166" s="7">
        <f>_xlfn.XLOOKUP(D166,products!$A$1:$A$49,products!$D$1:$D$49,,0)</f>
        <v>0.5</v>
      </c>
      <c r="L166" s="9">
        <f>_xlfn.XLOOKUP(D166,products!$A$1:$A$49,products!$E$1:$E$49,,0)</f>
        <v>7.29</v>
      </c>
      <c r="M166" s="9">
        <f>'Working sheet 1'!L166*'Working sheet 1'!E166</f>
        <v>29.16</v>
      </c>
      <c r="N166" t="str">
        <f t="shared" si="4"/>
        <v>Excelsa</v>
      </c>
      <c r="O166" t="str">
        <f t="shared" si="5"/>
        <v>Dark</v>
      </c>
      <c r="P166" t="str">
        <f>_xlfn.XLOOKUP(Table1[[#This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_xlfn.XLOOKUP('Working sheet 1'!D167,products!$A$1:$A$49,products!$B$1:$B$49,,0)</f>
        <v>Rob</v>
      </c>
      <c r="J167" t="str">
        <f>_xlfn.XLOOKUP(D167,products!$A$1:$A$49,products!$C$1:$C$49,,0)</f>
        <v>D</v>
      </c>
      <c r="K167" s="7">
        <f>_xlfn.XLOOKUP(D167,products!$A$1:$A$49,products!$D$1:$D$49,,0)</f>
        <v>1</v>
      </c>
      <c r="L167" s="9">
        <f>_xlfn.XLOOKUP(D167,products!$A$1:$A$49,products!$E$1:$E$49,,0)</f>
        <v>8.9499999999999993</v>
      </c>
      <c r="M167" s="9">
        <f>'Working sheet 1'!L167*'Working sheet 1'!E167</f>
        <v>53.699999999999996</v>
      </c>
      <c r="N167" t="str">
        <f t="shared" si="4"/>
        <v>Robusta</v>
      </c>
      <c r="O167" t="str">
        <f t="shared" si="5"/>
        <v>Dark</v>
      </c>
      <c r="P167" t="str">
        <f>_xlfn.XLOOKUP(Table1[[#This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_xlfn.XLOOKUP('Working sheet 1'!D168,products!$A$1:$A$49,products!$B$1:$B$49,,0)</f>
        <v>Rob</v>
      </c>
      <c r="J168" t="str">
        <f>_xlfn.XLOOKUP(D168,products!$A$1:$A$49,products!$C$1:$C$49,,0)</f>
        <v>D</v>
      </c>
      <c r="K168" s="7">
        <f>_xlfn.XLOOKUP(D168,products!$A$1:$A$49,products!$D$1:$D$49,,0)</f>
        <v>0.5</v>
      </c>
      <c r="L168" s="9">
        <f>_xlfn.XLOOKUP(D168,products!$A$1:$A$49,products!$E$1:$E$49,,0)</f>
        <v>5.3699999999999992</v>
      </c>
      <c r="M168" s="9">
        <f>'Working sheet 1'!L168*'Working sheet 1'!E168</f>
        <v>26.849999999999994</v>
      </c>
      <c r="N168" t="str">
        <f t="shared" si="4"/>
        <v>Robusta</v>
      </c>
      <c r="O168" t="str">
        <f t="shared" si="5"/>
        <v>Dark</v>
      </c>
      <c r="P168" t="str">
        <f>_xlfn.XLOOKUP(Table1[[#This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_xlfn.XLOOKUP('Working sheet 1'!D169,products!$A$1:$A$49,products!$B$1:$B$49,,0)</f>
        <v>Exc</v>
      </c>
      <c r="J169" t="str">
        <f>_xlfn.XLOOKUP(D169,products!$A$1:$A$49,products!$C$1:$C$49,,0)</f>
        <v>M</v>
      </c>
      <c r="K169" s="7">
        <f>_xlfn.XLOOKUP(D169,products!$A$1:$A$49,products!$D$1:$D$49,,0)</f>
        <v>0.5</v>
      </c>
      <c r="L169" s="9">
        <f>_xlfn.XLOOKUP(D169,products!$A$1:$A$49,products!$E$1:$E$49,,0)</f>
        <v>8.25</v>
      </c>
      <c r="M169" s="9">
        <f>'Working sheet 1'!L169*'Working sheet 1'!E169</f>
        <v>41.25</v>
      </c>
      <c r="N169" t="str">
        <f t="shared" si="4"/>
        <v>Excelsa</v>
      </c>
      <c r="O169" t="str">
        <f t="shared" si="5"/>
        <v>Medium</v>
      </c>
      <c r="P169" t="str">
        <f>_xlfn.XLOOKUP(Table1[[#This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_xlfn.XLOOKUP('Working sheet 1'!D170,products!$A$1:$A$49,products!$B$1:$B$49,,0)</f>
        <v>Ara</v>
      </c>
      <c r="J170" t="str">
        <f>_xlfn.XLOOKUP(D170,products!$A$1:$A$49,products!$C$1:$C$49,,0)</f>
        <v>M</v>
      </c>
      <c r="K170" s="7">
        <f>_xlfn.XLOOKUP(D170,products!$A$1:$A$49,products!$D$1:$D$49,,0)</f>
        <v>0.5</v>
      </c>
      <c r="L170" s="9">
        <f>_xlfn.XLOOKUP(D170,products!$A$1:$A$49,products!$E$1:$E$49,,0)</f>
        <v>6.75</v>
      </c>
      <c r="M170" s="9">
        <f>'Working sheet 1'!L170*'Working sheet 1'!E170</f>
        <v>40.5</v>
      </c>
      <c r="N170" t="str">
        <f t="shared" si="4"/>
        <v>Arabica</v>
      </c>
      <c r="O170" t="str">
        <f t="shared" si="5"/>
        <v>Medium</v>
      </c>
      <c r="P170" t="str">
        <f>_xlfn.XLOOKUP(Table1[[#This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_xlfn.XLOOKUP('Working sheet 1'!D171,products!$A$1:$A$49,products!$B$1:$B$49,,0)</f>
        <v>Rob</v>
      </c>
      <c r="J171" t="str">
        <f>_xlfn.XLOOKUP(D171,products!$A$1:$A$49,products!$C$1:$C$49,,0)</f>
        <v>D</v>
      </c>
      <c r="K171" s="7">
        <f>_xlfn.XLOOKUP(D171,products!$A$1:$A$49,products!$D$1:$D$49,,0)</f>
        <v>1</v>
      </c>
      <c r="L171" s="9">
        <f>_xlfn.XLOOKUP(D171,products!$A$1:$A$49,products!$E$1:$E$49,,0)</f>
        <v>8.9499999999999993</v>
      </c>
      <c r="M171" s="9">
        <f>'Working sheet 1'!L171*'Working sheet 1'!E171</f>
        <v>17.899999999999999</v>
      </c>
      <c r="N171" t="str">
        <f t="shared" si="4"/>
        <v>Robusta</v>
      </c>
      <c r="O171" t="str">
        <f t="shared" si="5"/>
        <v>Dark</v>
      </c>
      <c r="P171" t="str">
        <f>_xlfn.XLOOKUP(Table1[[#This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_xlfn.XLOOKUP('Working sheet 1'!D172,products!$A$1:$A$49,products!$B$1:$B$49,,0)</f>
        <v>Exc</v>
      </c>
      <c r="J172" t="str">
        <f>_xlfn.XLOOKUP(D172,products!$A$1:$A$49,products!$C$1:$C$49,,0)</f>
        <v>L</v>
      </c>
      <c r="K172" s="7">
        <f>_xlfn.XLOOKUP(D172,products!$A$1:$A$49,products!$D$1:$D$49,,0)</f>
        <v>2.5</v>
      </c>
      <c r="L172" s="9">
        <f>_xlfn.XLOOKUP(D172,products!$A$1:$A$49,products!$E$1:$E$49,,0)</f>
        <v>34.154999999999994</v>
      </c>
      <c r="M172" s="9">
        <f>'Working sheet 1'!L172*'Working sheet 1'!E172</f>
        <v>68.309999999999988</v>
      </c>
      <c r="N172" t="str">
        <f t="shared" si="4"/>
        <v>Excelsa</v>
      </c>
      <c r="O172" t="str">
        <f t="shared" si="5"/>
        <v>Light</v>
      </c>
      <c r="P172" t="str">
        <f>_xlfn.XLOOKUP(Table1[[#This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_xlfn.XLOOKUP('Working sheet 1'!D173,products!$A$1:$A$49,products!$B$1:$B$49,,0)</f>
        <v>Exc</v>
      </c>
      <c r="J173" t="str">
        <f>_xlfn.XLOOKUP(D173,products!$A$1:$A$49,products!$C$1:$C$49,,0)</f>
        <v>M</v>
      </c>
      <c r="K173" s="7">
        <f>_xlfn.XLOOKUP(D173,products!$A$1:$A$49,products!$D$1:$D$49,,0)</f>
        <v>2.5</v>
      </c>
      <c r="L173" s="9">
        <f>_xlfn.XLOOKUP(D173,products!$A$1:$A$49,products!$E$1:$E$49,,0)</f>
        <v>31.624999999999996</v>
      </c>
      <c r="M173" s="9">
        <f>'Working sheet 1'!L173*'Working sheet 1'!E173</f>
        <v>63.249999999999993</v>
      </c>
      <c r="N173" t="str">
        <f t="shared" si="4"/>
        <v>Excelsa</v>
      </c>
      <c r="O173" t="str">
        <f t="shared" si="5"/>
        <v>Medium</v>
      </c>
      <c r="P173" t="str">
        <f>_xlfn.XLOOKUP(Table1[[#This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_xlfn.XLOOKUP('Working sheet 1'!D174,products!$A$1:$A$49,products!$B$1:$B$49,,0)</f>
        <v>Exc</v>
      </c>
      <c r="J174" t="str">
        <f>_xlfn.XLOOKUP(D174,products!$A$1:$A$49,products!$C$1:$C$49,,0)</f>
        <v>D</v>
      </c>
      <c r="K174" s="7">
        <f>_xlfn.XLOOKUP(D174,products!$A$1:$A$49,products!$D$1:$D$49,,0)</f>
        <v>0.5</v>
      </c>
      <c r="L174" s="9">
        <f>_xlfn.XLOOKUP(D174,products!$A$1:$A$49,products!$E$1:$E$49,,0)</f>
        <v>7.29</v>
      </c>
      <c r="M174" s="9">
        <f>'Working sheet 1'!L174*'Working sheet 1'!E174</f>
        <v>21.87</v>
      </c>
      <c r="N174" t="str">
        <f t="shared" si="4"/>
        <v>Excelsa</v>
      </c>
      <c r="O174" t="str">
        <f t="shared" si="5"/>
        <v>Dark</v>
      </c>
      <c r="P174" t="str">
        <f>_xlfn.XLOOKUP(Table1[[#This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_xlfn.XLOOKUP('Working sheet 1'!D175,products!$A$1:$A$49,products!$B$1:$B$49,,0)</f>
        <v>Rob</v>
      </c>
      <c r="J175" t="str">
        <f>_xlfn.XLOOKUP(D175,products!$A$1:$A$49,products!$C$1:$C$49,,0)</f>
        <v>M</v>
      </c>
      <c r="K175" s="7">
        <f>_xlfn.XLOOKUP(D175,products!$A$1:$A$49,products!$D$1:$D$49,,0)</f>
        <v>2.5</v>
      </c>
      <c r="L175" s="9">
        <f>_xlfn.XLOOKUP(D175,products!$A$1:$A$49,products!$E$1:$E$49,,0)</f>
        <v>22.884999999999998</v>
      </c>
      <c r="M175" s="9">
        <f>'Working sheet 1'!L175*'Working sheet 1'!E175</f>
        <v>91.539999999999992</v>
      </c>
      <c r="N175" t="str">
        <f t="shared" si="4"/>
        <v>Robusta</v>
      </c>
      <c r="O175" t="str">
        <f t="shared" si="5"/>
        <v>Medium</v>
      </c>
      <c r="P175" t="str">
        <f>_xlfn.XLOOKUP(Table1[[#This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_xlfn.XLOOKUP('Working sheet 1'!D176,products!$A$1:$A$49,products!$B$1:$B$49,,0)</f>
        <v>Exc</v>
      </c>
      <c r="J176" t="str">
        <f>_xlfn.XLOOKUP(D176,products!$A$1:$A$49,products!$C$1:$C$49,,0)</f>
        <v>L</v>
      </c>
      <c r="K176" s="7">
        <f>_xlfn.XLOOKUP(D176,products!$A$1:$A$49,products!$D$1:$D$49,,0)</f>
        <v>2.5</v>
      </c>
      <c r="L176" s="9">
        <f>_xlfn.XLOOKUP(D176,products!$A$1:$A$49,products!$E$1:$E$49,,0)</f>
        <v>34.154999999999994</v>
      </c>
      <c r="M176" s="9">
        <f>'Working sheet 1'!L176*'Working sheet 1'!E176</f>
        <v>204.92999999999995</v>
      </c>
      <c r="N176" t="str">
        <f t="shared" si="4"/>
        <v>Excelsa</v>
      </c>
      <c r="O176" t="str">
        <f t="shared" si="5"/>
        <v>Light</v>
      </c>
      <c r="P176" t="str">
        <f>_xlfn.XLOOKUP(Table1[[#This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_xlfn.XLOOKUP('Working sheet 1'!D177,products!$A$1:$A$49,products!$B$1:$B$49,,0)</f>
        <v>Exc</v>
      </c>
      <c r="J177" t="str">
        <f>_xlfn.XLOOKUP(D177,products!$A$1:$A$49,products!$C$1:$C$49,,0)</f>
        <v>M</v>
      </c>
      <c r="K177" s="7">
        <f>_xlfn.XLOOKUP(D177,products!$A$1:$A$49,products!$D$1:$D$49,,0)</f>
        <v>2.5</v>
      </c>
      <c r="L177" s="9">
        <f>_xlfn.XLOOKUP(D177,products!$A$1:$A$49,products!$E$1:$E$49,,0)</f>
        <v>31.624999999999996</v>
      </c>
      <c r="M177" s="9">
        <f>'Working sheet 1'!L177*'Working sheet 1'!E177</f>
        <v>63.249999999999993</v>
      </c>
      <c r="N177" t="str">
        <f t="shared" si="4"/>
        <v>Excelsa</v>
      </c>
      <c r="O177" t="str">
        <f t="shared" si="5"/>
        <v>Medium</v>
      </c>
      <c r="P177" t="str">
        <f>_xlfn.XLOOKUP(Table1[[#This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_xlfn.XLOOKUP('Working sheet 1'!D178,products!$A$1:$A$49,products!$B$1:$B$49,,0)</f>
        <v>Exc</v>
      </c>
      <c r="J178" t="str">
        <f>_xlfn.XLOOKUP(D178,products!$A$1:$A$49,products!$C$1:$C$49,,0)</f>
        <v>L</v>
      </c>
      <c r="K178" s="7">
        <f>_xlfn.XLOOKUP(D178,products!$A$1:$A$49,products!$D$1:$D$49,,0)</f>
        <v>2.5</v>
      </c>
      <c r="L178" s="9">
        <f>_xlfn.XLOOKUP(D178,products!$A$1:$A$49,products!$E$1:$E$49,,0)</f>
        <v>34.154999999999994</v>
      </c>
      <c r="M178" s="9">
        <f>'Working sheet 1'!L178*'Working sheet 1'!E178</f>
        <v>34.154999999999994</v>
      </c>
      <c r="N178" t="str">
        <f t="shared" si="4"/>
        <v>Excelsa</v>
      </c>
      <c r="O178" t="str">
        <f t="shared" si="5"/>
        <v>Light</v>
      </c>
      <c r="P178" t="str">
        <f>_xlfn.XLOOKUP(Table1[[#This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_xlfn.XLOOKUP('Working sheet 1'!D179,products!$A$1:$A$49,products!$B$1:$B$49,,0)</f>
        <v>Rob</v>
      </c>
      <c r="J179" t="str">
        <f>_xlfn.XLOOKUP(D179,products!$A$1:$A$49,products!$C$1:$C$49,,0)</f>
        <v>L</v>
      </c>
      <c r="K179" s="7">
        <f>_xlfn.XLOOKUP(D179,products!$A$1:$A$49,products!$D$1:$D$49,,0)</f>
        <v>2.5</v>
      </c>
      <c r="L179" s="9">
        <f>_xlfn.XLOOKUP(D179,products!$A$1:$A$49,products!$E$1:$E$49,,0)</f>
        <v>27.484999999999996</v>
      </c>
      <c r="M179" s="9">
        <f>'Working sheet 1'!L179*'Working sheet 1'!E179</f>
        <v>109.93999999999998</v>
      </c>
      <c r="N179" t="str">
        <f t="shared" si="4"/>
        <v>Robusta</v>
      </c>
      <c r="O179" t="str">
        <f t="shared" si="5"/>
        <v>Light</v>
      </c>
      <c r="P179" t="str">
        <f>_xlfn.XLOOKUP(Table1[[#This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_xlfn.XLOOKUP('Working sheet 1'!D180,products!$A$1:$A$49,products!$B$1:$B$49,,0)</f>
        <v>Ara</v>
      </c>
      <c r="J180" t="str">
        <f>_xlfn.XLOOKUP(D180,products!$A$1:$A$49,products!$C$1:$C$49,,0)</f>
        <v>L</v>
      </c>
      <c r="K180" s="7">
        <f>_xlfn.XLOOKUP(D180,products!$A$1:$A$49,products!$D$1:$D$49,,0)</f>
        <v>1</v>
      </c>
      <c r="L180" s="9">
        <f>_xlfn.XLOOKUP(D180,products!$A$1:$A$49,products!$E$1:$E$49,,0)</f>
        <v>12.95</v>
      </c>
      <c r="M180" s="9">
        <f>'Working sheet 1'!L180*'Working sheet 1'!E180</f>
        <v>25.9</v>
      </c>
      <c r="N180" t="str">
        <f t="shared" si="4"/>
        <v>Arabica</v>
      </c>
      <c r="O180" t="str">
        <f t="shared" si="5"/>
        <v>Light</v>
      </c>
      <c r="P180" t="str">
        <f>_xlfn.XLOOKUP(Table1[[#This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_xlfn.XLOOKUP('Working sheet 1'!D181,products!$A$1:$A$49,products!$B$1:$B$49,,0)</f>
        <v>Ara</v>
      </c>
      <c r="J181" t="str">
        <f>_xlfn.XLOOKUP(D181,products!$A$1:$A$49,products!$C$1:$C$49,,0)</f>
        <v>D</v>
      </c>
      <c r="K181" s="7">
        <f>_xlfn.XLOOKUP(D181,products!$A$1:$A$49,products!$D$1:$D$49,,0)</f>
        <v>0.2</v>
      </c>
      <c r="L181" s="9">
        <f>_xlfn.XLOOKUP(D181,products!$A$1:$A$49,products!$E$1:$E$49,,0)</f>
        <v>2.9849999999999999</v>
      </c>
      <c r="M181" s="9">
        <f>'Working sheet 1'!L181*'Working sheet 1'!E181</f>
        <v>2.9849999999999999</v>
      </c>
      <c r="N181" t="str">
        <f t="shared" si="4"/>
        <v>Arabica</v>
      </c>
      <c r="O181" t="str">
        <f t="shared" si="5"/>
        <v>Dark</v>
      </c>
      <c r="P181" t="str">
        <f>_xlfn.XLOOKUP(Table1[[#This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_xlfn.XLOOKUP('Working sheet 1'!D182,products!$A$1:$A$49,products!$B$1:$B$49,,0)</f>
        <v>Exc</v>
      </c>
      <c r="J182" t="str">
        <f>_xlfn.XLOOKUP(D182,products!$A$1:$A$49,products!$C$1:$C$49,,0)</f>
        <v>L</v>
      </c>
      <c r="K182" s="7">
        <f>_xlfn.XLOOKUP(D182,products!$A$1:$A$49,products!$D$1:$D$49,,0)</f>
        <v>0.2</v>
      </c>
      <c r="L182" s="9">
        <f>_xlfn.XLOOKUP(D182,products!$A$1:$A$49,products!$E$1:$E$49,,0)</f>
        <v>4.4550000000000001</v>
      </c>
      <c r="M182" s="9">
        <f>'Working sheet 1'!L182*'Working sheet 1'!E182</f>
        <v>22.274999999999999</v>
      </c>
      <c r="N182" t="str">
        <f t="shared" si="4"/>
        <v>Excelsa</v>
      </c>
      <c r="O182" t="str">
        <f t="shared" si="5"/>
        <v>Light</v>
      </c>
      <c r="P182" t="str">
        <f>_xlfn.XLOOKUP(Table1[[#This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_xlfn.XLOOKUP('Working sheet 1'!D183,products!$A$1:$A$49,products!$B$1:$B$49,,0)</f>
        <v>Ara</v>
      </c>
      <c r="J183" t="str">
        <f>_xlfn.XLOOKUP(D183,products!$A$1:$A$49,products!$C$1:$C$49,,0)</f>
        <v>D</v>
      </c>
      <c r="K183" s="7">
        <f>_xlfn.XLOOKUP(D183,products!$A$1:$A$49,products!$D$1:$D$49,,0)</f>
        <v>0.5</v>
      </c>
      <c r="L183" s="9">
        <f>_xlfn.XLOOKUP(D183,products!$A$1:$A$49,products!$E$1:$E$49,,0)</f>
        <v>5.97</v>
      </c>
      <c r="M183" s="9">
        <f>'Working sheet 1'!L183*'Working sheet 1'!E183</f>
        <v>29.849999999999998</v>
      </c>
      <c r="N183" t="str">
        <f t="shared" si="4"/>
        <v>Arabica</v>
      </c>
      <c r="O183" t="str">
        <f t="shared" si="5"/>
        <v>Dark</v>
      </c>
      <c r="P183" t="str">
        <f>_xlfn.XLOOKUP(Table1[[#This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_xlfn.XLOOKUP('Working sheet 1'!D184,products!$A$1:$A$49,products!$B$1:$B$49,,0)</f>
        <v>Rob</v>
      </c>
      <c r="J184" t="str">
        <f>_xlfn.XLOOKUP(D184,products!$A$1:$A$49,products!$C$1:$C$49,,0)</f>
        <v>D</v>
      </c>
      <c r="K184" s="7">
        <f>_xlfn.XLOOKUP(D184,products!$A$1:$A$49,products!$D$1:$D$49,,0)</f>
        <v>0.5</v>
      </c>
      <c r="L184" s="9">
        <f>_xlfn.XLOOKUP(D184,products!$A$1:$A$49,products!$E$1:$E$49,,0)</f>
        <v>5.3699999999999992</v>
      </c>
      <c r="M184" s="9">
        <f>'Working sheet 1'!L184*'Working sheet 1'!E184</f>
        <v>32.22</v>
      </c>
      <c r="N184" t="str">
        <f t="shared" si="4"/>
        <v>Robusta</v>
      </c>
      <c r="O184" t="str">
        <f t="shared" si="5"/>
        <v>Dark</v>
      </c>
      <c r="P184" t="str">
        <f>_xlfn.XLOOKUP(Table1[[#This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_xlfn.XLOOKUP('Working sheet 1'!D185,products!$A$1:$A$49,products!$B$1:$B$49,,0)</f>
        <v>Exc</v>
      </c>
      <c r="J185" t="str">
        <f>_xlfn.XLOOKUP(D185,products!$A$1:$A$49,products!$C$1:$C$49,,0)</f>
        <v>M</v>
      </c>
      <c r="K185" s="7">
        <f>_xlfn.XLOOKUP(D185,products!$A$1:$A$49,products!$D$1:$D$49,,0)</f>
        <v>0.2</v>
      </c>
      <c r="L185" s="9">
        <f>_xlfn.XLOOKUP(D185,products!$A$1:$A$49,products!$E$1:$E$49,,0)</f>
        <v>4.125</v>
      </c>
      <c r="M185" s="9">
        <f>'Working sheet 1'!L185*'Working sheet 1'!E185</f>
        <v>8.25</v>
      </c>
      <c r="N185" t="str">
        <f t="shared" si="4"/>
        <v>Excelsa</v>
      </c>
      <c r="O185" t="str">
        <f t="shared" si="5"/>
        <v>Medium</v>
      </c>
      <c r="P185" t="str">
        <f>_xlfn.XLOOKUP(Table1[[#This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_xlfn.XLOOKUP('Working sheet 1'!D186,products!$A$1:$A$49,products!$B$1:$B$49,,0)</f>
        <v>Ara</v>
      </c>
      <c r="J186" t="str">
        <f>_xlfn.XLOOKUP(D186,products!$A$1:$A$49,products!$C$1:$C$49,,0)</f>
        <v>L</v>
      </c>
      <c r="K186" s="7">
        <f>_xlfn.XLOOKUP(D186,products!$A$1:$A$49,products!$D$1:$D$49,,0)</f>
        <v>0.5</v>
      </c>
      <c r="L186" s="9">
        <f>_xlfn.XLOOKUP(D186,products!$A$1:$A$49,products!$E$1:$E$49,,0)</f>
        <v>7.77</v>
      </c>
      <c r="M186" s="9">
        <f>'Working sheet 1'!L186*'Working sheet 1'!E186</f>
        <v>31.08</v>
      </c>
      <c r="N186" t="str">
        <f t="shared" si="4"/>
        <v>Arabica</v>
      </c>
      <c r="O186" t="str">
        <f t="shared" si="5"/>
        <v>Light</v>
      </c>
      <c r="P186" t="str">
        <f>_xlfn.XLOOKUP(Table1[[#This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_xlfn.XLOOKUP('Working sheet 1'!D187,products!$A$1:$A$49,products!$B$1:$B$49,,0)</f>
        <v>Exc</v>
      </c>
      <c r="J187" t="str">
        <f>_xlfn.XLOOKUP(D187,products!$A$1:$A$49,products!$C$1:$C$49,,0)</f>
        <v>D</v>
      </c>
      <c r="K187" s="7">
        <f>_xlfn.XLOOKUP(D187,products!$A$1:$A$49,products!$D$1:$D$49,,0)</f>
        <v>0.5</v>
      </c>
      <c r="L187" s="9">
        <f>_xlfn.XLOOKUP(D187,products!$A$1:$A$49,products!$E$1:$E$49,,0)</f>
        <v>7.29</v>
      </c>
      <c r="M187" s="9">
        <f>'Working sheet 1'!L187*'Working sheet 1'!E187</f>
        <v>36.450000000000003</v>
      </c>
      <c r="N187" t="str">
        <f t="shared" si="4"/>
        <v>Excelsa</v>
      </c>
      <c r="O187" t="str">
        <f t="shared" si="5"/>
        <v>Dark</v>
      </c>
      <c r="P187" t="str">
        <f>_xlfn.XLOOKUP(Table1[[#This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_xlfn.XLOOKUP('Working sheet 1'!D188,products!$A$1:$A$49,products!$B$1:$B$49,,0)</f>
        <v>Rob</v>
      </c>
      <c r="J188" t="str">
        <f>_xlfn.XLOOKUP(D188,products!$A$1:$A$49,products!$C$1:$C$49,,0)</f>
        <v>M</v>
      </c>
      <c r="K188" s="7">
        <f>_xlfn.XLOOKUP(D188,products!$A$1:$A$49,products!$D$1:$D$49,,0)</f>
        <v>2.5</v>
      </c>
      <c r="L188" s="9">
        <f>_xlfn.XLOOKUP(D188,products!$A$1:$A$49,products!$E$1:$E$49,,0)</f>
        <v>22.884999999999998</v>
      </c>
      <c r="M188" s="9">
        <f>'Working sheet 1'!L188*'Working sheet 1'!E188</f>
        <v>68.655000000000001</v>
      </c>
      <c r="N188" t="str">
        <f t="shared" si="4"/>
        <v>Robusta</v>
      </c>
      <c r="O188" t="str">
        <f t="shared" si="5"/>
        <v>Medium</v>
      </c>
      <c r="P188" t="str">
        <f>_xlfn.XLOOKUP(Table1[[#This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_xlfn.XLOOKUP('Working sheet 1'!D189,products!$A$1:$A$49,products!$B$1:$B$49,,0)</f>
        <v>Lib</v>
      </c>
      <c r="J189" t="str">
        <f>_xlfn.XLOOKUP(D189,products!$A$1:$A$49,products!$C$1:$C$49,,0)</f>
        <v>M</v>
      </c>
      <c r="K189" s="7">
        <f>_xlfn.XLOOKUP(D189,products!$A$1:$A$49,products!$D$1:$D$49,,0)</f>
        <v>0.5</v>
      </c>
      <c r="L189" s="9">
        <f>_xlfn.XLOOKUP(D189,products!$A$1:$A$49,products!$E$1:$E$49,,0)</f>
        <v>8.73</v>
      </c>
      <c r="M189" s="9">
        <f>'Working sheet 1'!L189*'Working sheet 1'!E189</f>
        <v>43.650000000000006</v>
      </c>
      <c r="N189" t="str">
        <f t="shared" si="4"/>
        <v>Liberica</v>
      </c>
      <c r="O189" t="str">
        <f t="shared" si="5"/>
        <v>Medium</v>
      </c>
      <c r="P189" t="str">
        <f>_xlfn.XLOOKUP(Table1[[#This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_xlfn.XLOOKUP('Working sheet 1'!D190,products!$A$1:$A$49,products!$B$1:$B$49,,0)</f>
        <v>Exc</v>
      </c>
      <c r="J190" t="str">
        <f>_xlfn.XLOOKUP(D190,products!$A$1:$A$49,products!$C$1:$C$49,,0)</f>
        <v>L</v>
      </c>
      <c r="K190" s="7">
        <f>_xlfn.XLOOKUP(D190,products!$A$1:$A$49,products!$D$1:$D$49,,0)</f>
        <v>0.2</v>
      </c>
      <c r="L190" s="9">
        <f>_xlfn.XLOOKUP(D190,products!$A$1:$A$49,products!$E$1:$E$49,,0)</f>
        <v>4.4550000000000001</v>
      </c>
      <c r="M190" s="9">
        <f>'Working sheet 1'!L190*'Working sheet 1'!E190</f>
        <v>4.4550000000000001</v>
      </c>
      <c r="N190" t="str">
        <f t="shared" si="4"/>
        <v>Excelsa</v>
      </c>
      <c r="O190" t="str">
        <f t="shared" si="5"/>
        <v>Light</v>
      </c>
      <c r="P190" t="str">
        <f>_xlfn.XLOOKUP(Table1[[#This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_xlfn.XLOOKUP('Working sheet 1'!D191,products!$A$1:$A$49,products!$B$1:$B$49,,0)</f>
        <v>Lib</v>
      </c>
      <c r="J191" t="str">
        <f>_xlfn.XLOOKUP(D191,products!$A$1:$A$49,products!$C$1:$C$49,,0)</f>
        <v>M</v>
      </c>
      <c r="K191" s="7">
        <f>_xlfn.XLOOKUP(D191,products!$A$1:$A$49,products!$D$1:$D$49,,0)</f>
        <v>1</v>
      </c>
      <c r="L191" s="9">
        <f>_xlfn.XLOOKUP(D191,products!$A$1:$A$49,products!$E$1:$E$49,,0)</f>
        <v>14.55</v>
      </c>
      <c r="M191" s="9">
        <f>'Working sheet 1'!L191*'Working sheet 1'!E191</f>
        <v>43.650000000000006</v>
      </c>
      <c r="N191" t="str">
        <f t="shared" si="4"/>
        <v>Liberica</v>
      </c>
      <c r="O191" t="str">
        <f t="shared" si="5"/>
        <v>Medium</v>
      </c>
      <c r="P191" t="str">
        <f>_xlfn.XLOOKUP(Table1[[#This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_xlfn.XLOOKUP('Working sheet 1'!D192,products!$A$1:$A$49,products!$B$1:$B$49,,0)</f>
        <v>Lib</v>
      </c>
      <c r="J192" t="str">
        <f>_xlfn.XLOOKUP(D192,products!$A$1:$A$49,products!$C$1:$C$49,,0)</f>
        <v>M</v>
      </c>
      <c r="K192" s="7">
        <f>_xlfn.XLOOKUP(D192,products!$A$1:$A$49,products!$D$1:$D$49,,0)</f>
        <v>2.5</v>
      </c>
      <c r="L192" s="9">
        <f>_xlfn.XLOOKUP(D192,products!$A$1:$A$49,products!$E$1:$E$49,,0)</f>
        <v>33.464999999999996</v>
      </c>
      <c r="M192" s="9">
        <f>'Working sheet 1'!L192*'Working sheet 1'!E192</f>
        <v>33.464999999999996</v>
      </c>
      <c r="N192" t="str">
        <f t="shared" si="4"/>
        <v>Liberica</v>
      </c>
      <c r="O192" t="str">
        <f t="shared" si="5"/>
        <v>Medium</v>
      </c>
      <c r="P192" t="str">
        <f>_xlfn.XLOOKUP(Table1[[#This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_xlfn.XLOOKUP('Working sheet 1'!D193,products!$A$1:$A$49,products!$B$1:$B$49,,0)</f>
        <v>Lib</v>
      </c>
      <c r="J193" t="str">
        <f>_xlfn.XLOOKUP(D193,products!$A$1:$A$49,products!$C$1:$C$49,,0)</f>
        <v>D</v>
      </c>
      <c r="K193" s="7">
        <f>_xlfn.XLOOKUP(D193,products!$A$1:$A$49,products!$D$1:$D$49,,0)</f>
        <v>0.2</v>
      </c>
      <c r="L193" s="9">
        <f>_xlfn.XLOOKUP(D193,products!$A$1:$A$49,products!$E$1:$E$49,,0)</f>
        <v>3.8849999999999998</v>
      </c>
      <c r="M193" s="9">
        <f>'Working sheet 1'!L193*'Working sheet 1'!E193</f>
        <v>19.424999999999997</v>
      </c>
      <c r="N193" t="str">
        <f t="shared" si="4"/>
        <v>Liberica</v>
      </c>
      <c r="O193" t="str">
        <f t="shared" si="5"/>
        <v>Dark</v>
      </c>
      <c r="P193" t="str">
        <f>_xlfn.XLOOKUP(Table1[[#This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_xlfn.XLOOKUP('Working sheet 1'!D194,products!$A$1:$A$49,products!$B$1:$B$49,,0)</f>
        <v>Exc</v>
      </c>
      <c r="J194" t="str">
        <f>_xlfn.XLOOKUP(D194,products!$A$1:$A$49,products!$C$1:$C$49,,0)</f>
        <v>D</v>
      </c>
      <c r="K194" s="7">
        <f>_xlfn.XLOOKUP(D194,products!$A$1:$A$49,products!$D$1:$D$49,,0)</f>
        <v>1</v>
      </c>
      <c r="L194" s="9">
        <f>_xlfn.XLOOKUP(D194,products!$A$1:$A$49,products!$E$1:$E$49,,0)</f>
        <v>12.15</v>
      </c>
      <c r="M194" s="9">
        <f>'Working sheet 1'!L194*'Working sheet 1'!E194</f>
        <v>72.900000000000006</v>
      </c>
      <c r="N194" t="str">
        <f t="shared" si="4"/>
        <v>Excelsa</v>
      </c>
      <c r="O194" t="str">
        <f t="shared" si="5"/>
        <v>Dark</v>
      </c>
      <c r="P194" t="str">
        <f>_xlfn.XLOOKUP(Table1[[#This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_xlfn.XLOOKUP('Working sheet 1'!D195,products!$A$1:$A$49,products!$B$1:$B$49,,0)</f>
        <v>Exc</v>
      </c>
      <c r="J195" t="str">
        <f>_xlfn.XLOOKUP(D195,products!$A$1:$A$49,products!$C$1:$C$49,,0)</f>
        <v>L</v>
      </c>
      <c r="K195" s="7">
        <f>_xlfn.XLOOKUP(D195,products!$A$1:$A$49,products!$D$1:$D$49,,0)</f>
        <v>1</v>
      </c>
      <c r="L195" s="9">
        <f>_xlfn.XLOOKUP(D195,products!$A$1:$A$49,products!$E$1:$E$49,,0)</f>
        <v>14.85</v>
      </c>
      <c r="M195" s="9">
        <f>'Working sheet 1'!L195*'Working sheet 1'!E195</f>
        <v>44.55</v>
      </c>
      <c r="N195" t="str">
        <f t="shared" ref="N195:N258" si="6">IF(I195="Rob","Robusta",IF(I195="Exc","Excelsa",IF(I195="Ara","Arabica",IF(I195="Lib","Liberica",""))))</f>
        <v>Excelsa</v>
      </c>
      <c r="O195" t="str">
        <f t="shared" ref="O195:O258" si="7">IF(J195="M","Medium",IF(J195="L","Light",IF(J195="D","Dark","")))</f>
        <v>Light</v>
      </c>
      <c r="P195" t="str">
        <f>_xlfn.XLOOKUP(Table1[[#This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_xlfn.XLOOKUP('Working sheet 1'!D196,products!$A$1:$A$49,products!$B$1:$B$49,,0)</f>
        <v>Exc</v>
      </c>
      <c r="J196" t="str">
        <f>_xlfn.XLOOKUP(D196,products!$A$1:$A$49,products!$C$1:$C$49,,0)</f>
        <v>D</v>
      </c>
      <c r="K196" s="7">
        <f>_xlfn.XLOOKUP(D196,products!$A$1:$A$49,products!$D$1:$D$49,,0)</f>
        <v>0.5</v>
      </c>
      <c r="L196" s="9">
        <f>_xlfn.XLOOKUP(D196,products!$A$1:$A$49,products!$E$1:$E$49,,0)</f>
        <v>7.29</v>
      </c>
      <c r="M196" s="9">
        <f>'Working sheet 1'!L196*'Working sheet 1'!E196</f>
        <v>36.450000000000003</v>
      </c>
      <c r="N196" t="str">
        <f t="shared" si="6"/>
        <v>Excelsa</v>
      </c>
      <c r="O196" t="str">
        <f t="shared" si="7"/>
        <v>Dark</v>
      </c>
      <c r="P196" t="str">
        <f>_xlfn.XLOOKUP(Table1[[#This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_xlfn.XLOOKUP('Working sheet 1'!D197,products!$A$1:$A$49,products!$B$1:$B$49,,0)</f>
        <v>Ara</v>
      </c>
      <c r="J197" t="str">
        <f>_xlfn.XLOOKUP(D197,products!$A$1:$A$49,products!$C$1:$C$49,,0)</f>
        <v>L</v>
      </c>
      <c r="K197" s="7">
        <f>_xlfn.XLOOKUP(D197,products!$A$1:$A$49,products!$D$1:$D$49,,0)</f>
        <v>1</v>
      </c>
      <c r="L197" s="9">
        <f>_xlfn.XLOOKUP(D197,products!$A$1:$A$49,products!$E$1:$E$49,,0)</f>
        <v>12.95</v>
      </c>
      <c r="M197" s="9">
        <f>'Working sheet 1'!L197*'Working sheet 1'!E197</f>
        <v>38.849999999999994</v>
      </c>
      <c r="N197" t="str">
        <f t="shared" si="6"/>
        <v>Arabica</v>
      </c>
      <c r="O197" t="str">
        <f t="shared" si="7"/>
        <v>Light</v>
      </c>
      <c r="P197" t="str">
        <f>_xlfn.XLOOKUP(Table1[[#This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_xlfn.XLOOKUP('Working sheet 1'!D198,products!$A$1:$A$49,products!$B$1:$B$49,,0)</f>
        <v>Exc</v>
      </c>
      <c r="J198" t="str">
        <f>_xlfn.XLOOKUP(D198,products!$A$1:$A$49,products!$C$1:$C$49,,0)</f>
        <v>L</v>
      </c>
      <c r="K198" s="7">
        <f>_xlfn.XLOOKUP(D198,products!$A$1:$A$49,products!$D$1:$D$49,,0)</f>
        <v>0.5</v>
      </c>
      <c r="L198" s="9">
        <f>_xlfn.XLOOKUP(D198,products!$A$1:$A$49,products!$E$1:$E$49,,0)</f>
        <v>8.91</v>
      </c>
      <c r="M198" s="9">
        <f>'Working sheet 1'!L198*'Working sheet 1'!E198</f>
        <v>53.46</v>
      </c>
      <c r="N198" t="str">
        <f t="shared" si="6"/>
        <v>Excelsa</v>
      </c>
      <c r="O198" t="str">
        <f t="shared" si="7"/>
        <v>Light</v>
      </c>
      <c r="P198" t="str">
        <f>_xlfn.XLOOKUP(Table1[[#This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_xlfn.XLOOKUP('Working sheet 1'!D199,products!$A$1:$A$49,products!$B$1:$B$49,,0)</f>
        <v>Lib</v>
      </c>
      <c r="J199" t="str">
        <f>_xlfn.XLOOKUP(D199,products!$A$1:$A$49,products!$C$1:$C$49,,0)</f>
        <v>D</v>
      </c>
      <c r="K199" s="7">
        <f>_xlfn.XLOOKUP(D199,products!$A$1:$A$49,products!$D$1:$D$49,,0)</f>
        <v>2.5</v>
      </c>
      <c r="L199" s="9">
        <f>_xlfn.XLOOKUP(D199,products!$A$1:$A$49,products!$E$1:$E$49,,0)</f>
        <v>29.784999999999997</v>
      </c>
      <c r="M199" s="9">
        <f>'Working sheet 1'!L199*'Working sheet 1'!E199</f>
        <v>59.569999999999993</v>
      </c>
      <c r="N199" t="str">
        <f t="shared" si="6"/>
        <v>Liberica</v>
      </c>
      <c r="O199" t="str">
        <f t="shared" si="7"/>
        <v>Dark</v>
      </c>
      <c r="P199" t="str">
        <f>_xlfn.XLOOKUP(Table1[[#This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_xlfn.XLOOKUP('Working sheet 1'!D200,products!$A$1:$A$49,products!$B$1:$B$49,,0)</f>
        <v>Lib</v>
      </c>
      <c r="J200" t="str">
        <f>_xlfn.XLOOKUP(D200,products!$A$1:$A$49,products!$C$1:$C$49,,0)</f>
        <v>D</v>
      </c>
      <c r="K200" s="7">
        <f>_xlfn.XLOOKUP(D200,products!$A$1:$A$49,products!$D$1:$D$49,,0)</f>
        <v>2.5</v>
      </c>
      <c r="L200" s="9">
        <f>_xlfn.XLOOKUP(D200,products!$A$1:$A$49,products!$E$1:$E$49,,0)</f>
        <v>29.784999999999997</v>
      </c>
      <c r="M200" s="9">
        <f>'Working sheet 1'!L200*'Working sheet 1'!E200</f>
        <v>89.35499999999999</v>
      </c>
      <c r="N200" t="str">
        <f t="shared" si="6"/>
        <v>Liberica</v>
      </c>
      <c r="O200" t="str">
        <f t="shared" si="7"/>
        <v>Dark</v>
      </c>
      <c r="P200" t="str">
        <f>_xlfn.XLOOKUP(Table1[[#This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_xlfn.XLOOKUP('Working sheet 1'!D201,products!$A$1:$A$49,products!$B$1:$B$49,,0)</f>
        <v>Lib</v>
      </c>
      <c r="J201" t="str">
        <f>_xlfn.XLOOKUP(D201,products!$A$1:$A$49,products!$C$1:$C$49,,0)</f>
        <v>L</v>
      </c>
      <c r="K201" s="7">
        <f>_xlfn.XLOOKUP(D201,products!$A$1:$A$49,products!$D$1:$D$49,,0)</f>
        <v>0.5</v>
      </c>
      <c r="L201" s="9">
        <f>_xlfn.XLOOKUP(D201,products!$A$1:$A$49,products!$E$1:$E$49,,0)</f>
        <v>9.51</v>
      </c>
      <c r="M201" s="9">
        <f>'Working sheet 1'!L201*'Working sheet 1'!E201</f>
        <v>38.04</v>
      </c>
      <c r="N201" t="str">
        <f t="shared" si="6"/>
        <v>Liberica</v>
      </c>
      <c r="O201" t="str">
        <f t="shared" si="7"/>
        <v>Light</v>
      </c>
      <c r="P201" t="str">
        <f>_xlfn.XLOOKUP(Table1[[#This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_xlfn.XLOOKUP('Working sheet 1'!D202,products!$A$1:$A$49,products!$B$1:$B$49,,0)</f>
        <v>Exc</v>
      </c>
      <c r="J202" t="str">
        <f>_xlfn.XLOOKUP(D202,products!$A$1:$A$49,products!$C$1:$C$49,,0)</f>
        <v>M</v>
      </c>
      <c r="K202" s="7">
        <f>_xlfn.XLOOKUP(D202,products!$A$1:$A$49,products!$D$1:$D$49,,0)</f>
        <v>1</v>
      </c>
      <c r="L202" s="9">
        <f>_xlfn.XLOOKUP(D202,products!$A$1:$A$49,products!$E$1:$E$49,,0)</f>
        <v>13.75</v>
      </c>
      <c r="M202" s="9">
        <f>'Working sheet 1'!L202*'Working sheet 1'!E202</f>
        <v>41.25</v>
      </c>
      <c r="N202" t="str">
        <f t="shared" si="6"/>
        <v>Excelsa</v>
      </c>
      <c r="O202" t="str">
        <f t="shared" si="7"/>
        <v>Medium</v>
      </c>
      <c r="P202" t="str">
        <f>_xlfn.XLOOKUP(Table1[[#This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_xlfn.XLOOKUP('Working sheet 1'!D203,products!$A$1:$A$49,products!$B$1:$B$49,,0)</f>
        <v>Lib</v>
      </c>
      <c r="J203" t="str">
        <f>_xlfn.XLOOKUP(D203,products!$A$1:$A$49,products!$C$1:$C$49,,0)</f>
        <v>L</v>
      </c>
      <c r="K203" s="7">
        <f>_xlfn.XLOOKUP(D203,products!$A$1:$A$49,products!$D$1:$D$49,,0)</f>
        <v>0.5</v>
      </c>
      <c r="L203" s="9">
        <f>_xlfn.XLOOKUP(D203,products!$A$1:$A$49,products!$E$1:$E$49,,0)</f>
        <v>9.51</v>
      </c>
      <c r="M203" s="9">
        <f>'Working sheet 1'!L203*'Working sheet 1'!E203</f>
        <v>57.06</v>
      </c>
      <c r="N203" t="str">
        <f t="shared" si="6"/>
        <v>Liberica</v>
      </c>
      <c r="O203" t="str">
        <f t="shared" si="7"/>
        <v>Light</v>
      </c>
      <c r="P203" t="str">
        <f>_xlfn.XLOOKUP(Table1[[#This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_xlfn.XLOOKUP('Working sheet 1'!D204,products!$A$1:$A$49,products!$B$1:$B$49,,0)</f>
        <v>Lib</v>
      </c>
      <c r="J204" t="str">
        <f>_xlfn.XLOOKUP(D204,products!$A$1:$A$49,products!$C$1:$C$49,,0)</f>
        <v>D</v>
      </c>
      <c r="K204" s="7">
        <f>_xlfn.XLOOKUP(D204,products!$A$1:$A$49,products!$D$1:$D$49,,0)</f>
        <v>2.5</v>
      </c>
      <c r="L204" s="9">
        <f>_xlfn.XLOOKUP(D204,products!$A$1:$A$49,products!$E$1:$E$49,,0)</f>
        <v>29.784999999999997</v>
      </c>
      <c r="M204" s="9">
        <f>'Working sheet 1'!L204*'Working sheet 1'!E204</f>
        <v>178.70999999999998</v>
      </c>
      <c r="N204" t="str">
        <f t="shared" si="6"/>
        <v>Liberica</v>
      </c>
      <c r="O204" t="str">
        <f t="shared" si="7"/>
        <v>Dark</v>
      </c>
      <c r="P204" t="str">
        <f>_xlfn.XLOOKUP(Table1[[#This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_xlfn.XLOOKUP('Working sheet 1'!D205,products!$A$1:$A$49,products!$B$1:$B$49,,0)</f>
        <v>Lib</v>
      </c>
      <c r="J205" t="str">
        <f>_xlfn.XLOOKUP(D205,products!$A$1:$A$49,products!$C$1:$C$49,,0)</f>
        <v>L</v>
      </c>
      <c r="K205" s="7">
        <f>_xlfn.XLOOKUP(D205,products!$A$1:$A$49,products!$D$1:$D$49,,0)</f>
        <v>0.2</v>
      </c>
      <c r="L205" s="9">
        <f>_xlfn.XLOOKUP(D205,products!$A$1:$A$49,products!$E$1:$E$49,,0)</f>
        <v>4.7549999999999999</v>
      </c>
      <c r="M205" s="9">
        <f>'Working sheet 1'!L205*'Working sheet 1'!E205</f>
        <v>4.7549999999999999</v>
      </c>
      <c r="N205" t="str">
        <f t="shared" si="6"/>
        <v>Liberica</v>
      </c>
      <c r="O205" t="str">
        <f t="shared" si="7"/>
        <v>Light</v>
      </c>
      <c r="P205" t="str">
        <f>_xlfn.XLOOKUP(Table1[[#This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_xlfn.XLOOKUP('Working sheet 1'!D206,products!$A$1:$A$49,products!$B$1:$B$49,,0)</f>
        <v>Exc</v>
      </c>
      <c r="J206" t="str">
        <f>_xlfn.XLOOKUP(D206,products!$A$1:$A$49,products!$C$1:$C$49,,0)</f>
        <v>M</v>
      </c>
      <c r="K206" s="7">
        <f>_xlfn.XLOOKUP(D206,products!$A$1:$A$49,products!$D$1:$D$49,,0)</f>
        <v>1</v>
      </c>
      <c r="L206" s="9">
        <f>_xlfn.XLOOKUP(D206,products!$A$1:$A$49,products!$E$1:$E$49,,0)</f>
        <v>13.75</v>
      </c>
      <c r="M206" s="9">
        <f>'Working sheet 1'!L206*'Working sheet 1'!E206</f>
        <v>82.5</v>
      </c>
      <c r="N206" t="str">
        <f t="shared" si="6"/>
        <v>Excelsa</v>
      </c>
      <c r="O206" t="str">
        <f t="shared" si="7"/>
        <v>Medium</v>
      </c>
      <c r="P206" t="str">
        <f>_xlfn.XLOOKUP(Table1[[#This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_xlfn.XLOOKUP('Working sheet 1'!D207,products!$A$1:$A$49,products!$B$1:$B$49,,0)</f>
        <v>Rob</v>
      </c>
      <c r="J207" t="str">
        <f>_xlfn.XLOOKUP(D207,products!$A$1:$A$49,products!$C$1:$C$49,,0)</f>
        <v>D</v>
      </c>
      <c r="K207" s="7">
        <f>_xlfn.XLOOKUP(D207,products!$A$1:$A$49,products!$D$1:$D$49,,0)</f>
        <v>0.2</v>
      </c>
      <c r="L207" s="9">
        <f>_xlfn.XLOOKUP(D207,products!$A$1:$A$49,products!$E$1:$E$49,,0)</f>
        <v>2.6849999999999996</v>
      </c>
      <c r="M207" s="9">
        <f>'Working sheet 1'!L207*'Working sheet 1'!E207</f>
        <v>8.0549999999999997</v>
      </c>
      <c r="N207" t="str">
        <f t="shared" si="6"/>
        <v>Robusta</v>
      </c>
      <c r="O207" t="str">
        <f t="shared" si="7"/>
        <v>Dark</v>
      </c>
      <c r="P207" t="str">
        <f>_xlfn.XLOOKUP(Table1[[#This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_xlfn.XLOOKUP('Working sheet 1'!D208,products!$A$1:$A$49,products!$B$1:$B$49,,0)</f>
        <v>Ara</v>
      </c>
      <c r="J208" t="str">
        <f>_xlfn.XLOOKUP(D208,products!$A$1:$A$49,products!$C$1:$C$49,,0)</f>
        <v>M</v>
      </c>
      <c r="K208" s="7">
        <f>_xlfn.XLOOKUP(D208,products!$A$1:$A$49,products!$D$1:$D$49,,0)</f>
        <v>1</v>
      </c>
      <c r="L208" s="9">
        <f>_xlfn.XLOOKUP(D208,products!$A$1:$A$49,products!$E$1:$E$49,,0)</f>
        <v>11.25</v>
      </c>
      <c r="M208" s="9">
        <f>'Working sheet 1'!L208*'Working sheet 1'!E208</f>
        <v>22.5</v>
      </c>
      <c r="N208" t="str">
        <f t="shared" si="6"/>
        <v>Arabica</v>
      </c>
      <c r="O208" t="str">
        <f t="shared" si="7"/>
        <v>Medium</v>
      </c>
      <c r="P208" t="str">
        <f>_xlfn.XLOOKUP(Table1[[#This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_xlfn.XLOOKUP('Working sheet 1'!D209,products!$A$1:$A$49,products!$B$1:$B$49,,0)</f>
        <v>Ara</v>
      </c>
      <c r="J209" t="str">
        <f>_xlfn.XLOOKUP(D209,products!$A$1:$A$49,products!$C$1:$C$49,,0)</f>
        <v>M</v>
      </c>
      <c r="K209" s="7">
        <f>_xlfn.XLOOKUP(D209,products!$A$1:$A$49,products!$D$1:$D$49,,0)</f>
        <v>0.5</v>
      </c>
      <c r="L209" s="9">
        <f>_xlfn.XLOOKUP(D209,products!$A$1:$A$49,products!$E$1:$E$49,,0)</f>
        <v>6.75</v>
      </c>
      <c r="M209" s="9">
        <f>'Working sheet 1'!L209*'Working sheet 1'!E209</f>
        <v>40.5</v>
      </c>
      <c r="N209" t="str">
        <f t="shared" si="6"/>
        <v>Arabica</v>
      </c>
      <c r="O209" t="str">
        <f t="shared" si="7"/>
        <v>Medium</v>
      </c>
      <c r="P209" t="str">
        <f>_xlfn.XLOOKUP(Table1[[#This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_xlfn.XLOOKUP('Working sheet 1'!D210,products!$A$1:$A$49,products!$B$1:$B$49,,0)</f>
        <v>Exc</v>
      </c>
      <c r="J210" t="str">
        <f>_xlfn.XLOOKUP(D210,products!$A$1:$A$49,products!$C$1:$C$49,,0)</f>
        <v>D</v>
      </c>
      <c r="K210" s="7">
        <f>_xlfn.XLOOKUP(D210,products!$A$1:$A$49,products!$D$1:$D$49,,0)</f>
        <v>0.5</v>
      </c>
      <c r="L210" s="9">
        <f>_xlfn.XLOOKUP(D210,products!$A$1:$A$49,products!$E$1:$E$49,,0)</f>
        <v>7.29</v>
      </c>
      <c r="M210" s="9">
        <f>'Working sheet 1'!L210*'Working sheet 1'!E210</f>
        <v>29.16</v>
      </c>
      <c r="N210" t="str">
        <f t="shared" si="6"/>
        <v>Excelsa</v>
      </c>
      <c r="O210" t="str">
        <f t="shared" si="7"/>
        <v>Dark</v>
      </c>
      <c r="P210" t="str">
        <f>_xlfn.XLOOKUP(Table1[[#This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_xlfn.XLOOKUP('Working sheet 1'!D211,products!$A$1:$A$49,products!$B$1:$B$49,,0)</f>
        <v>Ara</v>
      </c>
      <c r="J211" t="str">
        <f>_xlfn.XLOOKUP(D211,products!$A$1:$A$49,products!$C$1:$C$49,,0)</f>
        <v>M</v>
      </c>
      <c r="K211" s="7">
        <f>_xlfn.XLOOKUP(D211,products!$A$1:$A$49,products!$D$1:$D$49,,0)</f>
        <v>0.5</v>
      </c>
      <c r="L211" s="9">
        <f>_xlfn.XLOOKUP(D211,products!$A$1:$A$49,products!$E$1:$E$49,,0)</f>
        <v>6.75</v>
      </c>
      <c r="M211" s="9">
        <f>'Working sheet 1'!L211*'Working sheet 1'!E211</f>
        <v>6.75</v>
      </c>
      <c r="N211" t="str">
        <f t="shared" si="6"/>
        <v>Arabica</v>
      </c>
      <c r="O211" t="str">
        <f t="shared" si="7"/>
        <v>Medium</v>
      </c>
      <c r="P211" t="str">
        <f>_xlfn.XLOOKUP(Table1[[#This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_xlfn.XLOOKUP('Working sheet 1'!D212,products!$A$1:$A$49,products!$B$1:$B$49,,0)</f>
        <v>Lib</v>
      </c>
      <c r="J212" t="str">
        <f>_xlfn.XLOOKUP(D212,products!$A$1:$A$49,products!$C$1:$C$49,,0)</f>
        <v>D</v>
      </c>
      <c r="K212" s="7">
        <f>_xlfn.XLOOKUP(D212,products!$A$1:$A$49,products!$D$1:$D$49,,0)</f>
        <v>1</v>
      </c>
      <c r="L212" s="9">
        <f>_xlfn.XLOOKUP(D212,products!$A$1:$A$49,products!$E$1:$E$49,,0)</f>
        <v>12.95</v>
      </c>
      <c r="M212" s="9">
        <f>'Working sheet 1'!L212*'Working sheet 1'!E212</f>
        <v>51.8</v>
      </c>
      <c r="N212" t="str">
        <f t="shared" si="6"/>
        <v>Liberica</v>
      </c>
      <c r="O212" t="str">
        <f t="shared" si="7"/>
        <v>Dark</v>
      </c>
      <c r="P212" t="str">
        <f>_xlfn.XLOOKUP(Table1[[#This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_xlfn.XLOOKUP('Working sheet 1'!D213,products!$A$1:$A$49,products!$B$1:$B$49,,0)</f>
        <v>Exc</v>
      </c>
      <c r="J213" t="str">
        <f>_xlfn.XLOOKUP(D213,products!$A$1:$A$49,products!$C$1:$C$49,,0)</f>
        <v>L</v>
      </c>
      <c r="K213" s="7">
        <f>_xlfn.XLOOKUP(D213,products!$A$1:$A$49,products!$D$1:$D$49,,0)</f>
        <v>0.5</v>
      </c>
      <c r="L213" s="9">
        <f>_xlfn.XLOOKUP(D213,products!$A$1:$A$49,products!$E$1:$E$49,,0)</f>
        <v>8.91</v>
      </c>
      <c r="M213" s="9">
        <f>'Working sheet 1'!L213*'Working sheet 1'!E213</f>
        <v>53.46</v>
      </c>
      <c r="N213" t="str">
        <f t="shared" si="6"/>
        <v>Excelsa</v>
      </c>
      <c r="O213" t="str">
        <f t="shared" si="7"/>
        <v>Light</v>
      </c>
      <c r="P213" t="str">
        <f>_xlfn.XLOOKUP(Table1[[#This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_xlfn.XLOOKUP('Working sheet 1'!D214,products!$A$1:$A$49,products!$B$1:$B$49,,0)</f>
        <v>Exc</v>
      </c>
      <c r="J214" t="str">
        <f>_xlfn.XLOOKUP(D214,products!$A$1:$A$49,products!$C$1:$C$49,,0)</f>
        <v>D</v>
      </c>
      <c r="K214" s="7">
        <f>_xlfn.XLOOKUP(D214,products!$A$1:$A$49,products!$D$1:$D$49,,0)</f>
        <v>0.2</v>
      </c>
      <c r="L214" s="9">
        <f>_xlfn.XLOOKUP(D214,products!$A$1:$A$49,products!$E$1:$E$49,,0)</f>
        <v>3.645</v>
      </c>
      <c r="M214" s="9">
        <f>'Working sheet 1'!L214*'Working sheet 1'!E214</f>
        <v>14.58</v>
      </c>
      <c r="N214" t="str">
        <f t="shared" si="6"/>
        <v>Excelsa</v>
      </c>
      <c r="O214" t="str">
        <f t="shared" si="7"/>
        <v>Dark</v>
      </c>
      <c r="P214" t="str">
        <f>_xlfn.XLOOKUP(Table1[[#This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_xlfn.XLOOKUP('Working sheet 1'!D215,products!$A$1:$A$49,products!$B$1:$B$49,,0)</f>
        <v>Rob</v>
      </c>
      <c r="J215" t="str">
        <f>_xlfn.XLOOKUP(D215,products!$A$1:$A$49,products!$C$1:$C$49,,0)</f>
        <v>D</v>
      </c>
      <c r="K215" s="7">
        <f>_xlfn.XLOOKUP(D215,products!$A$1:$A$49,products!$D$1:$D$49,,0)</f>
        <v>2.5</v>
      </c>
      <c r="L215" s="9">
        <f>_xlfn.XLOOKUP(D215,products!$A$1:$A$49,products!$E$1:$E$49,,0)</f>
        <v>20.584999999999997</v>
      </c>
      <c r="M215" s="9">
        <f>'Working sheet 1'!L215*'Working sheet 1'!E215</f>
        <v>20.584999999999997</v>
      </c>
      <c r="N215" t="str">
        <f t="shared" si="6"/>
        <v>Robusta</v>
      </c>
      <c r="O215" t="str">
        <f t="shared" si="7"/>
        <v>Dark</v>
      </c>
      <c r="P215" t="str">
        <f>_xlfn.XLOOKUP(Table1[[#This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_xlfn.XLOOKUP('Working sheet 1'!D216,products!$A$1:$A$49,products!$B$1:$B$49,,0)</f>
        <v>Lib</v>
      </c>
      <c r="J216" t="str">
        <f>_xlfn.XLOOKUP(D216,products!$A$1:$A$49,products!$C$1:$C$49,,0)</f>
        <v>L</v>
      </c>
      <c r="K216" s="7">
        <f>_xlfn.XLOOKUP(D216,products!$A$1:$A$49,products!$D$1:$D$49,,0)</f>
        <v>1</v>
      </c>
      <c r="L216" s="9">
        <f>_xlfn.XLOOKUP(D216,products!$A$1:$A$49,products!$E$1:$E$49,,0)</f>
        <v>15.85</v>
      </c>
      <c r="M216" s="9">
        <f>'Working sheet 1'!L216*'Working sheet 1'!E216</f>
        <v>31.7</v>
      </c>
      <c r="N216" t="str">
        <f t="shared" si="6"/>
        <v>Liberica</v>
      </c>
      <c r="O216" t="str">
        <f t="shared" si="7"/>
        <v>Light</v>
      </c>
      <c r="P216" t="str">
        <f>_xlfn.XLOOKUP(Table1[[#This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_xlfn.XLOOKUP('Working sheet 1'!D217,products!$A$1:$A$49,products!$B$1:$B$49,,0)</f>
        <v>Lib</v>
      </c>
      <c r="J217" t="str">
        <f>_xlfn.XLOOKUP(D217,products!$A$1:$A$49,products!$C$1:$C$49,,0)</f>
        <v>D</v>
      </c>
      <c r="K217" s="7">
        <f>_xlfn.XLOOKUP(D217,products!$A$1:$A$49,products!$D$1:$D$49,,0)</f>
        <v>0.2</v>
      </c>
      <c r="L217" s="9">
        <f>_xlfn.XLOOKUP(D217,products!$A$1:$A$49,products!$E$1:$E$49,,0)</f>
        <v>3.8849999999999998</v>
      </c>
      <c r="M217" s="9">
        <f>'Working sheet 1'!L217*'Working sheet 1'!E217</f>
        <v>23.31</v>
      </c>
      <c r="N217" t="str">
        <f t="shared" si="6"/>
        <v>Liberica</v>
      </c>
      <c r="O217" t="str">
        <f t="shared" si="7"/>
        <v>Dark</v>
      </c>
      <c r="P217" t="str">
        <f>_xlfn.XLOOKUP(Table1[[#This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_xlfn.XLOOKUP('Working sheet 1'!D218,products!$A$1:$A$49,products!$B$1:$B$49,,0)</f>
        <v>Lib</v>
      </c>
      <c r="J218" t="str">
        <f>_xlfn.XLOOKUP(D218,products!$A$1:$A$49,products!$C$1:$C$49,,0)</f>
        <v>M</v>
      </c>
      <c r="K218" s="7">
        <f>_xlfn.XLOOKUP(D218,products!$A$1:$A$49,products!$D$1:$D$49,,0)</f>
        <v>1</v>
      </c>
      <c r="L218" s="9">
        <f>_xlfn.XLOOKUP(D218,products!$A$1:$A$49,products!$E$1:$E$49,,0)</f>
        <v>14.55</v>
      </c>
      <c r="M218" s="9">
        <f>'Working sheet 1'!L218*'Working sheet 1'!E218</f>
        <v>58.2</v>
      </c>
      <c r="N218" t="str">
        <f t="shared" si="6"/>
        <v>Liberica</v>
      </c>
      <c r="O218" t="str">
        <f t="shared" si="7"/>
        <v>Medium</v>
      </c>
      <c r="P218" t="str">
        <f>_xlfn.XLOOKUP(Table1[[#This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_xlfn.XLOOKUP('Working sheet 1'!D219,products!$A$1:$A$49,products!$B$1:$B$49,,0)</f>
        <v>Exc</v>
      </c>
      <c r="J219" t="str">
        <f>_xlfn.XLOOKUP(D219,products!$A$1:$A$49,products!$C$1:$C$49,,0)</f>
        <v>L</v>
      </c>
      <c r="K219" s="7">
        <f>_xlfn.XLOOKUP(D219,products!$A$1:$A$49,products!$D$1:$D$49,,0)</f>
        <v>0.5</v>
      </c>
      <c r="L219" s="9">
        <f>_xlfn.XLOOKUP(D219,products!$A$1:$A$49,products!$E$1:$E$49,,0)</f>
        <v>8.91</v>
      </c>
      <c r="M219" s="9">
        <f>'Working sheet 1'!L219*'Working sheet 1'!E219</f>
        <v>35.64</v>
      </c>
      <c r="N219" t="str">
        <f t="shared" si="6"/>
        <v>Excelsa</v>
      </c>
      <c r="O219" t="str">
        <f t="shared" si="7"/>
        <v>Light</v>
      </c>
      <c r="P219" t="str">
        <f>_xlfn.XLOOKUP(Table1[[#This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_xlfn.XLOOKUP('Working sheet 1'!D220,products!$A$1:$A$49,products!$B$1:$B$49,,0)</f>
        <v>Ara</v>
      </c>
      <c r="J220" t="str">
        <f>_xlfn.XLOOKUP(D220,products!$A$1:$A$49,products!$C$1:$C$49,,0)</f>
        <v>M</v>
      </c>
      <c r="K220" s="7">
        <f>_xlfn.XLOOKUP(D220,products!$A$1:$A$49,products!$D$1:$D$49,,0)</f>
        <v>1</v>
      </c>
      <c r="L220" s="9">
        <f>_xlfn.XLOOKUP(D220,products!$A$1:$A$49,products!$E$1:$E$49,,0)</f>
        <v>11.25</v>
      </c>
      <c r="M220" s="9">
        <f>'Working sheet 1'!L220*'Working sheet 1'!E220</f>
        <v>56.25</v>
      </c>
      <c r="N220" t="str">
        <f t="shared" si="6"/>
        <v>Arabica</v>
      </c>
      <c r="O220" t="str">
        <f t="shared" si="7"/>
        <v>Medium</v>
      </c>
      <c r="P220" t="str">
        <f>_xlfn.XLOOKUP(Table1[[#This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_xlfn.XLOOKUP('Working sheet 1'!D221,products!$A$1:$A$49,products!$B$1:$B$49,,0)</f>
        <v>Rob</v>
      </c>
      <c r="J221" t="str">
        <f>_xlfn.XLOOKUP(D221,products!$A$1:$A$49,products!$C$1:$C$49,,0)</f>
        <v>L</v>
      </c>
      <c r="K221" s="7">
        <f>_xlfn.XLOOKUP(D221,products!$A$1:$A$49,products!$D$1:$D$49,,0)</f>
        <v>0.2</v>
      </c>
      <c r="L221" s="9">
        <f>_xlfn.XLOOKUP(D221,products!$A$1:$A$49,products!$E$1:$E$49,,0)</f>
        <v>3.5849999999999995</v>
      </c>
      <c r="M221" s="9">
        <f>'Working sheet 1'!L221*'Working sheet 1'!E221</f>
        <v>10.754999999999999</v>
      </c>
      <c r="N221" t="str">
        <f t="shared" si="6"/>
        <v>Robusta</v>
      </c>
      <c r="O221" t="str">
        <f t="shared" si="7"/>
        <v>Light</v>
      </c>
      <c r="P221" t="str">
        <f>_xlfn.XLOOKUP(Table1[[#This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_xlfn.XLOOKUP('Working sheet 1'!D222,products!$A$1:$A$49,products!$B$1:$B$49,,0)</f>
        <v>Rob</v>
      </c>
      <c r="J222" t="str">
        <f>_xlfn.XLOOKUP(D222,products!$A$1:$A$49,products!$C$1:$C$49,,0)</f>
        <v>M</v>
      </c>
      <c r="K222" s="7">
        <f>_xlfn.XLOOKUP(D222,products!$A$1:$A$49,products!$D$1:$D$49,,0)</f>
        <v>0.2</v>
      </c>
      <c r="L222" s="9">
        <f>_xlfn.XLOOKUP(D222,products!$A$1:$A$49,products!$E$1:$E$49,,0)</f>
        <v>2.9849999999999999</v>
      </c>
      <c r="M222" s="9">
        <f>'Working sheet 1'!L222*'Working sheet 1'!E222</f>
        <v>14.924999999999999</v>
      </c>
      <c r="N222" t="str">
        <f t="shared" si="6"/>
        <v>Robusta</v>
      </c>
      <c r="O222" t="str">
        <f t="shared" si="7"/>
        <v>Medium</v>
      </c>
      <c r="P222" t="str">
        <f>_xlfn.XLOOKUP(Table1[[#This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_xlfn.XLOOKUP('Working sheet 1'!D223,products!$A$1:$A$49,products!$B$1:$B$49,,0)</f>
        <v>Ara</v>
      </c>
      <c r="J223" t="str">
        <f>_xlfn.XLOOKUP(D223,products!$A$1:$A$49,products!$C$1:$C$49,,0)</f>
        <v>L</v>
      </c>
      <c r="K223" s="7">
        <f>_xlfn.XLOOKUP(D223,products!$A$1:$A$49,products!$D$1:$D$49,,0)</f>
        <v>1</v>
      </c>
      <c r="L223" s="9">
        <f>_xlfn.XLOOKUP(D223,products!$A$1:$A$49,products!$E$1:$E$49,,0)</f>
        <v>12.95</v>
      </c>
      <c r="M223" s="9">
        <f>'Working sheet 1'!L223*'Working sheet 1'!E223</f>
        <v>77.699999999999989</v>
      </c>
      <c r="N223" t="str">
        <f t="shared" si="6"/>
        <v>Arabica</v>
      </c>
      <c r="O223" t="str">
        <f t="shared" si="7"/>
        <v>Light</v>
      </c>
      <c r="P223" t="str">
        <f>_xlfn.XLOOKUP(Table1[[#This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_xlfn.XLOOKUP('Working sheet 1'!D224,products!$A$1:$A$49,products!$B$1:$B$49,,0)</f>
        <v>Lib</v>
      </c>
      <c r="J224" t="str">
        <f>_xlfn.XLOOKUP(D224,products!$A$1:$A$49,products!$C$1:$C$49,,0)</f>
        <v>D</v>
      </c>
      <c r="K224" s="7">
        <f>_xlfn.XLOOKUP(D224,products!$A$1:$A$49,products!$D$1:$D$49,,0)</f>
        <v>0.5</v>
      </c>
      <c r="L224" s="9">
        <f>_xlfn.XLOOKUP(D224,products!$A$1:$A$49,products!$E$1:$E$49,,0)</f>
        <v>7.77</v>
      </c>
      <c r="M224" s="9">
        <f>'Working sheet 1'!L224*'Working sheet 1'!E224</f>
        <v>23.31</v>
      </c>
      <c r="N224" t="str">
        <f t="shared" si="6"/>
        <v>Liberica</v>
      </c>
      <c r="O224" t="str">
        <f t="shared" si="7"/>
        <v>Dark</v>
      </c>
      <c r="P224" t="str">
        <f>_xlfn.XLOOKUP(Table1[[#This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_xlfn.XLOOKUP('Working sheet 1'!D225,products!$A$1:$A$49,products!$B$1:$B$49,,0)</f>
        <v>Exc</v>
      </c>
      <c r="J225" t="str">
        <f>_xlfn.XLOOKUP(D225,products!$A$1:$A$49,products!$C$1:$C$49,,0)</f>
        <v>L</v>
      </c>
      <c r="K225" s="7">
        <f>_xlfn.XLOOKUP(D225,products!$A$1:$A$49,products!$D$1:$D$49,,0)</f>
        <v>1</v>
      </c>
      <c r="L225" s="9">
        <f>_xlfn.XLOOKUP(D225,products!$A$1:$A$49,products!$E$1:$E$49,,0)</f>
        <v>14.85</v>
      </c>
      <c r="M225" s="9">
        <f>'Working sheet 1'!L225*'Working sheet 1'!E225</f>
        <v>59.4</v>
      </c>
      <c r="N225" t="str">
        <f t="shared" si="6"/>
        <v>Excelsa</v>
      </c>
      <c r="O225" t="str">
        <f t="shared" si="7"/>
        <v>Light</v>
      </c>
      <c r="P225" t="str">
        <f>_xlfn.XLOOKUP(Table1[[#This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_xlfn.XLOOKUP('Working sheet 1'!D226,products!$A$1:$A$49,products!$B$1:$B$49,,0)</f>
        <v>Lib</v>
      </c>
      <c r="J226" t="str">
        <f>_xlfn.XLOOKUP(D226,products!$A$1:$A$49,products!$C$1:$C$49,,0)</f>
        <v>D</v>
      </c>
      <c r="K226" s="7">
        <f>_xlfn.XLOOKUP(D226,products!$A$1:$A$49,products!$D$1:$D$49,,0)</f>
        <v>2.5</v>
      </c>
      <c r="L226" s="9">
        <f>_xlfn.XLOOKUP(D226,products!$A$1:$A$49,products!$E$1:$E$49,,0)</f>
        <v>29.784999999999997</v>
      </c>
      <c r="M226" s="9">
        <f>'Working sheet 1'!L226*'Working sheet 1'!E226</f>
        <v>119.13999999999999</v>
      </c>
      <c r="N226" t="str">
        <f t="shared" si="6"/>
        <v>Liberica</v>
      </c>
      <c r="O226" t="str">
        <f t="shared" si="7"/>
        <v>Dark</v>
      </c>
      <c r="P226" t="str">
        <f>_xlfn.XLOOKUP(Table1[[#This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_xlfn.XLOOKUP('Working sheet 1'!D227,products!$A$1:$A$49,products!$B$1:$B$49,,0)</f>
        <v>Rob</v>
      </c>
      <c r="J227" t="str">
        <f>_xlfn.XLOOKUP(D227,products!$A$1:$A$49,products!$C$1:$C$49,,0)</f>
        <v>L</v>
      </c>
      <c r="K227" s="7">
        <f>_xlfn.XLOOKUP(D227,products!$A$1:$A$49,products!$D$1:$D$49,,0)</f>
        <v>0.2</v>
      </c>
      <c r="L227" s="9">
        <f>_xlfn.XLOOKUP(D227,products!$A$1:$A$49,products!$E$1:$E$49,,0)</f>
        <v>3.5849999999999995</v>
      </c>
      <c r="M227" s="9">
        <f>'Working sheet 1'!L227*'Working sheet 1'!E227</f>
        <v>14.339999999999998</v>
      </c>
      <c r="N227" t="str">
        <f t="shared" si="6"/>
        <v>Robusta</v>
      </c>
      <c r="O227" t="str">
        <f t="shared" si="7"/>
        <v>Light</v>
      </c>
      <c r="P227" t="str">
        <f>_xlfn.XLOOKUP(Table1[[#This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_xlfn.XLOOKUP('Working sheet 1'!D228,products!$A$1:$A$49,products!$B$1:$B$49,,0)</f>
        <v>Ara</v>
      </c>
      <c r="J228" t="str">
        <f>_xlfn.XLOOKUP(D228,products!$A$1:$A$49,products!$C$1:$C$49,,0)</f>
        <v>M</v>
      </c>
      <c r="K228" s="7">
        <f>_xlfn.XLOOKUP(D228,products!$A$1:$A$49,products!$D$1:$D$49,,0)</f>
        <v>2.5</v>
      </c>
      <c r="L228" s="9">
        <f>_xlfn.XLOOKUP(D228,products!$A$1:$A$49,products!$E$1:$E$49,,0)</f>
        <v>25.874999999999996</v>
      </c>
      <c r="M228" s="9">
        <f>'Working sheet 1'!L228*'Working sheet 1'!E228</f>
        <v>129.37499999999997</v>
      </c>
      <c r="N228" t="str">
        <f t="shared" si="6"/>
        <v>Arabica</v>
      </c>
      <c r="O228" t="str">
        <f t="shared" si="7"/>
        <v>Medium</v>
      </c>
      <c r="P228" t="str">
        <f>_xlfn.XLOOKUP(Table1[[#This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_xlfn.XLOOKUP('Working sheet 1'!D229,products!$A$1:$A$49,products!$B$1:$B$49,,0)</f>
        <v>Rob</v>
      </c>
      <c r="J229" t="str">
        <f>_xlfn.XLOOKUP(D229,products!$A$1:$A$49,products!$C$1:$C$49,,0)</f>
        <v>D</v>
      </c>
      <c r="K229" s="7">
        <f>_xlfn.XLOOKUP(D229,products!$A$1:$A$49,products!$D$1:$D$49,,0)</f>
        <v>0.2</v>
      </c>
      <c r="L229" s="9">
        <f>_xlfn.XLOOKUP(D229,products!$A$1:$A$49,products!$E$1:$E$49,,0)</f>
        <v>2.6849999999999996</v>
      </c>
      <c r="M229" s="9">
        <f>'Working sheet 1'!L229*'Working sheet 1'!E229</f>
        <v>16.11</v>
      </c>
      <c r="N229" t="str">
        <f t="shared" si="6"/>
        <v>Robusta</v>
      </c>
      <c r="O229" t="str">
        <f t="shared" si="7"/>
        <v>Dark</v>
      </c>
      <c r="P229" t="str">
        <f>_xlfn.XLOOKUP(Table1[[#This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_xlfn.XLOOKUP('Working sheet 1'!D230,products!$A$1:$A$49,products!$B$1:$B$49,,0)</f>
        <v>Rob</v>
      </c>
      <c r="J230" t="str">
        <f>_xlfn.XLOOKUP(D230,products!$A$1:$A$49,products!$C$1:$C$49,,0)</f>
        <v>L</v>
      </c>
      <c r="K230" s="7">
        <f>_xlfn.XLOOKUP(D230,products!$A$1:$A$49,products!$D$1:$D$49,,0)</f>
        <v>0.2</v>
      </c>
      <c r="L230" s="9">
        <f>_xlfn.XLOOKUP(D230,products!$A$1:$A$49,products!$E$1:$E$49,,0)</f>
        <v>3.5849999999999995</v>
      </c>
      <c r="M230" s="9">
        <f>'Working sheet 1'!L230*'Working sheet 1'!E230</f>
        <v>17.924999999999997</v>
      </c>
      <c r="N230" t="str">
        <f t="shared" si="6"/>
        <v>Robusta</v>
      </c>
      <c r="O230" t="str">
        <f t="shared" si="7"/>
        <v>Light</v>
      </c>
      <c r="P230" t="str">
        <f>_xlfn.XLOOKUP(Table1[[#This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_xlfn.XLOOKUP('Working sheet 1'!D231,products!$A$1:$A$49,products!$B$1:$B$49,,0)</f>
        <v>Lib</v>
      </c>
      <c r="J231" t="str">
        <f>_xlfn.XLOOKUP(D231,products!$A$1:$A$49,products!$C$1:$C$49,,0)</f>
        <v>M</v>
      </c>
      <c r="K231" s="7">
        <f>_xlfn.XLOOKUP(D231,products!$A$1:$A$49,products!$D$1:$D$49,,0)</f>
        <v>0.2</v>
      </c>
      <c r="L231" s="9">
        <f>_xlfn.XLOOKUP(D231,products!$A$1:$A$49,products!$E$1:$E$49,,0)</f>
        <v>4.3650000000000002</v>
      </c>
      <c r="M231" s="9">
        <f>'Working sheet 1'!L231*'Working sheet 1'!E231</f>
        <v>8.73</v>
      </c>
      <c r="N231" t="str">
        <f t="shared" si="6"/>
        <v>Liberica</v>
      </c>
      <c r="O231" t="str">
        <f t="shared" si="7"/>
        <v>Medium</v>
      </c>
      <c r="P231" t="str">
        <f>_xlfn.XLOOKUP(Table1[[#This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_xlfn.XLOOKUP('Working sheet 1'!D232,products!$A$1:$A$49,products!$B$1:$B$49,,0)</f>
        <v>Ara</v>
      </c>
      <c r="J232" t="str">
        <f>_xlfn.XLOOKUP(D232,products!$A$1:$A$49,products!$C$1:$C$49,,0)</f>
        <v>M</v>
      </c>
      <c r="K232" s="7">
        <f>_xlfn.XLOOKUP(D232,products!$A$1:$A$49,products!$D$1:$D$49,,0)</f>
        <v>2.5</v>
      </c>
      <c r="L232" s="9">
        <f>_xlfn.XLOOKUP(D232,products!$A$1:$A$49,products!$E$1:$E$49,,0)</f>
        <v>25.874999999999996</v>
      </c>
      <c r="M232" s="9">
        <f>'Working sheet 1'!L232*'Working sheet 1'!E232</f>
        <v>51.749999999999993</v>
      </c>
      <c r="N232" t="str">
        <f t="shared" si="6"/>
        <v>Arabica</v>
      </c>
      <c r="O232" t="str">
        <f t="shared" si="7"/>
        <v>Medium</v>
      </c>
      <c r="P232" t="str">
        <f>_xlfn.XLOOKUP(Table1[[#This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_xlfn.XLOOKUP('Working sheet 1'!D233,products!$A$1:$A$49,products!$B$1:$B$49,,0)</f>
        <v>Lib</v>
      </c>
      <c r="J233" t="str">
        <f>_xlfn.XLOOKUP(D233,products!$A$1:$A$49,products!$C$1:$C$49,,0)</f>
        <v>M</v>
      </c>
      <c r="K233" s="7">
        <f>_xlfn.XLOOKUP(D233,products!$A$1:$A$49,products!$D$1:$D$49,,0)</f>
        <v>0.2</v>
      </c>
      <c r="L233" s="9">
        <f>_xlfn.XLOOKUP(D233,products!$A$1:$A$49,products!$E$1:$E$49,,0)</f>
        <v>4.3650000000000002</v>
      </c>
      <c r="M233" s="9">
        <f>'Working sheet 1'!L233*'Working sheet 1'!E233</f>
        <v>8.73</v>
      </c>
      <c r="N233" t="str">
        <f t="shared" si="6"/>
        <v>Liberica</v>
      </c>
      <c r="O233" t="str">
        <f t="shared" si="7"/>
        <v>Medium</v>
      </c>
      <c r="P233" t="str">
        <f>_xlfn.XLOOKUP(Table1[[#This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_xlfn.XLOOKUP('Working sheet 1'!D234,products!$A$1:$A$49,products!$B$1:$B$49,,0)</f>
        <v>Lib</v>
      </c>
      <c r="J234" t="str">
        <f>_xlfn.XLOOKUP(D234,products!$A$1:$A$49,products!$C$1:$C$49,,0)</f>
        <v>L</v>
      </c>
      <c r="K234" s="7">
        <f>_xlfn.XLOOKUP(D234,products!$A$1:$A$49,products!$D$1:$D$49,,0)</f>
        <v>0.2</v>
      </c>
      <c r="L234" s="9">
        <f>_xlfn.XLOOKUP(D234,products!$A$1:$A$49,products!$E$1:$E$49,,0)</f>
        <v>4.7549999999999999</v>
      </c>
      <c r="M234" s="9">
        <f>'Working sheet 1'!L234*'Working sheet 1'!E234</f>
        <v>23.774999999999999</v>
      </c>
      <c r="N234" t="str">
        <f t="shared" si="6"/>
        <v>Liberica</v>
      </c>
      <c r="O234" t="str">
        <f t="shared" si="7"/>
        <v>Light</v>
      </c>
      <c r="P234" t="str">
        <f>_xlfn.XLOOKUP(Table1[[#This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_xlfn.XLOOKUP('Working sheet 1'!D235,products!$A$1:$A$49,products!$B$1:$B$49,,0)</f>
        <v>Exc</v>
      </c>
      <c r="J235" t="str">
        <f>_xlfn.XLOOKUP(D235,products!$A$1:$A$49,products!$C$1:$C$49,,0)</f>
        <v>M</v>
      </c>
      <c r="K235" s="7">
        <f>_xlfn.XLOOKUP(D235,products!$A$1:$A$49,products!$D$1:$D$49,,0)</f>
        <v>0.2</v>
      </c>
      <c r="L235" s="9">
        <f>_xlfn.XLOOKUP(D235,products!$A$1:$A$49,products!$E$1:$E$49,,0)</f>
        <v>4.125</v>
      </c>
      <c r="M235" s="9">
        <f>'Working sheet 1'!L235*'Working sheet 1'!E235</f>
        <v>20.625</v>
      </c>
      <c r="N235" t="str">
        <f t="shared" si="6"/>
        <v>Excelsa</v>
      </c>
      <c r="O235" t="str">
        <f t="shared" si="7"/>
        <v>Medium</v>
      </c>
      <c r="P235" t="str">
        <f>_xlfn.XLOOKUP(Table1[[#This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_xlfn.XLOOKUP('Working sheet 1'!D236,products!$A$1:$A$49,products!$B$1:$B$49,,0)</f>
        <v>Lib</v>
      </c>
      <c r="J236" t="str">
        <f>_xlfn.XLOOKUP(D236,products!$A$1:$A$49,products!$C$1:$C$49,,0)</f>
        <v>L</v>
      </c>
      <c r="K236" s="7">
        <f>_xlfn.XLOOKUP(D236,products!$A$1:$A$49,products!$D$1:$D$49,,0)</f>
        <v>2.5</v>
      </c>
      <c r="L236" s="9">
        <f>_xlfn.XLOOKUP(D236,products!$A$1:$A$49,products!$E$1:$E$49,,0)</f>
        <v>36.454999999999998</v>
      </c>
      <c r="M236" s="9">
        <f>'Working sheet 1'!L236*'Working sheet 1'!E236</f>
        <v>36.454999999999998</v>
      </c>
      <c r="N236" t="str">
        <f t="shared" si="6"/>
        <v>Liberica</v>
      </c>
      <c r="O236" t="str">
        <f t="shared" si="7"/>
        <v>Light</v>
      </c>
      <c r="P236" t="str">
        <f>_xlfn.XLOOKUP(Table1[[#This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_xlfn.XLOOKUP('Working sheet 1'!D237,products!$A$1:$A$49,products!$B$1:$B$49,,0)</f>
        <v>Lib</v>
      </c>
      <c r="J237" t="str">
        <f>_xlfn.XLOOKUP(D237,products!$A$1:$A$49,products!$C$1:$C$49,,0)</f>
        <v>L</v>
      </c>
      <c r="K237" s="7">
        <f>_xlfn.XLOOKUP(D237,products!$A$1:$A$49,products!$D$1:$D$49,,0)</f>
        <v>2.5</v>
      </c>
      <c r="L237" s="9">
        <f>_xlfn.XLOOKUP(D237,products!$A$1:$A$49,products!$E$1:$E$49,,0)</f>
        <v>36.454999999999998</v>
      </c>
      <c r="M237" s="9">
        <f>'Working sheet 1'!L237*'Working sheet 1'!E237</f>
        <v>182.27499999999998</v>
      </c>
      <c r="N237" t="str">
        <f t="shared" si="6"/>
        <v>Liberica</v>
      </c>
      <c r="O237" t="str">
        <f t="shared" si="7"/>
        <v>Light</v>
      </c>
      <c r="P237" t="str">
        <f>_xlfn.XLOOKUP(Table1[[#This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_xlfn.XLOOKUP('Working sheet 1'!D238,products!$A$1:$A$49,products!$B$1:$B$49,,0)</f>
        <v>Lib</v>
      </c>
      <c r="J238" t="str">
        <f>_xlfn.XLOOKUP(D238,products!$A$1:$A$49,products!$C$1:$C$49,,0)</f>
        <v>D</v>
      </c>
      <c r="K238" s="7">
        <f>_xlfn.XLOOKUP(D238,products!$A$1:$A$49,products!$D$1:$D$49,,0)</f>
        <v>2.5</v>
      </c>
      <c r="L238" s="9">
        <f>_xlfn.XLOOKUP(D238,products!$A$1:$A$49,products!$E$1:$E$49,,0)</f>
        <v>29.784999999999997</v>
      </c>
      <c r="M238" s="9">
        <f>'Working sheet 1'!L238*'Working sheet 1'!E238</f>
        <v>89.35499999999999</v>
      </c>
      <c r="N238" t="str">
        <f t="shared" si="6"/>
        <v>Liberica</v>
      </c>
      <c r="O238" t="str">
        <f t="shared" si="7"/>
        <v>Dark</v>
      </c>
      <c r="P238" t="str">
        <f>_xlfn.XLOOKUP(Table1[[#This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_xlfn.XLOOKUP('Working sheet 1'!D239,products!$A$1:$A$49,products!$B$1:$B$49,,0)</f>
        <v>Rob</v>
      </c>
      <c r="J239" t="str">
        <f>_xlfn.XLOOKUP(D239,products!$A$1:$A$49,products!$C$1:$C$49,,0)</f>
        <v>L</v>
      </c>
      <c r="K239" s="7">
        <f>_xlfn.XLOOKUP(D239,products!$A$1:$A$49,products!$D$1:$D$49,,0)</f>
        <v>0.2</v>
      </c>
      <c r="L239" s="9">
        <f>_xlfn.XLOOKUP(D239,products!$A$1:$A$49,products!$E$1:$E$49,,0)</f>
        <v>3.5849999999999995</v>
      </c>
      <c r="M239" s="9">
        <f>'Working sheet 1'!L239*'Working sheet 1'!E239</f>
        <v>3.5849999999999995</v>
      </c>
      <c r="N239" t="str">
        <f t="shared" si="6"/>
        <v>Robusta</v>
      </c>
      <c r="O239" t="str">
        <f t="shared" si="7"/>
        <v>Light</v>
      </c>
      <c r="P239" t="str">
        <f>_xlfn.XLOOKUP(Table1[[#This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_xlfn.XLOOKUP('Working sheet 1'!D240,products!$A$1:$A$49,products!$B$1:$B$49,,0)</f>
        <v>Rob</v>
      </c>
      <c r="J240" t="str">
        <f>_xlfn.XLOOKUP(D240,products!$A$1:$A$49,products!$C$1:$C$49,,0)</f>
        <v>M</v>
      </c>
      <c r="K240" s="7">
        <f>_xlfn.XLOOKUP(D240,products!$A$1:$A$49,products!$D$1:$D$49,,0)</f>
        <v>2.5</v>
      </c>
      <c r="L240" s="9">
        <f>_xlfn.XLOOKUP(D240,products!$A$1:$A$49,products!$E$1:$E$49,,0)</f>
        <v>22.884999999999998</v>
      </c>
      <c r="M240" s="9">
        <f>'Working sheet 1'!L240*'Working sheet 1'!E240</f>
        <v>45.769999999999996</v>
      </c>
      <c r="N240" t="str">
        <f t="shared" si="6"/>
        <v>Robusta</v>
      </c>
      <c r="O240" t="str">
        <f t="shared" si="7"/>
        <v>Medium</v>
      </c>
      <c r="P240" t="str">
        <f>_xlfn.XLOOKUP(Table1[[#This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_xlfn.XLOOKUP('Working sheet 1'!D241,products!$A$1:$A$49,products!$B$1:$B$49,,0)</f>
        <v>Exc</v>
      </c>
      <c r="J241" t="str">
        <f>_xlfn.XLOOKUP(D241,products!$A$1:$A$49,products!$C$1:$C$49,,0)</f>
        <v>L</v>
      </c>
      <c r="K241" s="7">
        <f>_xlfn.XLOOKUP(D241,products!$A$1:$A$49,products!$D$1:$D$49,,0)</f>
        <v>1</v>
      </c>
      <c r="L241" s="9">
        <f>_xlfn.XLOOKUP(D241,products!$A$1:$A$49,products!$E$1:$E$49,,0)</f>
        <v>14.85</v>
      </c>
      <c r="M241" s="9">
        <f>'Working sheet 1'!L241*'Working sheet 1'!E241</f>
        <v>59.4</v>
      </c>
      <c r="N241" t="str">
        <f t="shared" si="6"/>
        <v>Excelsa</v>
      </c>
      <c r="O241" t="str">
        <f t="shared" si="7"/>
        <v>Light</v>
      </c>
      <c r="P241" t="str">
        <f>_xlfn.XLOOKUP(Table1[[#This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_xlfn.XLOOKUP('Working sheet 1'!D242,products!$A$1:$A$49,products!$B$1:$B$49,,0)</f>
        <v>Ara</v>
      </c>
      <c r="J242" t="str">
        <f>_xlfn.XLOOKUP(D242,products!$A$1:$A$49,products!$C$1:$C$49,,0)</f>
        <v>M</v>
      </c>
      <c r="K242" s="7">
        <f>_xlfn.XLOOKUP(D242,products!$A$1:$A$49,products!$D$1:$D$49,,0)</f>
        <v>2.5</v>
      </c>
      <c r="L242" s="9">
        <f>_xlfn.XLOOKUP(D242,products!$A$1:$A$49,products!$E$1:$E$49,,0)</f>
        <v>25.874999999999996</v>
      </c>
      <c r="M242" s="9">
        <f>'Working sheet 1'!L242*'Working sheet 1'!E242</f>
        <v>155.24999999999997</v>
      </c>
      <c r="N242" t="str">
        <f t="shared" si="6"/>
        <v>Arabica</v>
      </c>
      <c r="O242" t="str">
        <f t="shared" si="7"/>
        <v>Medium</v>
      </c>
      <c r="P242" t="str">
        <f>_xlfn.XLOOKUP(Table1[[#This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_xlfn.XLOOKUP('Working sheet 1'!D243,products!$A$1:$A$49,products!$B$1:$B$49,,0)</f>
        <v>Rob</v>
      </c>
      <c r="J243" t="str">
        <f>_xlfn.XLOOKUP(D243,products!$A$1:$A$49,products!$C$1:$C$49,,0)</f>
        <v>M</v>
      </c>
      <c r="K243" s="7">
        <f>_xlfn.XLOOKUP(D243,products!$A$1:$A$49,products!$D$1:$D$49,,0)</f>
        <v>2.5</v>
      </c>
      <c r="L243" s="9">
        <f>_xlfn.XLOOKUP(D243,products!$A$1:$A$49,products!$E$1:$E$49,,0)</f>
        <v>22.884999999999998</v>
      </c>
      <c r="M243" s="9">
        <f>'Working sheet 1'!L243*'Working sheet 1'!E243</f>
        <v>45.769999999999996</v>
      </c>
      <c r="N243" t="str">
        <f t="shared" si="6"/>
        <v>Robusta</v>
      </c>
      <c r="O243" t="str">
        <f t="shared" si="7"/>
        <v>Medium</v>
      </c>
      <c r="P243" t="str">
        <f>_xlfn.XLOOKUP(Table1[[#This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_xlfn.XLOOKUP('Working sheet 1'!D244,products!$A$1:$A$49,products!$B$1:$B$49,,0)</f>
        <v>Exc</v>
      </c>
      <c r="J244" t="str">
        <f>_xlfn.XLOOKUP(D244,products!$A$1:$A$49,products!$C$1:$C$49,,0)</f>
        <v>D</v>
      </c>
      <c r="K244" s="7">
        <f>_xlfn.XLOOKUP(D244,products!$A$1:$A$49,products!$D$1:$D$49,,0)</f>
        <v>1</v>
      </c>
      <c r="L244" s="9">
        <f>_xlfn.XLOOKUP(D244,products!$A$1:$A$49,products!$E$1:$E$49,,0)</f>
        <v>12.15</v>
      </c>
      <c r="M244" s="9">
        <f>'Working sheet 1'!L244*'Working sheet 1'!E244</f>
        <v>36.450000000000003</v>
      </c>
      <c r="N244" t="str">
        <f t="shared" si="6"/>
        <v>Excelsa</v>
      </c>
      <c r="O244" t="str">
        <f t="shared" si="7"/>
        <v>Dark</v>
      </c>
      <c r="P244" t="str">
        <f>_xlfn.XLOOKUP(Table1[[#This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_xlfn.XLOOKUP('Working sheet 1'!D245,products!$A$1:$A$49,products!$B$1:$B$49,,0)</f>
        <v>Exc</v>
      </c>
      <c r="J245" t="str">
        <f>_xlfn.XLOOKUP(D245,products!$A$1:$A$49,products!$C$1:$C$49,,0)</f>
        <v>D</v>
      </c>
      <c r="K245" s="7">
        <f>_xlfn.XLOOKUP(D245,products!$A$1:$A$49,products!$D$1:$D$49,,0)</f>
        <v>0.5</v>
      </c>
      <c r="L245" s="9">
        <f>_xlfn.XLOOKUP(D245,products!$A$1:$A$49,products!$E$1:$E$49,,0)</f>
        <v>7.29</v>
      </c>
      <c r="M245" s="9">
        <f>'Working sheet 1'!L245*'Working sheet 1'!E245</f>
        <v>29.16</v>
      </c>
      <c r="N245" t="str">
        <f t="shared" si="6"/>
        <v>Excelsa</v>
      </c>
      <c r="O245" t="str">
        <f t="shared" si="7"/>
        <v>Dark</v>
      </c>
      <c r="P245" t="str">
        <f>_xlfn.XLOOKUP(Table1[[#This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_xlfn.XLOOKUP('Working sheet 1'!D246,products!$A$1:$A$49,products!$B$1:$B$49,,0)</f>
        <v>Lib</v>
      </c>
      <c r="J246" t="str">
        <f>_xlfn.XLOOKUP(D246,products!$A$1:$A$49,products!$C$1:$C$49,,0)</f>
        <v>M</v>
      </c>
      <c r="K246" s="7">
        <f>_xlfn.XLOOKUP(D246,products!$A$1:$A$49,products!$D$1:$D$49,,0)</f>
        <v>2.5</v>
      </c>
      <c r="L246" s="9">
        <f>_xlfn.XLOOKUP(D246,products!$A$1:$A$49,products!$E$1:$E$49,,0)</f>
        <v>33.464999999999996</v>
      </c>
      <c r="M246" s="9">
        <f>'Working sheet 1'!L246*'Working sheet 1'!E246</f>
        <v>133.85999999999999</v>
      </c>
      <c r="N246" t="str">
        <f t="shared" si="6"/>
        <v>Liberica</v>
      </c>
      <c r="O246" t="str">
        <f t="shared" si="7"/>
        <v>Medium</v>
      </c>
      <c r="P246" t="str">
        <f>_xlfn.XLOOKUP(Table1[[#This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_xlfn.XLOOKUP('Working sheet 1'!D247,products!$A$1:$A$49,products!$B$1:$B$49,,0)</f>
        <v>Lib</v>
      </c>
      <c r="J247" t="str">
        <f>_xlfn.XLOOKUP(D247,products!$A$1:$A$49,products!$C$1:$C$49,,0)</f>
        <v>L</v>
      </c>
      <c r="K247" s="7">
        <f>_xlfn.XLOOKUP(D247,products!$A$1:$A$49,products!$D$1:$D$49,,0)</f>
        <v>0.2</v>
      </c>
      <c r="L247" s="9">
        <f>_xlfn.XLOOKUP(D247,products!$A$1:$A$49,products!$E$1:$E$49,,0)</f>
        <v>4.7549999999999999</v>
      </c>
      <c r="M247" s="9">
        <f>'Working sheet 1'!L247*'Working sheet 1'!E247</f>
        <v>23.774999999999999</v>
      </c>
      <c r="N247" t="str">
        <f t="shared" si="6"/>
        <v>Liberica</v>
      </c>
      <c r="O247" t="str">
        <f t="shared" si="7"/>
        <v>Light</v>
      </c>
      <c r="P247" t="str">
        <f>_xlfn.XLOOKUP(Table1[[#This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_xlfn.XLOOKUP('Working sheet 1'!D248,products!$A$1:$A$49,products!$B$1:$B$49,,0)</f>
        <v>Lib</v>
      </c>
      <c r="J248" t="str">
        <f>_xlfn.XLOOKUP(D248,products!$A$1:$A$49,products!$C$1:$C$49,,0)</f>
        <v>D</v>
      </c>
      <c r="K248" s="7">
        <f>_xlfn.XLOOKUP(D248,products!$A$1:$A$49,products!$D$1:$D$49,,0)</f>
        <v>1</v>
      </c>
      <c r="L248" s="9">
        <f>_xlfn.XLOOKUP(D248,products!$A$1:$A$49,products!$E$1:$E$49,,0)</f>
        <v>12.95</v>
      </c>
      <c r="M248" s="9">
        <f>'Working sheet 1'!L248*'Working sheet 1'!E248</f>
        <v>38.849999999999994</v>
      </c>
      <c r="N248" t="str">
        <f t="shared" si="6"/>
        <v>Liberica</v>
      </c>
      <c r="O248" t="str">
        <f t="shared" si="7"/>
        <v>Dark</v>
      </c>
      <c r="P248" t="str">
        <f>_xlfn.XLOOKUP(Table1[[#This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_xlfn.XLOOKUP('Working sheet 1'!D249,products!$A$1:$A$49,products!$B$1:$B$49,,0)</f>
        <v>Rob</v>
      </c>
      <c r="J249" t="str">
        <f>_xlfn.XLOOKUP(D249,products!$A$1:$A$49,products!$C$1:$C$49,,0)</f>
        <v>L</v>
      </c>
      <c r="K249" s="7">
        <f>_xlfn.XLOOKUP(D249,products!$A$1:$A$49,products!$D$1:$D$49,,0)</f>
        <v>0.2</v>
      </c>
      <c r="L249" s="9">
        <f>_xlfn.XLOOKUP(D249,products!$A$1:$A$49,products!$E$1:$E$49,,0)</f>
        <v>3.5849999999999995</v>
      </c>
      <c r="M249" s="9">
        <f>'Working sheet 1'!L249*'Working sheet 1'!E249</f>
        <v>21.509999999999998</v>
      </c>
      <c r="N249" t="str">
        <f t="shared" si="6"/>
        <v>Robusta</v>
      </c>
      <c r="O249" t="str">
        <f t="shared" si="7"/>
        <v>Light</v>
      </c>
      <c r="P249" t="str">
        <f>_xlfn.XLOOKUP(Table1[[#This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_xlfn.XLOOKUP('Working sheet 1'!D250,products!$A$1:$A$49,products!$B$1:$B$49,,0)</f>
        <v>Ara</v>
      </c>
      <c r="J250" t="str">
        <f>_xlfn.XLOOKUP(D250,products!$A$1:$A$49,products!$C$1:$C$49,,0)</f>
        <v>D</v>
      </c>
      <c r="K250" s="7">
        <f>_xlfn.XLOOKUP(D250,products!$A$1:$A$49,products!$D$1:$D$49,,0)</f>
        <v>1</v>
      </c>
      <c r="L250" s="9">
        <f>_xlfn.XLOOKUP(D250,products!$A$1:$A$49,products!$E$1:$E$49,,0)</f>
        <v>9.9499999999999993</v>
      </c>
      <c r="M250" s="9">
        <f>'Working sheet 1'!L250*'Working sheet 1'!E250</f>
        <v>9.9499999999999993</v>
      </c>
      <c r="N250" t="str">
        <f t="shared" si="6"/>
        <v>Arabica</v>
      </c>
      <c r="O250" t="str">
        <f t="shared" si="7"/>
        <v>Dark</v>
      </c>
      <c r="P250" t="str">
        <f>_xlfn.XLOOKUP(Table1[[#This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_xlfn.XLOOKUP('Working sheet 1'!D251,products!$A$1:$A$49,products!$B$1:$B$49,,0)</f>
        <v>Lib</v>
      </c>
      <c r="J251" t="str">
        <f>_xlfn.XLOOKUP(D251,products!$A$1:$A$49,products!$C$1:$C$49,,0)</f>
        <v>L</v>
      </c>
      <c r="K251" s="7">
        <f>_xlfn.XLOOKUP(D251,products!$A$1:$A$49,products!$D$1:$D$49,,0)</f>
        <v>1</v>
      </c>
      <c r="L251" s="9">
        <f>_xlfn.XLOOKUP(D251,products!$A$1:$A$49,products!$E$1:$E$49,,0)</f>
        <v>15.85</v>
      </c>
      <c r="M251" s="9">
        <f>'Working sheet 1'!L251*'Working sheet 1'!E251</f>
        <v>15.85</v>
      </c>
      <c r="N251" t="str">
        <f t="shared" si="6"/>
        <v>Liberica</v>
      </c>
      <c r="O251" t="str">
        <f t="shared" si="7"/>
        <v>Light</v>
      </c>
      <c r="P251" t="str">
        <f>_xlfn.XLOOKUP(Table1[[#This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_xlfn.XLOOKUP('Working sheet 1'!D252,products!$A$1:$A$49,products!$B$1:$B$49,,0)</f>
        <v>Rob</v>
      </c>
      <c r="J252" t="str">
        <f>_xlfn.XLOOKUP(D252,products!$A$1:$A$49,products!$C$1:$C$49,,0)</f>
        <v>M</v>
      </c>
      <c r="K252" s="7">
        <f>_xlfn.XLOOKUP(D252,products!$A$1:$A$49,products!$D$1:$D$49,,0)</f>
        <v>0.2</v>
      </c>
      <c r="L252" s="9">
        <f>_xlfn.XLOOKUP(D252,products!$A$1:$A$49,products!$E$1:$E$49,,0)</f>
        <v>2.9849999999999999</v>
      </c>
      <c r="M252" s="9">
        <f>'Working sheet 1'!L252*'Working sheet 1'!E252</f>
        <v>2.9849999999999999</v>
      </c>
      <c r="N252" t="str">
        <f t="shared" si="6"/>
        <v>Robusta</v>
      </c>
      <c r="O252" t="str">
        <f t="shared" si="7"/>
        <v>Medium</v>
      </c>
      <c r="P252" t="str">
        <f>_xlfn.XLOOKUP(Table1[[#This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_xlfn.XLOOKUP('Working sheet 1'!D253,products!$A$1:$A$49,products!$B$1:$B$49,,0)</f>
        <v>Exc</v>
      </c>
      <c r="J253" t="str">
        <f>_xlfn.XLOOKUP(D253,products!$A$1:$A$49,products!$C$1:$C$49,,0)</f>
        <v>M</v>
      </c>
      <c r="K253" s="7">
        <f>_xlfn.XLOOKUP(D253,products!$A$1:$A$49,products!$D$1:$D$49,,0)</f>
        <v>1</v>
      </c>
      <c r="L253" s="9">
        <f>_xlfn.XLOOKUP(D253,products!$A$1:$A$49,products!$E$1:$E$49,,0)</f>
        <v>13.75</v>
      </c>
      <c r="M253" s="9">
        <f>'Working sheet 1'!L253*'Working sheet 1'!E253</f>
        <v>68.75</v>
      </c>
      <c r="N253" t="str">
        <f t="shared" si="6"/>
        <v>Excelsa</v>
      </c>
      <c r="O253" t="str">
        <f t="shared" si="7"/>
        <v>Medium</v>
      </c>
      <c r="P253" t="str">
        <f>_xlfn.XLOOKUP(Table1[[#This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_xlfn.XLOOKUP('Working sheet 1'!D254,products!$A$1:$A$49,products!$B$1:$B$49,,0)</f>
        <v>Ara</v>
      </c>
      <c r="J254" t="str">
        <f>_xlfn.XLOOKUP(D254,products!$A$1:$A$49,products!$C$1:$C$49,,0)</f>
        <v>D</v>
      </c>
      <c r="K254" s="7">
        <f>_xlfn.XLOOKUP(D254,products!$A$1:$A$49,products!$D$1:$D$49,,0)</f>
        <v>1</v>
      </c>
      <c r="L254" s="9">
        <f>_xlfn.XLOOKUP(D254,products!$A$1:$A$49,products!$E$1:$E$49,,0)</f>
        <v>9.9499999999999993</v>
      </c>
      <c r="M254" s="9">
        <f>'Working sheet 1'!L254*'Working sheet 1'!E254</f>
        <v>29.849999999999998</v>
      </c>
      <c r="N254" t="str">
        <f t="shared" si="6"/>
        <v>Arabica</v>
      </c>
      <c r="O254" t="str">
        <f t="shared" si="7"/>
        <v>Dark</v>
      </c>
      <c r="P254" t="str">
        <f>_xlfn.XLOOKUP(Table1[[#This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_xlfn.XLOOKUP('Working sheet 1'!D255,products!$A$1:$A$49,products!$B$1:$B$49,,0)</f>
        <v>Lib</v>
      </c>
      <c r="J255" t="str">
        <f>_xlfn.XLOOKUP(D255,products!$A$1:$A$49,products!$C$1:$C$49,,0)</f>
        <v>M</v>
      </c>
      <c r="K255" s="7">
        <f>_xlfn.XLOOKUP(D255,products!$A$1:$A$49,products!$D$1:$D$49,,0)</f>
        <v>1</v>
      </c>
      <c r="L255" s="9">
        <f>_xlfn.XLOOKUP(D255,products!$A$1:$A$49,products!$E$1:$E$49,,0)</f>
        <v>14.55</v>
      </c>
      <c r="M255" s="9">
        <f>'Working sheet 1'!L255*'Working sheet 1'!E255</f>
        <v>58.2</v>
      </c>
      <c r="N255" t="str">
        <f t="shared" si="6"/>
        <v>Liberica</v>
      </c>
      <c r="O255" t="str">
        <f t="shared" si="7"/>
        <v>Medium</v>
      </c>
      <c r="P255" t="str">
        <f>_xlfn.XLOOKUP(Table1[[#This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_xlfn.XLOOKUP('Working sheet 1'!D256,products!$A$1:$A$49,products!$B$1:$B$49,,0)</f>
        <v>Rob</v>
      </c>
      <c r="J256" t="str">
        <f>_xlfn.XLOOKUP(D256,products!$A$1:$A$49,products!$C$1:$C$49,,0)</f>
        <v>L</v>
      </c>
      <c r="K256" s="7">
        <f>_xlfn.XLOOKUP(D256,products!$A$1:$A$49,products!$D$1:$D$49,,0)</f>
        <v>0.5</v>
      </c>
      <c r="L256" s="9">
        <f>_xlfn.XLOOKUP(D256,products!$A$1:$A$49,products!$E$1:$E$49,,0)</f>
        <v>7.169999999999999</v>
      </c>
      <c r="M256" s="9">
        <f>'Working sheet 1'!L256*'Working sheet 1'!E256</f>
        <v>28.679999999999996</v>
      </c>
      <c r="N256" t="str">
        <f t="shared" si="6"/>
        <v>Robusta</v>
      </c>
      <c r="O256" t="str">
        <f t="shared" si="7"/>
        <v>Light</v>
      </c>
      <c r="P256" t="str">
        <f>_xlfn.XLOOKUP(Table1[[#This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_xlfn.XLOOKUP('Working sheet 1'!D257,products!$A$1:$A$49,products!$B$1:$B$49,,0)</f>
        <v>Rob</v>
      </c>
      <c r="J257" t="str">
        <f>_xlfn.XLOOKUP(D257,products!$A$1:$A$49,products!$C$1:$C$49,,0)</f>
        <v>L</v>
      </c>
      <c r="K257" s="7">
        <f>_xlfn.XLOOKUP(D257,products!$A$1:$A$49,products!$D$1:$D$49,,0)</f>
        <v>0.5</v>
      </c>
      <c r="L257" s="9">
        <f>_xlfn.XLOOKUP(D257,products!$A$1:$A$49,products!$E$1:$E$49,,0)</f>
        <v>7.169999999999999</v>
      </c>
      <c r="M257" s="9">
        <f>'Working sheet 1'!L257*'Working sheet 1'!E257</f>
        <v>21.509999999999998</v>
      </c>
      <c r="N257" t="str">
        <f t="shared" si="6"/>
        <v>Robusta</v>
      </c>
      <c r="O257" t="str">
        <f t="shared" si="7"/>
        <v>Light</v>
      </c>
      <c r="P257" t="str">
        <f>_xlfn.XLOOKUP(Table1[[#This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_xlfn.XLOOKUP('Working sheet 1'!D258,products!$A$1:$A$49,products!$B$1:$B$49,,0)</f>
        <v>Lib</v>
      </c>
      <c r="J258" t="str">
        <f>_xlfn.XLOOKUP(D258,products!$A$1:$A$49,products!$C$1:$C$49,,0)</f>
        <v>M</v>
      </c>
      <c r="K258" s="7">
        <f>_xlfn.XLOOKUP(D258,products!$A$1:$A$49,products!$D$1:$D$49,,0)</f>
        <v>0.5</v>
      </c>
      <c r="L258" s="9">
        <f>_xlfn.XLOOKUP(D258,products!$A$1:$A$49,products!$E$1:$E$49,,0)</f>
        <v>8.73</v>
      </c>
      <c r="M258" s="9">
        <f>'Working sheet 1'!L258*'Working sheet 1'!E258</f>
        <v>17.46</v>
      </c>
      <c r="N258" t="str">
        <f t="shared" si="6"/>
        <v>Liberica</v>
      </c>
      <c r="O258" t="str">
        <f t="shared" si="7"/>
        <v>Medium</v>
      </c>
      <c r="P258" t="str">
        <f>_xlfn.XLOOKUP(Table1[[#This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_xlfn.XLOOKUP('Working sheet 1'!D259,products!$A$1:$A$49,products!$B$1:$B$49,,0)</f>
        <v>Exc</v>
      </c>
      <c r="J259" t="str">
        <f>_xlfn.XLOOKUP(D259,products!$A$1:$A$49,products!$C$1:$C$49,,0)</f>
        <v>D</v>
      </c>
      <c r="K259" s="7">
        <f>_xlfn.XLOOKUP(D259,products!$A$1:$A$49,products!$D$1:$D$49,,0)</f>
        <v>2.5</v>
      </c>
      <c r="L259" s="9">
        <f>_xlfn.XLOOKUP(D259,products!$A$1:$A$49,products!$E$1:$E$49,,0)</f>
        <v>27.945</v>
      </c>
      <c r="M259" s="9">
        <f>'Working sheet 1'!L259*'Working sheet 1'!E259</f>
        <v>27.945</v>
      </c>
      <c r="N259" t="str">
        <f t="shared" ref="N259:N322" si="8">IF(I259="Rob","Robusta",IF(I259="Exc","Excelsa",IF(I259="Ara","Arabica",IF(I259="Lib","Liberica",""))))</f>
        <v>Excelsa</v>
      </c>
      <c r="O259" t="str">
        <f t="shared" ref="O259:O322" si="9">IF(J259="M","Medium",IF(J259="L","Light",IF(J259="D","Dark","")))</f>
        <v>Dark</v>
      </c>
      <c r="P259" t="str">
        <f>_xlfn.XLOOKUP(Table1[[#This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_xlfn.XLOOKUP('Working sheet 1'!D260,products!$A$1:$A$49,products!$B$1:$B$49,,0)</f>
        <v>Exc</v>
      </c>
      <c r="J260" t="str">
        <f>_xlfn.XLOOKUP(D260,products!$A$1:$A$49,products!$C$1:$C$49,,0)</f>
        <v>D</v>
      </c>
      <c r="K260" s="7">
        <f>_xlfn.XLOOKUP(D260,products!$A$1:$A$49,products!$D$1:$D$49,,0)</f>
        <v>2.5</v>
      </c>
      <c r="L260" s="9">
        <f>_xlfn.XLOOKUP(D260,products!$A$1:$A$49,products!$E$1:$E$49,,0)</f>
        <v>27.945</v>
      </c>
      <c r="M260" s="9">
        <f>'Working sheet 1'!L260*'Working sheet 1'!E260</f>
        <v>139.72499999999999</v>
      </c>
      <c r="N260" t="str">
        <f t="shared" si="8"/>
        <v>Excelsa</v>
      </c>
      <c r="O260" t="str">
        <f t="shared" si="9"/>
        <v>Dark</v>
      </c>
      <c r="P260" t="str">
        <f>_xlfn.XLOOKUP(Table1[[#This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_xlfn.XLOOKUP('Working sheet 1'!D261,products!$A$1:$A$49,products!$B$1:$B$49,,0)</f>
        <v>Rob</v>
      </c>
      <c r="J261" t="str">
        <f>_xlfn.XLOOKUP(D261,products!$A$1:$A$49,products!$C$1:$C$49,,0)</f>
        <v>M</v>
      </c>
      <c r="K261" s="7">
        <f>_xlfn.XLOOKUP(D261,products!$A$1:$A$49,products!$D$1:$D$49,,0)</f>
        <v>0.2</v>
      </c>
      <c r="L261" s="9">
        <f>_xlfn.XLOOKUP(D261,products!$A$1:$A$49,products!$E$1:$E$49,,0)</f>
        <v>2.9849999999999999</v>
      </c>
      <c r="M261" s="9">
        <f>'Working sheet 1'!L261*'Working sheet 1'!E261</f>
        <v>5.97</v>
      </c>
      <c r="N261" t="str">
        <f t="shared" si="8"/>
        <v>Robusta</v>
      </c>
      <c r="O261" t="str">
        <f t="shared" si="9"/>
        <v>Medium</v>
      </c>
      <c r="P261" t="str">
        <f>_xlfn.XLOOKUP(Table1[[#This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_xlfn.XLOOKUP('Working sheet 1'!D262,products!$A$1:$A$49,products!$B$1:$B$49,,0)</f>
        <v>Rob</v>
      </c>
      <c r="J262" t="str">
        <f>_xlfn.XLOOKUP(D262,products!$A$1:$A$49,products!$C$1:$C$49,,0)</f>
        <v>L</v>
      </c>
      <c r="K262" s="7">
        <f>_xlfn.XLOOKUP(D262,products!$A$1:$A$49,products!$D$1:$D$49,,0)</f>
        <v>2.5</v>
      </c>
      <c r="L262" s="9">
        <f>_xlfn.XLOOKUP(D262,products!$A$1:$A$49,products!$E$1:$E$49,,0)</f>
        <v>27.484999999999996</v>
      </c>
      <c r="M262" s="9">
        <f>'Working sheet 1'!L262*'Working sheet 1'!E262</f>
        <v>27.484999999999996</v>
      </c>
      <c r="N262" t="str">
        <f t="shared" si="8"/>
        <v>Robusta</v>
      </c>
      <c r="O262" t="str">
        <f t="shared" si="9"/>
        <v>Light</v>
      </c>
      <c r="P262" t="str">
        <f>_xlfn.XLOOKUP(Table1[[#This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_xlfn.XLOOKUP('Working sheet 1'!D263,products!$A$1:$A$49,products!$B$1:$B$49,,0)</f>
        <v>Rob</v>
      </c>
      <c r="J263" t="str">
        <f>_xlfn.XLOOKUP(D263,products!$A$1:$A$49,products!$C$1:$C$49,,0)</f>
        <v>L</v>
      </c>
      <c r="K263" s="7">
        <f>_xlfn.XLOOKUP(D263,products!$A$1:$A$49,products!$D$1:$D$49,,0)</f>
        <v>1</v>
      </c>
      <c r="L263" s="9">
        <f>_xlfn.XLOOKUP(D263,products!$A$1:$A$49,products!$E$1:$E$49,,0)</f>
        <v>11.95</v>
      </c>
      <c r="M263" s="9">
        <f>'Working sheet 1'!L263*'Working sheet 1'!E263</f>
        <v>59.75</v>
      </c>
      <c r="N263" t="str">
        <f t="shared" si="8"/>
        <v>Robusta</v>
      </c>
      <c r="O263" t="str">
        <f t="shared" si="9"/>
        <v>Light</v>
      </c>
      <c r="P263" t="str">
        <f>_xlfn.XLOOKUP(Table1[[#This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_xlfn.XLOOKUP('Working sheet 1'!D264,products!$A$1:$A$49,products!$B$1:$B$49,,0)</f>
        <v>Exc</v>
      </c>
      <c r="J264" t="str">
        <f>_xlfn.XLOOKUP(D264,products!$A$1:$A$49,products!$C$1:$C$49,,0)</f>
        <v>M</v>
      </c>
      <c r="K264" s="7">
        <f>_xlfn.XLOOKUP(D264,products!$A$1:$A$49,products!$D$1:$D$49,,0)</f>
        <v>1</v>
      </c>
      <c r="L264" s="9">
        <f>_xlfn.XLOOKUP(D264,products!$A$1:$A$49,products!$E$1:$E$49,,0)</f>
        <v>13.75</v>
      </c>
      <c r="M264" s="9">
        <f>'Working sheet 1'!L264*'Working sheet 1'!E264</f>
        <v>41.25</v>
      </c>
      <c r="N264" t="str">
        <f t="shared" si="8"/>
        <v>Excelsa</v>
      </c>
      <c r="O264" t="str">
        <f t="shared" si="9"/>
        <v>Medium</v>
      </c>
      <c r="P264" t="str">
        <f>_xlfn.XLOOKUP(Table1[[#This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_xlfn.XLOOKUP('Working sheet 1'!D265,products!$A$1:$A$49,products!$B$1:$B$49,,0)</f>
        <v>Lib</v>
      </c>
      <c r="J265" t="str">
        <f>_xlfn.XLOOKUP(D265,products!$A$1:$A$49,products!$C$1:$C$49,,0)</f>
        <v>M</v>
      </c>
      <c r="K265" s="7">
        <f>_xlfn.XLOOKUP(D265,products!$A$1:$A$49,products!$D$1:$D$49,,0)</f>
        <v>2.5</v>
      </c>
      <c r="L265" s="9">
        <f>_xlfn.XLOOKUP(D265,products!$A$1:$A$49,products!$E$1:$E$49,,0)</f>
        <v>33.464999999999996</v>
      </c>
      <c r="M265" s="9">
        <f>'Working sheet 1'!L265*'Working sheet 1'!E265</f>
        <v>133.85999999999999</v>
      </c>
      <c r="N265" t="str">
        <f t="shared" si="8"/>
        <v>Liberica</v>
      </c>
      <c r="O265" t="str">
        <f t="shared" si="9"/>
        <v>Medium</v>
      </c>
      <c r="P265" t="str">
        <f>_xlfn.XLOOKUP(Table1[[#This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_xlfn.XLOOKUP('Working sheet 1'!D266,products!$A$1:$A$49,products!$B$1:$B$49,,0)</f>
        <v>Rob</v>
      </c>
      <c r="J266" t="str">
        <f>_xlfn.XLOOKUP(D266,products!$A$1:$A$49,products!$C$1:$C$49,,0)</f>
        <v>L</v>
      </c>
      <c r="K266" s="7">
        <f>_xlfn.XLOOKUP(D266,products!$A$1:$A$49,products!$D$1:$D$49,,0)</f>
        <v>1</v>
      </c>
      <c r="L266" s="9">
        <f>_xlfn.XLOOKUP(D266,products!$A$1:$A$49,products!$E$1:$E$49,,0)</f>
        <v>11.95</v>
      </c>
      <c r="M266" s="9">
        <f>'Working sheet 1'!L266*'Working sheet 1'!E266</f>
        <v>59.75</v>
      </c>
      <c r="N266" t="str">
        <f t="shared" si="8"/>
        <v>Robusta</v>
      </c>
      <c r="O266" t="str">
        <f t="shared" si="9"/>
        <v>Light</v>
      </c>
      <c r="P266" t="str">
        <f>_xlfn.XLOOKUP(Table1[[#This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_xlfn.XLOOKUP('Working sheet 1'!D267,products!$A$1:$A$49,products!$B$1:$B$49,,0)</f>
        <v>Ara</v>
      </c>
      <c r="J267" t="str">
        <f>_xlfn.XLOOKUP(D267,products!$A$1:$A$49,products!$C$1:$C$49,,0)</f>
        <v>D</v>
      </c>
      <c r="K267" s="7">
        <f>_xlfn.XLOOKUP(D267,products!$A$1:$A$49,products!$D$1:$D$49,,0)</f>
        <v>0.5</v>
      </c>
      <c r="L267" s="9">
        <f>_xlfn.XLOOKUP(D267,products!$A$1:$A$49,products!$E$1:$E$49,,0)</f>
        <v>5.97</v>
      </c>
      <c r="M267" s="9">
        <f>'Working sheet 1'!L267*'Working sheet 1'!E267</f>
        <v>5.97</v>
      </c>
      <c r="N267" t="str">
        <f t="shared" si="8"/>
        <v>Arabica</v>
      </c>
      <c r="O267" t="str">
        <f t="shared" si="9"/>
        <v>Dark</v>
      </c>
      <c r="P267" t="str">
        <f>_xlfn.XLOOKUP(Table1[[#This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_xlfn.XLOOKUP('Working sheet 1'!D268,products!$A$1:$A$49,products!$B$1:$B$49,,0)</f>
        <v>Exc</v>
      </c>
      <c r="J268" t="str">
        <f>_xlfn.XLOOKUP(D268,products!$A$1:$A$49,products!$C$1:$C$49,,0)</f>
        <v>D</v>
      </c>
      <c r="K268" s="7">
        <f>_xlfn.XLOOKUP(D268,products!$A$1:$A$49,products!$D$1:$D$49,,0)</f>
        <v>1</v>
      </c>
      <c r="L268" s="9">
        <f>_xlfn.XLOOKUP(D268,products!$A$1:$A$49,products!$E$1:$E$49,,0)</f>
        <v>12.15</v>
      </c>
      <c r="M268" s="9">
        <f>'Working sheet 1'!L268*'Working sheet 1'!E268</f>
        <v>24.3</v>
      </c>
      <c r="N268" t="str">
        <f t="shared" si="8"/>
        <v>Excelsa</v>
      </c>
      <c r="O268" t="str">
        <f t="shared" si="9"/>
        <v>Dark</v>
      </c>
      <c r="P268" t="str">
        <f>_xlfn.XLOOKUP(Table1[[#This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_xlfn.XLOOKUP('Working sheet 1'!D269,products!$A$1:$A$49,products!$B$1:$B$49,,0)</f>
        <v>Exc</v>
      </c>
      <c r="J269" t="str">
        <f>_xlfn.XLOOKUP(D269,products!$A$1:$A$49,products!$C$1:$C$49,,0)</f>
        <v>D</v>
      </c>
      <c r="K269" s="7">
        <f>_xlfn.XLOOKUP(D269,products!$A$1:$A$49,products!$D$1:$D$49,,0)</f>
        <v>0.2</v>
      </c>
      <c r="L269" s="9">
        <f>_xlfn.XLOOKUP(D269,products!$A$1:$A$49,products!$E$1:$E$49,,0)</f>
        <v>3.645</v>
      </c>
      <c r="M269" s="9">
        <f>'Working sheet 1'!L269*'Working sheet 1'!E269</f>
        <v>21.87</v>
      </c>
      <c r="N269" t="str">
        <f t="shared" si="8"/>
        <v>Excelsa</v>
      </c>
      <c r="O269" t="str">
        <f t="shared" si="9"/>
        <v>Dark</v>
      </c>
      <c r="P269" t="str">
        <f>_xlfn.XLOOKUP(Table1[[#This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_xlfn.XLOOKUP('Working sheet 1'!D270,products!$A$1:$A$49,products!$B$1:$B$49,,0)</f>
        <v>Ara</v>
      </c>
      <c r="J270" t="str">
        <f>_xlfn.XLOOKUP(D270,products!$A$1:$A$49,products!$C$1:$C$49,,0)</f>
        <v>D</v>
      </c>
      <c r="K270" s="7">
        <f>_xlfn.XLOOKUP(D270,products!$A$1:$A$49,products!$D$1:$D$49,,0)</f>
        <v>1</v>
      </c>
      <c r="L270" s="9">
        <f>_xlfn.XLOOKUP(D270,products!$A$1:$A$49,products!$E$1:$E$49,,0)</f>
        <v>9.9499999999999993</v>
      </c>
      <c r="M270" s="9">
        <f>'Working sheet 1'!L270*'Working sheet 1'!E270</f>
        <v>19.899999999999999</v>
      </c>
      <c r="N270" t="str">
        <f t="shared" si="8"/>
        <v>Arabica</v>
      </c>
      <c r="O270" t="str">
        <f t="shared" si="9"/>
        <v>Dark</v>
      </c>
      <c r="P270" t="str">
        <f>_xlfn.XLOOKUP(Table1[[#This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_xlfn.XLOOKUP('Working sheet 1'!D271,products!$A$1:$A$49,products!$B$1:$B$49,,0)</f>
        <v>Ara</v>
      </c>
      <c r="J271" t="str">
        <f>_xlfn.XLOOKUP(D271,products!$A$1:$A$49,products!$C$1:$C$49,,0)</f>
        <v>D</v>
      </c>
      <c r="K271" s="7">
        <f>_xlfn.XLOOKUP(D271,products!$A$1:$A$49,products!$D$1:$D$49,,0)</f>
        <v>0.2</v>
      </c>
      <c r="L271" s="9">
        <f>_xlfn.XLOOKUP(D271,products!$A$1:$A$49,products!$E$1:$E$49,,0)</f>
        <v>2.9849999999999999</v>
      </c>
      <c r="M271" s="9">
        <f>'Working sheet 1'!L271*'Working sheet 1'!E271</f>
        <v>5.97</v>
      </c>
      <c r="N271" t="str">
        <f t="shared" si="8"/>
        <v>Arabica</v>
      </c>
      <c r="O271" t="str">
        <f t="shared" si="9"/>
        <v>Dark</v>
      </c>
      <c r="P271" t="str">
        <f>_xlfn.XLOOKUP(Table1[[#This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_xlfn.XLOOKUP('Working sheet 1'!D272,products!$A$1:$A$49,products!$B$1:$B$49,,0)</f>
        <v>Exc</v>
      </c>
      <c r="J272" t="str">
        <f>_xlfn.XLOOKUP(D272,products!$A$1:$A$49,products!$C$1:$C$49,,0)</f>
        <v>D</v>
      </c>
      <c r="K272" s="7">
        <f>_xlfn.XLOOKUP(D272,products!$A$1:$A$49,products!$D$1:$D$49,,0)</f>
        <v>0.5</v>
      </c>
      <c r="L272" s="9">
        <f>_xlfn.XLOOKUP(D272,products!$A$1:$A$49,products!$E$1:$E$49,,0)</f>
        <v>7.29</v>
      </c>
      <c r="M272" s="9">
        <f>'Working sheet 1'!L272*'Working sheet 1'!E272</f>
        <v>7.29</v>
      </c>
      <c r="N272" t="str">
        <f t="shared" si="8"/>
        <v>Excelsa</v>
      </c>
      <c r="O272" t="str">
        <f t="shared" si="9"/>
        <v>Dark</v>
      </c>
      <c r="P272" t="str">
        <f>_xlfn.XLOOKUP(Table1[[#This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_xlfn.XLOOKUP('Working sheet 1'!D273,products!$A$1:$A$49,products!$B$1:$B$49,,0)</f>
        <v>Ara</v>
      </c>
      <c r="J273" t="str">
        <f>_xlfn.XLOOKUP(D273,products!$A$1:$A$49,products!$C$1:$C$49,,0)</f>
        <v>D</v>
      </c>
      <c r="K273" s="7">
        <f>_xlfn.XLOOKUP(D273,products!$A$1:$A$49,products!$D$1:$D$49,,0)</f>
        <v>0.2</v>
      </c>
      <c r="L273" s="9">
        <f>_xlfn.XLOOKUP(D273,products!$A$1:$A$49,products!$E$1:$E$49,,0)</f>
        <v>2.9849999999999999</v>
      </c>
      <c r="M273" s="9">
        <f>'Working sheet 1'!L273*'Working sheet 1'!E273</f>
        <v>11.94</v>
      </c>
      <c r="N273" t="str">
        <f t="shared" si="8"/>
        <v>Arabica</v>
      </c>
      <c r="O273" t="str">
        <f t="shared" si="9"/>
        <v>Dark</v>
      </c>
      <c r="P273" t="str">
        <f>_xlfn.XLOOKUP(Table1[[#This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_xlfn.XLOOKUP('Working sheet 1'!D274,products!$A$1:$A$49,products!$B$1:$B$49,,0)</f>
        <v>Rob</v>
      </c>
      <c r="J274" t="str">
        <f>_xlfn.XLOOKUP(D274,products!$A$1:$A$49,products!$C$1:$C$49,,0)</f>
        <v>L</v>
      </c>
      <c r="K274" s="7">
        <f>_xlfn.XLOOKUP(D274,products!$A$1:$A$49,products!$D$1:$D$49,,0)</f>
        <v>1</v>
      </c>
      <c r="L274" s="9">
        <f>_xlfn.XLOOKUP(D274,products!$A$1:$A$49,products!$E$1:$E$49,,0)</f>
        <v>11.95</v>
      </c>
      <c r="M274" s="9">
        <f>'Working sheet 1'!L274*'Working sheet 1'!E274</f>
        <v>71.699999999999989</v>
      </c>
      <c r="N274" t="str">
        <f t="shared" si="8"/>
        <v>Robusta</v>
      </c>
      <c r="O274" t="str">
        <f t="shared" si="9"/>
        <v>Light</v>
      </c>
      <c r="P274" t="str">
        <f>_xlfn.XLOOKUP(Table1[[#This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_xlfn.XLOOKUP('Working sheet 1'!D275,products!$A$1:$A$49,products!$B$1:$B$49,,0)</f>
        <v>Ara</v>
      </c>
      <c r="J275" t="str">
        <f>_xlfn.XLOOKUP(D275,products!$A$1:$A$49,products!$C$1:$C$49,,0)</f>
        <v>L</v>
      </c>
      <c r="K275" s="7">
        <f>_xlfn.XLOOKUP(D275,products!$A$1:$A$49,products!$D$1:$D$49,,0)</f>
        <v>0.2</v>
      </c>
      <c r="L275" s="9">
        <f>_xlfn.XLOOKUP(D275,products!$A$1:$A$49,products!$E$1:$E$49,,0)</f>
        <v>3.8849999999999998</v>
      </c>
      <c r="M275" s="9">
        <f>'Working sheet 1'!L275*'Working sheet 1'!E275</f>
        <v>7.77</v>
      </c>
      <c r="N275" t="str">
        <f t="shared" si="8"/>
        <v>Arabica</v>
      </c>
      <c r="O275" t="str">
        <f t="shared" si="9"/>
        <v>Light</v>
      </c>
      <c r="P275" t="str">
        <f>_xlfn.XLOOKUP(Table1[[#This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_xlfn.XLOOKUP('Working sheet 1'!D276,products!$A$1:$A$49,products!$B$1:$B$49,,0)</f>
        <v>Ara</v>
      </c>
      <c r="J276" t="str">
        <f>_xlfn.XLOOKUP(D276,products!$A$1:$A$49,products!$C$1:$C$49,,0)</f>
        <v>M</v>
      </c>
      <c r="K276" s="7">
        <f>_xlfn.XLOOKUP(D276,products!$A$1:$A$49,products!$D$1:$D$49,,0)</f>
        <v>2.5</v>
      </c>
      <c r="L276" s="9">
        <f>_xlfn.XLOOKUP(D276,products!$A$1:$A$49,products!$E$1:$E$49,,0)</f>
        <v>25.874999999999996</v>
      </c>
      <c r="M276" s="9">
        <f>'Working sheet 1'!L276*'Working sheet 1'!E276</f>
        <v>25.874999999999996</v>
      </c>
      <c r="N276" t="str">
        <f t="shared" si="8"/>
        <v>Arabica</v>
      </c>
      <c r="O276" t="str">
        <f t="shared" si="9"/>
        <v>Medium</v>
      </c>
      <c r="P276" t="str">
        <f>_xlfn.XLOOKUP(Table1[[#This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_xlfn.XLOOKUP('Working sheet 1'!D277,products!$A$1:$A$49,products!$B$1:$B$49,,0)</f>
        <v>Exc</v>
      </c>
      <c r="J277" t="str">
        <f>_xlfn.XLOOKUP(D277,products!$A$1:$A$49,products!$C$1:$C$49,,0)</f>
        <v>L</v>
      </c>
      <c r="K277" s="7">
        <f>_xlfn.XLOOKUP(D277,products!$A$1:$A$49,products!$D$1:$D$49,,0)</f>
        <v>2.5</v>
      </c>
      <c r="L277" s="9">
        <f>_xlfn.XLOOKUP(D277,products!$A$1:$A$49,products!$E$1:$E$49,,0)</f>
        <v>34.154999999999994</v>
      </c>
      <c r="M277" s="9">
        <f>'Working sheet 1'!L277*'Working sheet 1'!E277</f>
        <v>204.92999999999995</v>
      </c>
      <c r="N277" t="str">
        <f t="shared" si="8"/>
        <v>Excelsa</v>
      </c>
      <c r="O277" t="str">
        <f t="shared" si="9"/>
        <v>Light</v>
      </c>
      <c r="P277" t="str">
        <f>_xlfn.XLOOKUP(Table1[[#This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_xlfn.XLOOKUP('Working sheet 1'!D278,products!$A$1:$A$49,products!$B$1:$B$49,,0)</f>
        <v>Rob</v>
      </c>
      <c r="J278" t="str">
        <f>_xlfn.XLOOKUP(D278,products!$A$1:$A$49,products!$C$1:$C$49,,0)</f>
        <v>L</v>
      </c>
      <c r="K278" s="7">
        <f>_xlfn.XLOOKUP(D278,products!$A$1:$A$49,products!$D$1:$D$49,,0)</f>
        <v>2.5</v>
      </c>
      <c r="L278" s="9">
        <f>_xlfn.XLOOKUP(D278,products!$A$1:$A$49,products!$E$1:$E$49,,0)</f>
        <v>27.484999999999996</v>
      </c>
      <c r="M278" s="9">
        <f>'Working sheet 1'!L278*'Working sheet 1'!E278</f>
        <v>109.93999999999998</v>
      </c>
      <c r="N278" t="str">
        <f t="shared" si="8"/>
        <v>Robusta</v>
      </c>
      <c r="O278" t="str">
        <f t="shared" si="9"/>
        <v>Light</v>
      </c>
      <c r="P278" t="str">
        <f>_xlfn.XLOOKUP(Table1[[#This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_xlfn.XLOOKUP('Working sheet 1'!D279,products!$A$1:$A$49,products!$B$1:$B$49,,0)</f>
        <v>Exc</v>
      </c>
      <c r="J279" t="str">
        <f>_xlfn.XLOOKUP(D279,products!$A$1:$A$49,products!$C$1:$C$49,,0)</f>
        <v>L</v>
      </c>
      <c r="K279" s="7">
        <f>_xlfn.XLOOKUP(D279,products!$A$1:$A$49,products!$D$1:$D$49,,0)</f>
        <v>1</v>
      </c>
      <c r="L279" s="9">
        <f>_xlfn.XLOOKUP(D279,products!$A$1:$A$49,products!$E$1:$E$49,,0)</f>
        <v>14.85</v>
      </c>
      <c r="M279" s="9">
        <f>'Working sheet 1'!L279*'Working sheet 1'!E279</f>
        <v>89.1</v>
      </c>
      <c r="N279" t="str">
        <f t="shared" si="8"/>
        <v>Excelsa</v>
      </c>
      <c r="O279" t="str">
        <f t="shared" si="9"/>
        <v>Light</v>
      </c>
      <c r="P279" t="str">
        <f>_xlfn.XLOOKUP(Table1[[#This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_xlfn.XLOOKUP('Working sheet 1'!D280,products!$A$1:$A$49,products!$B$1:$B$49,,0)</f>
        <v>Ara</v>
      </c>
      <c r="J280" t="str">
        <f>_xlfn.XLOOKUP(D280,products!$A$1:$A$49,products!$C$1:$C$49,,0)</f>
        <v>L</v>
      </c>
      <c r="K280" s="7">
        <f>_xlfn.XLOOKUP(D280,products!$A$1:$A$49,products!$D$1:$D$49,,0)</f>
        <v>0.2</v>
      </c>
      <c r="L280" s="9">
        <f>_xlfn.XLOOKUP(D280,products!$A$1:$A$49,products!$E$1:$E$49,,0)</f>
        <v>3.8849999999999998</v>
      </c>
      <c r="M280" s="9">
        <f>'Working sheet 1'!L280*'Working sheet 1'!E280</f>
        <v>7.77</v>
      </c>
      <c r="N280" t="str">
        <f t="shared" si="8"/>
        <v>Arabica</v>
      </c>
      <c r="O280" t="str">
        <f t="shared" si="9"/>
        <v>Light</v>
      </c>
      <c r="P280" t="str">
        <f>_xlfn.XLOOKUP(Table1[[#This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_xlfn.XLOOKUP('Working sheet 1'!D281,products!$A$1:$A$49,products!$B$1:$B$49,,0)</f>
        <v>Lib</v>
      </c>
      <c r="J281" t="str">
        <f>_xlfn.XLOOKUP(D281,products!$A$1:$A$49,products!$C$1:$C$49,,0)</f>
        <v>M</v>
      </c>
      <c r="K281" s="7">
        <f>_xlfn.XLOOKUP(D281,products!$A$1:$A$49,products!$D$1:$D$49,,0)</f>
        <v>2.5</v>
      </c>
      <c r="L281" s="9">
        <f>_xlfn.XLOOKUP(D281,products!$A$1:$A$49,products!$E$1:$E$49,,0)</f>
        <v>33.464999999999996</v>
      </c>
      <c r="M281" s="9">
        <f>'Working sheet 1'!L281*'Working sheet 1'!E281</f>
        <v>33.464999999999996</v>
      </c>
      <c r="N281" t="str">
        <f t="shared" si="8"/>
        <v>Liberica</v>
      </c>
      <c r="O281" t="str">
        <f t="shared" si="9"/>
        <v>Medium</v>
      </c>
      <c r="P281" t="str">
        <f>_xlfn.XLOOKUP(Table1[[#This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_xlfn.XLOOKUP('Working sheet 1'!D282,products!$A$1:$A$49,products!$B$1:$B$49,,0)</f>
        <v>Exc</v>
      </c>
      <c r="J282" t="str">
        <f>_xlfn.XLOOKUP(D282,products!$A$1:$A$49,products!$C$1:$C$49,,0)</f>
        <v>M</v>
      </c>
      <c r="K282" s="7">
        <f>_xlfn.XLOOKUP(D282,products!$A$1:$A$49,products!$D$1:$D$49,,0)</f>
        <v>0.5</v>
      </c>
      <c r="L282" s="9">
        <f>_xlfn.XLOOKUP(D282,products!$A$1:$A$49,products!$E$1:$E$49,,0)</f>
        <v>8.25</v>
      </c>
      <c r="M282" s="9">
        <f>'Working sheet 1'!L282*'Working sheet 1'!E282</f>
        <v>41.25</v>
      </c>
      <c r="N282" t="str">
        <f t="shared" si="8"/>
        <v>Excelsa</v>
      </c>
      <c r="O282" t="str">
        <f t="shared" si="9"/>
        <v>Medium</v>
      </c>
      <c r="P282" t="str">
        <f>_xlfn.XLOOKUP(Table1[[#This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_xlfn.XLOOKUP('Working sheet 1'!D283,products!$A$1:$A$49,products!$B$1:$B$49,,0)</f>
        <v>Exc</v>
      </c>
      <c r="J283" t="str">
        <f>_xlfn.XLOOKUP(D283,products!$A$1:$A$49,products!$C$1:$C$49,,0)</f>
        <v>L</v>
      </c>
      <c r="K283" s="7">
        <f>_xlfn.XLOOKUP(D283,products!$A$1:$A$49,products!$D$1:$D$49,,0)</f>
        <v>1</v>
      </c>
      <c r="L283" s="9">
        <f>_xlfn.XLOOKUP(D283,products!$A$1:$A$49,products!$E$1:$E$49,,0)</f>
        <v>14.85</v>
      </c>
      <c r="M283" s="9">
        <f>'Working sheet 1'!L283*'Working sheet 1'!E283</f>
        <v>59.4</v>
      </c>
      <c r="N283" t="str">
        <f t="shared" si="8"/>
        <v>Excelsa</v>
      </c>
      <c r="O283" t="str">
        <f t="shared" si="9"/>
        <v>Light</v>
      </c>
      <c r="P283" t="str">
        <f>_xlfn.XLOOKUP(Table1[[#This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_xlfn.XLOOKUP('Working sheet 1'!D284,products!$A$1:$A$49,products!$B$1:$B$49,,0)</f>
        <v>Ara</v>
      </c>
      <c r="J284" t="str">
        <f>_xlfn.XLOOKUP(D284,products!$A$1:$A$49,products!$C$1:$C$49,,0)</f>
        <v>L</v>
      </c>
      <c r="K284" s="7">
        <f>_xlfn.XLOOKUP(D284,products!$A$1:$A$49,products!$D$1:$D$49,,0)</f>
        <v>0.5</v>
      </c>
      <c r="L284" s="9">
        <f>_xlfn.XLOOKUP(D284,products!$A$1:$A$49,products!$E$1:$E$49,,0)</f>
        <v>7.77</v>
      </c>
      <c r="M284" s="9">
        <f>'Working sheet 1'!L284*'Working sheet 1'!E284</f>
        <v>7.77</v>
      </c>
      <c r="N284" t="str">
        <f t="shared" si="8"/>
        <v>Arabica</v>
      </c>
      <c r="O284" t="str">
        <f t="shared" si="9"/>
        <v>Light</v>
      </c>
      <c r="P284" t="str">
        <f>_xlfn.XLOOKUP(Table1[[#This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_xlfn.XLOOKUP('Working sheet 1'!D285,products!$A$1:$A$49,products!$B$1:$B$49,,0)</f>
        <v>Rob</v>
      </c>
      <c r="J285" t="str">
        <f>_xlfn.XLOOKUP(D285,products!$A$1:$A$49,products!$C$1:$C$49,,0)</f>
        <v>D</v>
      </c>
      <c r="K285" s="7">
        <f>_xlfn.XLOOKUP(D285,products!$A$1:$A$49,products!$D$1:$D$49,,0)</f>
        <v>0.5</v>
      </c>
      <c r="L285" s="9">
        <f>_xlfn.XLOOKUP(D285,products!$A$1:$A$49,products!$E$1:$E$49,,0)</f>
        <v>5.3699999999999992</v>
      </c>
      <c r="M285" s="9">
        <f>'Working sheet 1'!L285*'Working sheet 1'!E285</f>
        <v>5.3699999999999992</v>
      </c>
      <c r="N285" t="str">
        <f t="shared" si="8"/>
        <v>Robusta</v>
      </c>
      <c r="O285" t="str">
        <f t="shared" si="9"/>
        <v>Dark</v>
      </c>
      <c r="P285" t="str">
        <f>_xlfn.XLOOKUP(Table1[[#This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_xlfn.XLOOKUP('Working sheet 1'!D286,products!$A$1:$A$49,products!$B$1:$B$49,,0)</f>
        <v>Exc</v>
      </c>
      <c r="J286" t="str">
        <f>_xlfn.XLOOKUP(D286,products!$A$1:$A$49,products!$C$1:$C$49,,0)</f>
        <v>M</v>
      </c>
      <c r="K286" s="7">
        <f>_xlfn.XLOOKUP(D286,products!$A$1:$A$49,products!$D$1:$D$49,,0)</f>
        <v>2.5</v>
      </c>
      <c r="L286" s="9">
        <f>_xlfn.XLOOKUP(D286,products!$A$1:$A$49,products!$E$1:$E$49,,0)</f>
        <v>31.624999999999996</v>
      </c>
      <c r="M286" s="9">
        <f>'Working sheet 1'!L286*'Working sheet 1'!E286</f>
        <v>94.874999999999986</v>
      </c>
      <c r="N286" t="str">
        <f t="shared" si="8"/>
        <v>Excelsa</v>
      </c>
      <c r="O286" t="str">
        <f t="shared" si="9"/>
        <v>Medium</v>
      </c>
      <c r="P286" t="str">
        <f>_xlfn.XLOOKUP(Table1[[#This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_xlfn.XLOOKUP('Working sheet 1'!D287,products!$A$1:$A$49,products!$B$1:$B$49,,0)</f>
        <v>Lib</v>
      </c>
      <c r="J287" t="str">
        <f>_xlfn.XLOOKUP(D287,products!$A$1:$A$49,products!$C$1:$C$49,,0)</f>
        <v>L</v>
      </c>
      <c r="K287" s="7">
        <f>_xlfn.XLOOKUP(D287,products!$A$1:$A$49,products!$D$1:$D$49,,0)</f>
        <v>2.5</v>
      </c>
      <c r="L287" s="9">
        <f>_xlfn.XLOOKUP(D287,products!$A$1:$A$49,products!$E$1:$E$49,,0)</f>
        <v>36.454999999999998</v>
      </c>
      <c r="M287" s="9">
        <f>'Working sheet 1'!L287*'Working sheet 1'!E287</f>
        <v>36.454999999999998</v>
      </c>
      <c r="N287" t="str">
        <f t="shared" si="8"/>
        <v>Liberica</v>
      </c>
      <c r="O287" t="str">
        <f t="shared" si="9"/>
        <v>Light</v>
      </c>
      <c r="P287" t="str">
        <f>_xlfn.XLOOKUP(Table1[[#This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_xlfn.XLOOKUP('Working sheet 1'!D288,products!$A$1:$A$49,products!$B$1:$B$49,,0)</f>
        <v>Ara</v>
      </c>
      <c r="J288" t="str">
        <f>_xlfn.XLOOKUP(D288,products!$A$1:$A$49,products!$C$1:$C$49,,0)</f>
        <v>M</v>
      </c>
      <c r="K288" s="7">
        <f>_xlfn.XLOOKUP(D288,products!$A$1:$A$49,products!$D$1:$D$49,,0)</f>
        <v>0.2</v>
      </c>
      <c r="L288" s="9">
        <f>_xlfn.XLOOKUP(D288,products!$A$1:$A$49,products!$E$1:$E$49,,0)</f>
        <v>3.375</v>
      </c>
      <c r="M288" s="9">
        <f>'Working sheet 1'!L288*'Working sheet 1'!E288</f>
        <v>13.5</v>
      </c>
      <c r="N288" t="str">
        <f t="shared" si="8"/>
        <v>Arabica</v>
      </c>
      <c r="O288" t="str">
        <f t="shared" si="9"/>
        <v>Medium</v>
      </c>
      <c r="P288" t="str">
        <f>_xlfn.XLOOKUP(Table1[[#This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_xlfn.XLOOKUP('Working sheet 1'!D289,products!$A$1:$A$49,products!$B$1:$B$49,,0)</f>
        <v>Rob</v>
      </c>
      <c r="J289" t="str">
        <f>_xlfn.XLOOKUP(D289,products!$A$1:$A$49,products!$C$1:$C$49,,0)</f>
        <v>L</v>
      </c>
      <c r="K289" s="7">
        <f>_xlfn.XLOOKUP(D289,products!$A$1:$A$49,products!$D$1:$D$49,,0)</f>
        <v>0.2</v>
      </c>
      <c r="L289" s="9">
        <f>_xlfn.XLOOKUP(D289,products!$A$1:$A$49,products!$E$1:$E$49,,0)</f>
        <v>3.5849999999999995</v>
      </c>
      <c r="M289" s="9">
        <f>'Working sheet 1'!L289*'Working sheet 1'!E289</f>
        <v>14.339999999999998</v>
      </c>
      <c r="N289" t="str">
        <f t="shared" si="8"/>
        <v>Robusta</v>
      </c>
      <c r="O289" t="str">
        <f t="shared" si="9"/>
        <v>Light</v>
      </c>
      <c r="P289" t="str">
        <f>_xlfn.XLOOKUP(Table1[[#This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_xlfn.XLOOKUP('Working sheet 1'!D290,products!$A$1:$A$49,products!$B$1:$B$49,,0)</f>
        <v>Exc</v>
      </c>
      <c r="J290" t="str">
        <f>_xlfn.XLOOKUP(D290,products!$A$1:$A$49,products!$C$1:$C$49,,0)</f>
        <v>M</v>
      </c>
      <c r="K290" s="7">
        <f>_xlfn.XLOOKUP(D290,products!$A$1:$A$49,products!$D$1:$D$49,,0)</f>
        <v>0.5</v>
      </c>
      <c r="L290" s="9">
        <f>_xlfn.XLOOKUP(D290,products!$A$1:$A$49,products!$E$1:$E$49,,0)</f>
        <v>8.25</v>
      </c>
      <c r="M290" s="9">
        <f>'Working sheet 1'!L290*'Working sheet 1'!E290</f>
        <v>8.25</v>
      </c>
      <c r="N290" t="str">
        <f t="shared" si="8"/>
        <v>Excelsa</v>
      </c>
      <c r="O290" t="str">
        <f t="shared" si="9"/>
        <v>Medium</v>
      </c>
      <c r="P290" t="str">
        <f>_xlfn.XLOOKUP(Table1[[#This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_xlfn.XLOOKUP('Working sheet 1'!D291,products!$A$1:$A$49,products!$B$1:$B$49,,0)</f>
        <v>Rob</v>
      </c>
      <c r="J291" t="str">
        <f>_xlfn.XLOOKUP(D291,products!$A$1:$A$49,products!$C$1:$C$49,,0)</f>
        <v>D</v>
      </c>
      <c r="K291" s="7">
        <f>_xlfn.XLOOKUP(D291,products!$A$1:$A$49,products!$D$1:$D$49,,0)</f>
        <v>0.2</v>
      </c>
      <c r="L291" s="9">
        <f>_xlfn.XLOOKUP(D291,products!$A$1:$A$49,products!$E$1:$E$49,,0)</f>
        <v>2.6849999999999996</v>
      </c>
      <c r="M291" s="9">
        <f>'Working sheet 1'!L291*'Working sheet 1'!E291</f>
        <v>13.424999999999997</v>
      </c>
      <c r="N291" t="str">
        <f t="shared" si="8"/>
        <v>Robusta</v>
      </c>
      <c r="O291" t="str">
        <f t="shared" si="9"/>
        <v>Dark</v>
      </c>
      <c r="P291" t="str">
        <f>_xlfn.XLOOKUP(Table1[[#This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_xlfn.XLOOKUP('Working sheet 1'!D292,products!$A$1:$A$49,products!$B$1:$B$49,,0)</f>
        <v>Ara</v>
      </c>
      <c r="J292" t="str">
        <f>_xlfn.XLOOKUP(D292,products!$A$1:$A$49,products!$C$1:$C$49,,0)</f>
        <v>D</v>
      </c>
      <c r="K292" s="7">
        <f>_xlfn.XLOOKUP(D292,products!$A$1:$A$49,products!$D$1:$D$49,,0)</f>
        <v>1</v>
      </c>
      <c r="L292" s="9">
        <f>_xlfn.XLOOKUP(D292,products!$A$1:$A$49,products!$E$1:$E$49,,0)</f>
        <v>9.9499999999999993</v>
      </c>
      <c r="M292" s="9">
        <f>'Working sheet 1'!L292*'Working sheet 1'!E292</f>
        <v>49.75</v>
      </c>
      <c r="N292" t="str">
        <f t="shared" si="8"/>
        <v>Arabica</v>
      </c>
      <c r="O292" t="str">
        <f t="shared" si="9"/>
        <v>Dark</v>
      </c>
      <c r="P292" t="str">
        <f>_xlfn.XLOOKUP(Table1[[#This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_xlfn.XLOOKUP('Working sheet 1'!D293,products!$A$1:$A$49,products!$B$1:$B$49,,0)</f>
        <v>Exc</v>
      </c>
      <c r="J293" t="str">
        <f>_xlfn.XLOOKUP(D293,products!$A$1:$A$49,products!$C$1:$C$49,,0)</f>
        <v>M</v>
      </c>
      <c r="K293" s="7">
        <f>_xlfn.XLOOKUP(D293,products!$A$1:$A$49,products!$D$1:$D$49,,0)</f>
        <v>0.5</v>
      </c>
      <c r="L293" s="9">
        <f>_xlfn.XLOOKUP(D293,products!$A$1:$A$49,products!$E$1:$E$49,,0)</f>
        <v>8.25</v>
      </c>
      <c r="M293" s="9">
        <f>'Working sheet 1'!L293*'Working sheet 1'!E293</f>
        <v>16.5</v>
      </c>
      <c r="N293" t="str">
        <f t="shared" si="8"/>
        <v>Excelsa</v>
      </c>
      <c r="O293" t="str">
        <f t="shared" si="9"/>
        <v>Medium</v>
      </c>
      <c r="P293" t="str">
        <f>_xlfn.XLOOKUP(Table1[[#This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_xlfn.XLOOKUP('Working sheet 1'!D294,products!$A$1:$A$49,products!$B$1:$B$49,,0)</f>
        <v>Ara</v>
      </c>
      <c r="J294" t="str">
        <f>_xlfn.XLOOKUP(D294,products!$A$1:$A$49,products!$C$1:$C$49,,0)</f>
        <v>D</v>
      </c>
      <c r="K294" s="7">
        <f>_xlfn.XLOOKUP(D294,products!$A$1:$A$49,products!$D$1:$D$49,,0)</f>
        <v>0.5</v>
      </c>
      <c r="L294" s="9">
        <f>_xlfn.XLOOKUP(D294,products!$A$1:$A$49,products!$E$1:$E$49,,0)</f>
        <v>5.97</v>
      </c>
      <c r="M294" s="9">
        <f>'Working sheet 1'!L294*'Working sheet 1'!E294</f>
        <v>17.91</v>
      </c>
      <c r="N294" t="str">
        <f t="shared" si="8"/>
        <v>Arabica</v>
      </c>
      <c r="O294" t="str">
        <f t="shared" si="9"/>
        <v>Dark</v>
      </c>
      <c r="P294" t="str">
        <f>_xlfn.XLOOKUP(Table1[[#This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_xlfn.XLOOKUP('Working sheet 1'!D295,products!$A$1:$A$49,products!$B$1:$B$49,,0)</f>
        <v>Ara</v>
      </c>
      <c r="J295" t="str">
        <f>_xlfn.XLOOKUP(D295,products!$A$1:$A$49,products!$C$1:$C$49,,0)</f>
        <v>D</v>
      </c>
      <c r="K295" s="7">
        <f>_xlfn.XLOOKUP(D295,products!$A$1:$A$49,products!$D$1:$D$49,,0)</f>
        <v>0.5</v>
      </c>
      <c r="L295" s="9">
        <f>_xlfn.XLOOKUP(D295,products!$A$1:$A$49,products!$E$1:$E$49,,0)</f>
        <v>5.97</v>
      </c>
      <c r="M295" s="9">
        <f>'Working sheet 1'!L295*'Working sheet 1'!E295</f>
        <v>29.849999999999998</v>
      </c>
      <c r="N295" t="str">
        <f t="shared" si="8"/>
        <v>Arabica</v>
      </c>
      <c r="O295" t="str">
        <f t="shared" si="9"/>
        <v>Dark</v>
      </c>
      <c r="P295" t="str">
        <f>_xlfn.XLOOKUP(Table1[[#This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_xlfn.XLOOKUP('Working sheet 1'!D296,products!$A$1:$A$49,products!$B$1:$B$49,,0)</f>
        <v>Exc</v>
      </c>
      <c r="J296" t="str">
        <f>_xlfn.XLOOKUP(D296,products!$A$1:$A$49,products!$C$1:$C$49,,0)</f>
        <v>L</v>
      </c>
      <c r="K296" s="7">
        <f>_xlfn.XLOOKUP(D296,products!$A$1:$A$49,products!$D$1:$D$49,,0)</f>
        <v>1</v>
      </c>
      <c r="L296" s="9">
        <f>_xlfn.XLOOKUP(D296,products!$A$1:$A$49,products!$E$1:$E$49,,0)</f>
        <v>14.85</v>
      </c>
      <c r="M296" s="9">
        <f>'Working sheet 1'!L296*'Working sheet 1'!E296</f>
        <v>44.55</v>
      </c>
      <c r="N296" t="str">
        <f t="shared" si="8"/>
        <v>Excelsa</v>
      </c>
      <c r="O296" t="str">
        <f t="shared" si="9"/>
        <v>Light</v>
      </c>
      <c r="P296" t="str">
        <f>_xlfn.XLOOKUP(Table1[[#This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_xlfn.XLOOKUP('Working sheet 1'!D297,products!$A$1:$A$49,products!$B$1:$B$49,,0)</f>
        <v>Exc</v>
      </c>
      <c r="J297" t="str">
        <f>_xlfn.XLOOKUP(D297,products!$A$1:$A$49,products!$C$1:$C$49,,0)</f>
        <v>M</v>
      </c>
      <c r="K297" s="7">
        <f>_xlfn.XLOOKUP(D297,products!$A$1:$A$49,products!$D$1:$D$49,,0)</f>
        <v>1</v>
      </c>
      <c r="L297" s="9">
        <f>_xlfn.XLOOKUP(D297,products!$A$1:$A$49,products!$E$1:$E$49,,0)</f>
        <v>13.75</v>
      </c>
      <c r="M297" s="9">
        <f>'Working sheet 1'!L297*'Working sheet 1'!E297</f>
        <v>27.5</v>
      </c>
      <c r="N297" t="str">
        <f t="shared" si="8"/>
        <v>Excelsa</v>
      </c>
      <c r="O297" t="str">
        <f t="shared" si="9"/>
        <v>Medium</v>
      </c>
      <c r="P297" t="str">
        <f>_xlfn.XLOOKUP(Table1[[#This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_xlfn.XLOOKUP('Working sheet 1'!D298,products!$A$1:$A$49,products!$B$1:$B$49,,0)</f>
        <v>Rob</v>
      </c>
      <c r="J298" t="str">
        <f>_xlfn.XLOOKUP(D298,products!$A$1:$A$49,products!$C$1:$C$49,,0)</f>
        <v>M</v>
      </c>
      <c r="K298" s="7">
        <f>_xlfn.XLOOKUP(D298,products!$A$1:$A$49,products!$D$1:$D$49,,0)</f>
        <v>0.5</v>
      </c>
      <c r="L298" s="9">
        <f>_xlfn.XLOOKUP(D298,products!$A$1:$A$49,products!$E$1:$E$49,,0)</f>
        <v>5.97</v>
      </c>
      <c r="M298" s="9">
        <f>'Working sheet 1'!L298*'Working sheet 1'!E298</f>
        <v>35.82</v>
      </c>
      <c r="N298" t="str">
        <f t="shared" si="8"/>
        <v>Robusta</v>
      </c>
      <c r="O298" t="str">
        <f t="shared" si="9"/>
        <v>Medium</v>
      </c>
      <c r="P298" t="str">
        <f>_xlfn.XLOOKUP(Table1[[#This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_xlfn.XLOOKUP('Working sheet 1'!D299,products!$A$1:$A$49,products!$B$1:$B$49,,0)</f>
        <v>Rob</v>
      </c>
      <c r="J299" t="str">
        <f>_xlfn.XLOOKUP(D299,products!$A$1:$A$49,products!$C$1:$C$49,,0)</f>
        <v>D</v>
      </c>
      <c r="K299" s="7">
        <f>_xlfn.XLOOKUP(D299,products!$A$1:$A$49,products!$D$1:$D$49,,0)</f>
        <v>0.5</v>
      </c>
      <c r="L299" s="9">
        <f>_xlfn.XLOOKUP(D299,products!$A$1:$A$49,products!$E$1:$E$49,,0)</f>
        <v>5.3699999999999992</v>
      </c>
      <c r="M299" s="9">
        <f>'Working sheet 1'!L299*'Working sheet 1'!E299</f>
        <v>16.11</v>
      </c>
      <c r="N299" t="str">
        <f t="shared" si="8"/>
        <v>Robusta</v>
      </c>
      <c r="O299" t="str">
        <f t="shared" si="9"/>
        <v>Dark</v>
      </c>
      <c r="P299" t="str">
        <f>_xlfn.XLOOKUP(Table1[[#This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_xlfn.XLOOKUP('Working sheet 1'!D300,products!$A$1:$A$49,products!$B$1:$B$49,,0)</f>
        <v>Exc</v>
      </c>
      <c r="J300" t="str">
        <f>_xlfn.XLOOKUP(D300,products!$A$1:$A$49,products!$C$1:$C$49,,0)</f>
        <v>L</v>
      </c>
      <c r="K300" s="7">
        <f>_xlfn.XLOOKUP(D300,products!$A$1:$A$49,products!$D$1:$D$49,,0)</f>
        <v>0.2</v>
      </c>
      <c r="L300" s="9">
        <f>_xlfn.XLOOKUP(D300,products!$A$1:$A$49,products!$E$1:$E$49,,0)</f>
        <v>4.4550000000000001</v>
      </c>
      <c r="M300" s="9">
        <f>'Working sheet 1'!L300*'Working sheet 1'!E300</f>
        <v>26.73</v>
      </c>
      <c r="N300" t="str">
        <f t="shared" si="8"/>
        <v>Excelsa</v>
      </c>
      <c r="O300" t="str">
        <f t="shared" si="9"/>
        <v>Light</v>
      </c>
      <c r="P300" t="str">
        <f>_xlfn.XLOOKUP(Table1[[#This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_xlfn.XLOOKUP('Working sheet 1'!D301,products!$A$1:$A$49,products!$B$1:$B$49,,0)</f>
        <v>Exc</v>
      </c>
      <c r="J301" t="str">
        <f>_xlfn.XLOOKUP(D301,products!$A$1:$A$49,products!$C$1:$C$49,,0)</f>
        <v>L</v>
      </c>
      <c r="K301" s="7">
        <f>_xlfn.XLOOKUP(D301,products!$A$1:$A$49,products!$D$1:$D$49,,0)</f>
        <v>2.5</v>
      </c>
      <c r="L301" s="9">
        <f>_xlfn.XLOOKUP(D301,products!$A$1:$A$49,products!$E$1:$E$49,,0)</f>
        <v>34.154999999999994</v>
      </c>
      <c r="M301" s="9">
        <f>'Working sheet 1'!L301*'Working sheet 1'!E301</f>
        <v>204.92999999999995</v>
      </c>
      <c r="N301" t="str">
        <f t="shared" si="8"/>
        <v>Excelsa</v>
      </c>
      <c r="O301" t="str">
        <f t="shared" si="9"/>
        <v>Light</v>
      </c>
      <c r="P301" t="str">
        <f>_xlfn.XLOOKUP(Table1[[#This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_xlfn.XLOOKUP('Working sheet 1'!D302,products!$A$1:$A$49,products!$B$1:$B$49,,0)</f>
        <v>Ara</v>
      </c>
      <c r="J302" t="str">
        <f>_xlfn.XLOOKUP(D302,products!$A$1:$A$49,products!$C$1:$C$49,,0)</f>
        <v>L</v>
      </c>
      <c r="K302" s="7">
        <f>_xlfn.XLOOKUP(D302,products!$A$1:$A$49,products!$D$1:$D$49,,0)</f>
        <v>1</v>
      </c>
      <c r="L302" s="9">
        <f>_xlfn.XLOOKUP(D302,products!$A$1:$A$49,products!$E$1:$E$49,,0)</f>
        <v>12.95</v>
      </c>
      <c r="M302" s="9">
        <f>'Working sheet 1'!L302*'Working sheet 1'!E302</f>
        <v>38.849999999999994</v>
      </c>
      <c r="N302" t="str">
        <f t="shared" si="8"/>
        <v>Arabica</v>
      </c>
      <c r="O302" t="str">
        <f t="shared" si="9"/>
        <v>Light</v>
      </c>
      <c r="P302" t="str">
        <f>_xlfn.XLOOKUP(Table1[[#This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_xlfn.XLOOKUP('Working sheet 1'!D303,products!$A$1:$A$49,products!$B$1:$B$49,,0)</f>
        <v>Lib</v>
      </c>
      <c r="J303" t="str">
        <f>_xlfn.XLOOKUP(D303,products!$A$1:$A$49,products!$C$1:$C$49,,0)</f>
        <v>D</v>
      </c>
      <c r="K303" s="7">
        <f>_xlfn.XLOOKUP(D303,products!$A$1:$A$49,products!$D$1:$D$49,,0)</f>
        <v>0.2</v>
      </c>
      <c r="L303" s="9">
        <f>_xlfn.XLOOKUP(D303,products!$A$1:$A$49,products!$E$1:$E$49,,0)</f>
        <v>3.8849999999999998</v>
      </c>
      <c r="M303" s="9">
        <f>'Working sheet 1'!L303*'Working sheet 1'!E303</f>
        <v>15.54</v>
      </c>
      <c r="N303" t="str">
        <f t="shared" si="8"/>
        <v>Liberica</v>
      </c>
      <c r="O303" t="str">
        <f t="shared" si="9"/>
        <v>Dark</v>
      </c>
      <c r="P303" t="str">
        <f>_xlfn.XLOOKUP(Table1[[#This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_xlfn.XLOOKUP('Working sheet 1'!D304,products!$A$1:$A$49,products!$B$1:$B$49,,0)</f>
        <v>Ara</v>
      </c>
      <c r="J304" t="str">
        <f>_xlfn.XLOOKUP(D304,products!$A$1:$A$49,products!$C$1:$C$49,,0)</f>
        <v>M</v>
      </c>
      <c r="K304" s="7">
        <f>_xlfn.XLOOKUP(D304,products!$A$1:$A$49,products!$D$1:$D$49,,0)</f>
        <v>0.5</v>
      </c>
      <c r="L304" s="9">
        <f>_xlfn.XLOOKUP(D304,products!$A$1:$A$49,products!$E$1:$E$49,,0)</f>
        <v>6.75</v>
      </c>
      <c r="M304" s="9">
        <f>'Working sheet 1'!L304*'Working sheet 1'!E304</f>
        <v>6.75</v>
      </c>
      <c r="N304" t="str">
        <f t="shared" si="8"/>
        <v>Arabica</v>
      </c>
      <c r="O304" t="str">
        <f t="shared" si="9"/>
        <v>Medium</v>
      </c>
      <c r="P304" t="str">
        <f>_xlfn.XLOOKUP(Table1[[#This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_xlfn.XLOOKUP('Working sheet 1'!D305,products!$A$1:$A$49,products!$B$1:$B$49,,0)</f>
        <v>Exc</v>
      </c>
      <c r="J305" t="str">
        <f>_xlfn.XLOOKUP(D305,products!$A$1:$A$49,products!$C$1:$C$49,,0)</f>
        <v>D</v>
      </c>
      <c r="K305" s="7">
        <f>_xlfn.XLOOKUP(D305,products!$A$1:$A$49,products!$D$1:$D$49,,0)</f>
        <v>2.5</v>
      </c>
      <c r="L305" s="9">
        <f>_xlfn.XLOOKUP(D305,products!$A$1:$A$49,products!$E$1:$E$49,,0)</f>
        <v>27.945</v>
      </c>
      <c r="M305" s="9">
        <f>'Working sheet 1'!L305*'Working sheet 1'!E305</f>
        <v>111.78</v>
      </c>
      <c r="N305" t="str">
        <f t="shared" si="8"/>
        <v>Excelsa</v>
      </c>
      <c r="O305" t="str">
        <f t="shared" si="9"/>
        <v>Dark</v>
      </c>
      <c r="P305" t="str">
        <f>_xlfn.XLOOKUP(Table1[[#This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_xlfn.XLOOKUP('Working sheet 1'!D306,products!$A$1:$A$49,products!$B$1:$B$49,,0)</f>
        <v>Ara</v>
      </c>
      <c r="J306" t="str">
        <f>_xlfn.XLOOKUP(D306,products!$A$1:$A$49,products!$C$1:$C$49,,0)</f>
        <v>L</v>
      </c>
      <c r="K306" s="7">
        <f>_xlfn.XLOOKUP(D306,products!$A$1:$A$49,products!$D$1:$D$49,,0)</f>
        <v>0.2</v>
      </c>
      <c r="L306" s="9">
        <f>_xlfn.XLOOKUP(D306,products!$A$1:$A$49,products!$E$1:$E$49,,0)</f>
        <v>3.8849999999999998</v>
      </c>
      <c r="M306" s="9">
        <f>'Working sheet 1'!L306*'Working sheet 1'!E306</f>
        <v>3.8849999999999998</v>
      </c>
      <c r="N306" t="str">
        <f t="shared" si="8"/>
        <v>Arabica</v>
      </c>
      <c r="O306" t="str">
        <f t="shared" si="9"/>
        <v>Light</v>
      </c>
      <c r="P306" t="str">
        <f>_xlfn.XLOOKUP(Table1[[#This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_xlfn.XLOOKUP('Working sheet 1'!D307,products!$A$1:$A$49,products!$B$1:$B$49,,0)</f>
        <v>Lib</v>
      </c>
      <c r="J307" t="str">
        <f>_xlfn.XLOOKUP(D307,products!$A$1:$A$49,products!$C$1:$C$49,,0)</f>
        <v>M</v>
      </c>
      <c r="K307" s="7">
        <f>_xlfn.XLOOKUP(D307,products!$A$1:$A$49,products!$D$1:$D$49,,0)</f>
        <v>0.2</v>
      </c>
      <c r="L307" s="9">
        <f>_xlfn.XLOOKUP(D307,products!$A$1:$A$49,products!$E$1:$E$49,,0)</f>
        <v>4.3650000000000002</v>
      </c>
      <c r="M307" s="9">
        <f>'Working sheet 1'!L307*'Working sheet 1'!E307</f>
        <v>21.825000000000003</v>
      </c>
      <c r="N307" t="str">
        <f t="shared" si="8"/>
        <v>Liberica</v>
      </c>
      <c r="O307" t="str">
        <f t="shared" si="9"/>
        <v>Medium</v>
      </c>
      <c r="P307" t="str">
        <f>_xlfn.XLOOKUP(Table1[[#This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_xlfn.XLOOKUP('Working sheet 1'!D308,products!$A$1:$A$49,products!$B$1:$B$49,,0)</f>
        <v>Rob</v>
      </c>
      <c r="J308" t="str">
        <f>_xlfn.XLOOKUP(D308,products!$A$1:$A$49,products!$C$1:$C$49,,0)</f>
        <v>M</v>
      </c>
      <c r="K308" s="7">
        <f>_xlfn.XLOOKUP(D308,products!$A$1:$A$49,products!$D$1:$D$49,,0)</f>
        <v>0.2</v>
      </c>
      <c r="L308" s="9">
        <f>_xlfn.XLOOKUP(D308,products!$A$1:$A$49,products!$E$1:$E$49,,0)</f>
        <v>2.9849999999999999</v>
      </c>
      <c r="M308" s="9">
        <f>'Working sheet 1'!L308*'Working sheet 1'!E308</f>
        <v>14.924999999999999</v>
      </c>
      <c r="N308" t="str">
        <f t="shared" si="8"/>
        <v>Robusta</v>
      </c>
      <c r="O308" t="str">
        <f t="shared" si="9"/>
        <v>Medium</v>
      </c>
      <c r="P308" t="str">
        <f>_xlfn.XLOOKUP(Table1[[#This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_xlfn.XLOOKUP('Working sheet 1'!D309,products!$A$1:$A$49,products!$B$1:$B$49,,0)</f>
        <v>Ara</v>
      </c>
      <c r="J309" t="str">
        <f>_xlfn.XLOOKUP(D309,products!$A$1:$A$49,products!$C$1:$C$49,,0)</f>
        <v>M</v>
      </c>
      <c r="K309" s="7">
        <f>_xlfn.XLOOKUP(D309,products!$A$1:$A$49,products!$D$1:$D$49,,0)</f>
        <v>1</v>
      </c>
      <c r="L309" s="9">
        <f>_xlfn.XLOOKUP(D309,products!$A$1:$A$49,products!$E$1:$E$49,,0)</f>
        <v>11.25</v>
      </c>
      <c r="M309" s="9">
        <f>'Working sheet 1'!L309*'Working sheet 1'!E309</f>
        <v>33.75</v>
      </c>
      <c r="N309" t="str">
        <f t="shared" si="8"/>
        <v>Arabica</v>
      </c>
      <c r="O309" t="str">
        <f t="shared" si="9"/>
        <v>Medium</v>
      </c>
      <c r="P309" t="str">
        <f>_xlfn.XLOOKUP(Table1[[#This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_xlfn.XLOOKUP('Working sheet 1'!D310,products!$A$1:$A$49,products!$B$1:$B$49,,0)</f>
        <v>Ara</v>
      </c>
      <c r="J310" t="str">
        <f>_xlfn.XLOOKUP(D310,products!$A$1:$A$49,products!$C$1:$C$49,,0)</f>
        <v>M</v>
      </c>
      <c r="K310" s="7">
        <f>_xlfn.XLOOKUP(D310,products!$A$1:$A$49,products!$D$1:$D$49,,0)</f>
        <v>1</v>
      </c>
      <c r="L310" s="9">
        <f>_xlfn.XLOOKUP(D310,products!$A$1:$A$49,products!$E$1:$E$49,,0)</f>
        <v>11.25</v>
      </c>
      <c r="M310" s="9">
        <f>'Working sheet 1'!L310*'Working sheet 1'!E310</f>
        <v>33.75</v>
      </c>
      <c r="N310" t="str">
        <f t="shared" si="8"/>
        <v>Arabica</v>
      </c>
      <c r="O310" t="str">
        <f t="shared" si="9"/>
        <v>Medium</v>
      </c>
      <c r="P310" t="str">
        <f>_xlfn.XLOOKUP(Table1[[#This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_xlfn.XLOOKUP('Working sheet 1'!D311,products!$A$1:$A$49,products!$B$1:$B$49,,0)</f>
        <v>Lib</v>
      </c>
      <c r="J311" t="str">
        <f>_xlfn.XLOOKUP(D311,products!$A$1:$A$49,products!$C$1:$C$49,,0)</f>
        <v>M</v>
      </c>
      <c r="K311" s="7">
        <f>_xlfn.XLOOKUP(D311,products!$A$1:$A$49,products!$D$1:$D$49,,0)</f>
        <v>0.2</v>
      </c>
      <c r="L311" s="9">
        <f>_xlfn.XLOOKUP(D311,products!$A$1:$A$49,products!$E$1:$E$49,,0)</f>
        <v>4.3650000000000002</v>
      </c>
      <c r="M311" s="9">
        <f>'Working sheet 1'!L311*'Working sheet 1'!E311</f>
        <v>26.19</v>
      </c>
      <c r="N311" t="str">
        <f t="shared" si="8"/>
        <v>Liberica</v>
      </c>
      <c r="O311" t="str">
        <f t="shared" si="9"/>
        <v>Medium</v>
      </c>
      <c r="P311" t="str">
        <f>_xlfn.XLOOKUP(Table1[[#This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_xlfn.XLOOKUP('Working sheet 1'!D312,products!$A$1:$A$49,products!$B$1:$B$49,,0)</f>
        <v>Exc</v>
      </c>
      <c r="J312" t="str">
        <f>_xlfn.XLOOKUP(D312,products!$A$1:$A$49,products!$C$1:$C$49,,0)</f>
        <v>L</v>
      </c>
      <c r="K312" s="7">
        <f>_xlfn.XLOOKUP(D312,products!$A$1:$A$49,products!$D$1:$D$49,,0)</f>
        <v>1</v>
      </c>
      <c r="L312" s="9">
        <f>_xlfn.XLOOKUP(D312,products!$A$1:$A$49,products!$E$1:$E$49,,0)</f>
        <v>14.85</v>
      </c>
      <c r="M312" s="9">
        <f>'Working sheet 1'!L312*'Working sheet 1'!E312</f>
        <v>14.85</v>
      </c>
      <c r="N312" t="str">
        <f t="shared" si="8"/>
        <v>Excelsa</v>
      </c>
      <c r="O312" t="str">
        <f t="shared" si="9"/>
        <v>Light</v>
      </c>
      <c r="P312" t="str">
        <f>_xlfn.XLOOKUP(Table1[[#This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_xlfn.XLOOKUP('Working sheet 1'!D313,products!$A$1:$A$49,products!$B$1:$B$49,,0)</f>
        <v>Exc</v>
      </c>
      <c r="J313" t="str">
        <f>_xlfn.XLOOKUP(D313,products!$A$1:$A$49,products!$C$1:$C$49,,0)</f>
        <v>M</v>
      </c>
      <c r="K313" s="7">
        <f>_xlfn.XLOOKUP(D313,products!$A$1:$A$49,products!$D$1:$D$49,,0)</f>
        <v>2.5</v>
      </c>
      <c r="L313" s="9">
        <f>_xlfn.XLOOKUP(D313,products!$A$1:$A$49,products!$E$1:$E$49,,0)</f>
        <v>31.624999999999996</v>
      </c>
      <c r="M313" s="9">
        <f>'Working sheet 1'!L313*'Working sheet 1'!E313</f>
        <v>189.74999999999997</v>
      </c>
      <c r="N313" t="str">
        <f t="shared" si="8"/>
        <v>Excelsa</v>
      </c>
      <c r="O313" t="str">
        <f t="shared" si="9"/>
        <v>Medium</v>
      </c>
      <c r="P313" t="str">
        <f>_xlfn.XLOOKUP(Table1[[#This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_xlfn.XLOOKUP('Working sheet 1'!D314,products!$A$1:$A$49,products!$B$1:$B$49,,0)</f>
        <v>Rob</v>
      </c>
      <c r="J314" t="str">
        <f>_xlfn.XLOOKUP(D314,products!$A$1:$A$49,products!$C$1:$C$49,,0)</f>
        <v>M</v>
      </c>
      <c r="K314" s="7">
        <f>_xlfn.XLOOKUP(D314,products!$A$1:$A$49,products!$D$1:$D$49,,0)</f>
        <v>0.5</v>
      </c>
      <c r="L314" s="9">
        <f>_xlfn.XLOOKUP(D314,products!$A$1:$A$49,products!$E$1:$E$49,,0)</f>
        <v>5.97</v>
      </c>
      <c r="M314" s="9">
        <f>'Working sheet 1'!L314*'Working sheet 1'!E314</f>
        <v>5.97</v>
      </c>
      <c r="N314" t="str">
        <f t="shared" si="8"/>
        <v>Robusta</v>
      </c>
      <c r="O314" t="str">
        <f t="shared" si="9"/>
        <v>Medium</v>
      </c>
      <c r="P314" t="str">
        <f>_xlfn.XLOOKUP(Table1[[#This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_xlfn.XLOOKUP('Working sheet 1'!D315,products!$A$1:$A$49,products!$B$1:$B$49,,0)</f>
        <v>Rob</v>
      </c>
      <c r="J315" t="str">
        <f>_xlfn.XLOOKUP(D315,products!$A$1:$A$49,products!$C$1:$C$49,,0)</f>
        <v>M</v>
      </c>
      <c r="K315" s="7">
        <f>_xlfn.XLOOKUP(D315,products!$A$1:$A$49,products!$D$1:$D$49,,0)</f>
        <v>1</v>
      </c>
      <c r="L315" s="9">
        <f>_xlfn.XLOOKUP(D315,products!$A$1:$A$49,products!$E$1:$E$49,,0)</f>
        <v>9.9499999999999993</v>
      </c>
      <c r="M315" s="9">
        <f>'Working sheet 1'!L315*'Working sheet 1'!E315</f>
        <v>29.849999999999998</v>
      </c>
      <c r="N315" t="str">
        <f t="shared" si="8"/>
        <v>Robusta</v>
      </c>
      <c r="O315" t="str">
        <f t="shared" si="9"/>
        <v>Medium</v>
      </c>
      <c r="P315" t="str">
        <f>_xlfn.XLOOKUP(Table1[[#This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_xlfn.XLOOKUP('Working sheet 1'!D316,products!$A$1:$A$49,products!$B$1:$B$49,,0)</f>
        <v>Rob</v>
      </c>
      <c r="J316" t="str">
        <f>_xlfn.XLOOKUP(D316,products!$A$1:$A$49,products!$C$1:$C$49,,0)</f>
        <v>D</v>
      </c>
      <c r="K316" s="7">
        <f>_xlfn.XLOOKUP(D316,products!$A$1:$A$49,products!$D$1:$D$49,,0)</f>
        <v>1</v>
      </c>
      <c r="L316" s="9">
        <f>_xlfn.XLOOKUP(D316,products!$A$1:$A$49,products!$E$1:$E$49,,0)</f>
        <v>8.9499999999999993</v>
      </c>
      <c r="M316" s="9">
        <f>'Working sheet 1'!L316*'Working sheet 1'!E316</f>
        <v>44.75</v>
      </c>
      <c r="N316" t="str">
        <f t="shared" si="8"/>
        <v>Robusta</v>
      </c>
      <c r="O316" t="str">
        <f t="shared" si="9"/>
        <v>Dark</v>
      </c>
      <c r="P316" t="str">
        <f>_xlfn.XLOOKUP(Table1[[#This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_xlfn.XLOOKUP('Working sheet 1'!D317,products!$A$1:$A$49,products!$B$1:$B$49,,0)</f>
        <v>Exc</v>
      </c>
      <c r="J317" t="str">
        <f>_xlfn.XLOOKUP(D317,products!$A$1:$A$49,products!$C$1:$C$49,,0)</f>
        <v>L</v>
      </c>
      <c r="K317" s="7">
        <f>_xlfn.XLOOKUP(D317,products!$A$1:$A$49,products!$D$1:$D$49,,0)</f>
        <v>2.5</v>
      </c>
      <c r="L317" s="9">
        <f>_xlfn.XLOOKUP(D317,products!$A$1:$A$49,products!$E$1:$E$49,,0)</f>
        <v>34.154999999999994</v>
      </c>
      <c r="M317" s="9">
        <f>'Working sheet 1'!L317*'Working sheet 1'!E317</f>
        <v>34.154999999999994</v>
      </c>
      <c r="N317" t="str">
        <f t="shared" si="8"/>
        <v>Excelsa</v>
      </c>
      <c r="O317" t="str">
        <f t="shared" si="9"/>
        <v>Light</v>
      </c>
      <c r="P317" t="str">
        <f>_xlfn.XLOOKUP(Table1[[#This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_xlfn.XLOOKUP('Working sheet 1'!D318,products!$A$1:$A$49,products!$B$1:$B$49,,0)</f>
        <v>Exc</v>
      </c>
      <c r="J318" t="str">
        <f>_xlfn.XLOOKUP(D318,products!$A$1:$A$49,products!$C$1:$C$49,,0)</f>
        <v>L</v>
      </c>
      <c r="K318" s="7">
        <f>_xlfn.XLOOKUP(D318,products!$A$1:$A$49,products!$D$1:$D$49,,0)</f>
        <v>2.5</v>
      </c>
      <c r="L318" s="9">
        <f>_xlfn.XLOOKUP(D318,products!$A$1:$A$49,products!$E$1:$E$49,,0)</f>
        <v>34.154999999999994</v>
      </c>
      <c r="M318" s="9">
        <f>'Working sheet 1'!L318*'Working sheet 1'!E318</f>
        <v>204.92999999999995</v>
      </c>
      <c r="N318" t="str">
        <f t="shared" si="8"/>
        <v>Excelsa</v>
      </c>
      <c r="O318" t="str">
        <f t="shared" si="9"/>
        <v>Light</v>
      </c>
      <c r="P318" t="str">
        <f>_xlfn.XLOOKUP(Table1[[#This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_xlfn.XLOOKUP('Working sheet 1'!D319,products!$A$1:$A$49,products!$B$1:$B$49,,0)</f>
        <v>Exc</v>
      </c>
      <c r="J319" t="str">
        <f>_xlfn.XLOOKUP(D319,products!$A$1:$A$49,products!$C$1:$C$49,,0)</f>
        <v>D</v>
      </c>
      <c r="K319" s="7">
        <f>_xlfn.XLOOKUP(D319,products!$A$1:$A$49,products!$D$1:$D$49,,0)</f>
        <v>0.5</v>
      </c>
      <c r="L319" s="9">
        <f>_xlfn.XLOOKUP(D319,products!$A$1:$A$49,products!$E$1:$E$49,,0)</f>
        <v>7.29</v>
      </c>
      <c r="M319" s="9">
        <f>'Working sheet 1'!L319*'Working sheet 1'!E319</f>
        <v>21.87</v>
      </c>
      <c r="N319" t="str">
        <f t="shared" si="8"/>
        <v>Excelsa</v>
      </c>
      <c r="O319" t="str">
        <f t="shared" si="9"/>
        <v>Dark</v>
      </c>
      <c r="P319" t="str">
        <f>_xlfn.XLOOKUP(Table1[[#This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_xlfn.XLOOKUP('Working sheet 1'!D320,products!$A$1:$A$49,products!$B$1:$B$49,,0)</f>
        <v>Ara</v>
      </c>
      <c r="J320" t="str">
        <f>_xlfn.XLOOKUP(D320,products!$A$1:$A$49,products!$C$1:$C$49,,0)</f>
        <v>M</v>
      </c>
      <c r="K320" s="7">
        <f>_xlfn.XLOOKUP(D320,products!$A$1:$A$49,products!$D$1:$D$49,,0)</f>
        <v>2.5</v>
      </c>
      <c r="L320" s="9">
        <f>_xlfn.XLOOKUP(D320,products!$A$1:$A$49,products!$E$1:$E$49,,0)</f>
        <v>25.874999999999996</v>
      </c>
      <c r="M320" s="9">
        <f>'Working sheet 1'!L320*'Working sheet 1'!E320</f>
        <v>51.749999999999993</v>
      </c>
      <c r="N320" t="str">
        <f t="shared" si="8"/>
        <v>Arabica</v>
      </c>
      <c r="O320" t="str">
        <f t="shared" si="9"/>
        <v>Medium</v>
      </c>
      <c r="P320" t="str">
        <f>_xlfn.XLOOKUP(Table1[[#This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_xlfn.XLOOKUP('Working sheet 1'!D321,products!$A$1:$A$49,products!$B$1:$B$49,,0)</f>
        <v>Exc</v>
      </c>
      <c r="J321" t="str">
        <f>_xlfn.XLOOKUP(D321,products!$A$1:$A$49,products!$C$1:$C$49,,0)</f>
        <v>M</v>
      </c>
      <c r="K321" s="7">
        <f>_xlfn.XLOOKUP(D321,products!$A$1:$A$49,products!$D$1:$D$49,,0)</f>
        <v>0.2</v>
      </c>
      <c r="L321" s="9">
        <f>_xlfn.XLOOKUP(D321,products!$A$1:$A$49,products!$E$1:$E$49,,0)</f>
        <v>4.125</v>
      </c>
      <c r="M321" s="9">
        <f>'Working sheet 1'!L321*'Working sheet 1'!E321</f>
        <v>8.25</v>
      </c>
      <c r="N321" t="str">
        <f t="shared" si="8"/>
        <v>Excelsa</v>
      </c>
      <c r="O321" t="str">
        <f t="shared" si="9"/>
        <v>Medium</v>
      </c>
      <c r="P321" t="str">
        <f>_xlfn.XLOOKUP(Table1[[#This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_xlfn.XLOOKUP('Working sheet 1'!D322,products!$A$1:$A$49,products!$B$1:$B$49,,0)</f>
        <v>Ara</v>
      </c>
      <c r="J322" t="str">
        <f>_xlfn.XLOOKUP(D322,products!$A$1:$A$49,products!$C$1:$C$49,,0)</f>
        <v>L</v>
      </c>
      <c r="K322" s="7">
        <f>_xlfn.XLOOKUP(D322,products!$A$1:$A$49,products!$D$1:$D$49,,0)</f>
        <v>0.2</v>
      </c>
      <c r="L322" s="9">
        <f>_xlfn.XLOOKUP(D322,products!$A$1:$A$49,products!$E$1:$E$49,,0)</f>
        <v>3.8849999999999998</v>
      </c>
      <c r="M322" s="9">
        <f>'Working sheet 1'!L322*'Working sheet 1'!E322</f>
        <v>19.424999999999997</v>
      </c>
      <c r="N322" t="str">
        <f t="shared" si="8"/>
        <v>Arabica</v>
      </c>
      <c r="O322" t="str">
        <f t="shared" si="9"/>
        <v>Light</v>
      </c>
      <c r="P322" t="str">
        <f>_xlfn.XLOOKUP(Table1[[#This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_xlfn.XLOOKUP('Working sheet 1'!D323,products!$A$1:$A$49,products!$B$1:$B$49,,0)</f>
        <v>Ara</v>
      </c>
      <c r="J323" t="str">
        <f>_xlfn.XLOOKUP(D323,products!$A$1:$A$49,products!$C$1:$C$49,,0)</f>
        <v>M</v>
      </c>
      <c r="K323" s="7">
        <f>_xlfn.XLOOKUP(D323,products!$A$1:$A$49,products!$D$1:$D$49,,0)</f>
        <v>0.2</v>
      </c>
      <c r="L323" s="9">
        <f>_xlfn.XLOOKUP(D323,products!$A$1:$A$49,products!$E$1:$E$49,,0)</f>
        <v>3.375</v>
      </c>
      <c r="M323" s="9">
        <f>'Working sheet 1'!L323*'Working sheet 1'!E323</f>
        <v>20.25</v>
      </c>
      <c r="N323" t="str">
        <f t="shared" ref="N323:N386" si="10">IF(I323="Rob","Robusta",IF(I323="Exc","Excelsa",IF(I323="Ara","Arabica",IF(I323="Lib","Liberica",""))))</f>
        <v>Arabica</v>
      </c>
      <c r="O323" t="str">
        <f t="shared" ref="O323:O386" si="11">IF(J323="M","Medium",IF(J323="L","Light",IF(J323="D","Dark","")))</f>
        <v>Medium</v>
      </c>
      <c r="P323" t="str">
        <f>_xlfn.XLOOKUP(Table1[[#This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_xlfn.XLOOKUP('Working sheet 1'!D324,products!$A$1:$A$49,products!$B$1:$B$49,,0)</f>
        <v>Lib</v>
      </c>
      <c r="J324" t="str">
        <f>_xlfn.XLOOKUP(D324,products!$A$1:$A$49,products!$C$1:$C$49,,0)</f>
        <v>D</v>
      </c>
      <c r="K324" s="7">
        <f>_xlfn.XLOOKUP(D324,products!$A$1:$A$49,products!$D$1:$D$49,,0)</f>
        <v>0.5</v>
      </c>
      <c r="L324" s="9">
        <f>_xlfn.XLOOKUP(D324,products!$A$1:$A$49,products!$E$1:$E$49,,0)</f>
        <v>7.77</v>
      </c>
      <c r="M324" s="9">
        <f>'Working sheet 1'!L324*'Working sheet 1'!E324</f>
        <v>23.31</v>
      </c>
      <c r="N324" t="str">
        <f t="shared" si="10"/>
        <v>Liberica</v>
      </c>
      <c r="O324" t="str">
        <f t="shared" si="11"/>
        <v>Dark</v>
      </c>
      <c r="P324" t="str">
        <f>_xlfn.XLOOKUP(Table1[[#This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_xlfn.XLOOKUP('Working sheet 1'!D325,products!$A$1:$A$49,products!$B$1:$B$49,,0)</f>
        <v>Exc</v>
      </c>
      <c r="J325" t="str">
        <f>_xlfn.XLOOKUP(D325,products!$A$1:$A$49,products!$C$1:$C$49,,0)</f>
        <v>D</v>
      </c>
      <c r="K325" s="7">
        <f>_xlfn.XLOOKUP(D325,products!$A$1:$A$49,products!$D$1:$D$49,,0)</f>
        <v>0.2</v>
      </c>
      <c r="L325" s="9">
        <f>_xlfn.XLOOKUP(D325,products!$A$1:$A$49,products!$E$1:$E$49,,0)</f>
        <v>3.645</v>
      </c>
      <c r="M325" s="9">
        <f>'Working sheet 1'!L325*'Working sheet 1'!E325</f>
        <v>18.225000000000001</v>
      </c>
      <c r="N325" t="str">
        <f t="shared" si="10"/>
        <v>Excelsa</v>
      </c>
      <c r="O325" t="str">
        <f t="shared" si="11"/>
        <v>Dark</v>
      </c>
      <c r="P325" t="str">
        <f>_xlfn.XLOOKUP(Table1[[#This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_xlfn.XLOOKUP('Working sheet 1'!D326,products!$A$1:$A$49,products!$B$1:$B$49,,0)</f>
        <v>Exc</v>
      </c>
      <c r="J326" t="str">
        <f>_xlfn.XLOOKUP(D326,products!$A$1:$A$49,products!$C$1:$C$49,,0)</f>
        <v>M</v>
      </c>
      <c r="K326" s="7">
        <f>_xlfn.XLOOKUP(D326,products!$A$1:$A$49,products!$D$1:$D$49,,0)</f>
        <v>1</v>
      </c>
      <c r="L326" s="9">
        <f>_xlfn.XLOOKUP(D326,products!$A$1:$A$49,products!$E$1:$E$49,,0)</f>
        <v>13.75</v>
      </c>
      <c r="M326" s="9">
        <f>'Working sheet 1'!L326*'Working sheet 1'!E326</f>
        <v>13.75</v>
      </c>
      <c r="N326" t="str">
        <f t="shared" si="10"/>
        <v>Excelsa</v>
      </c>
      <c r="O326" t="str">
        <f t="shared" si="11"/>
        <v>Medium</v>
      </c>
      <c r="P326" t="str">
        <f>_xlfn.XLOOKUP(Table1[[#This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_xlfn.XLOOKUP('Working sheet 1'!D327,products!$A$1:$A$49,products!$B$1:$B$49,,0)</f>
        <v>Ara</v>
      </c>
      <c r="J327" t="str">
        <f>_xlfn.XLOOKUP(D327,products!$A$1:$A$49,products!$C$1:$C$49,,0)</f>
        <v>L</v>
      </c>
      <c r="K327" s="7">
        <f>_xlfn.XLOOKUP(D327,products!$A$1:$A$49,products!$D$1:$D$49,,0)</f>
        <v>2.5</v>
      </c>
      <c r="L327" s="9">
        <f>_xlfn.XLOOKUP(D327,products!$A$1:$A$49,products!$E$1:$E$49,,0)</f>
        <v>29.784999999999997</v>
      </c>
      <c r="M327" s="9">
        <f>'Working sheet 1'!L327*'Working sheet 1'!E327</f>
        <v>29.784999999999997</v>
      </c>
      <c r="N327" t="str">
        <f t="shared" si="10"/>
        <v>Arabica</v>
      </c>
      <c r="O327" t="str">
        <f t="shared" si="11"/>
        <v>Light</v>
      </c>
      <c r="P327" t="str">
        <f>_xlfn.XLOOKUP(Table1[[#This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_xlfn.XLOOKUP('Working sheet 1'!D328,products!$A$1:$A$49,products!$B$1:$B$49,,0)</f>
        <v>Rob</v>
      </c>
      <c r="J328" t="str">
        <f>_xlfn.XLOOKUP(D328,products!$A$1:$A$49,products!$C$1:$C$49,,0)</f>
        <v>D</v>
      </c>
      <c r="K328" s="7">
        <f>_xlfn.XLOOKUP(D328,products!$A$1:$A$49,products!$D$1:$D$49,,0)</f>
        <v>1</v>
      </c>
      <c r="L328" s="9">
        <f>_xlfn.XLOOKUP(D328,products!$A$1:$A$49,products!$E$1:$E$49,,0)</f>
        <v>8.9499999999999993</v>
      </c>
      <c r="M328" s="9">
        <f>'Working sheet 1'!L328*'Working sheet 1'!E328</f>
        <v>44.75</v>
      </c>
      <c r="N328" t="str">
        <f t="shared" si="10"/>
        <v>Robusta</v>
      </c>
      <c r="O328" t="str">
        <f t="shared" si="11"/>
        <v>Dark</v>
      </c>
      <c r="P328" t="str">
        <f>_xlfn.XLOOKUP(Table1[[#This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_xlfn.XLOOKUP('Working sheet 1'!D329,products!$A$1:$A$49,products!$B$1:$B$49,,0)</f>
        <v>Rob</v>
      </c>
      <c r="J329" t="str">
        <f>_xlfn.XLOOKUP(D329,products!$A$1:$A$49,products!$C$1:$C$49,,0)</f>
        <v>D</v>
      </c>
      <c r="K329" s="7">
        <f>_xlfn.XLOOKUP(D329,products!$A$1:$A$49,products!$D$1:$D$49,,0)</f>
        <v>1</v>
      </c>
      <c r="L329" s="9">
        <f>_xlfn.XLOOKUP(D329,products!$A$1:$A$49,products!$E$1:$E$49,,0)</f>
        <v>8.9499999999999993</v>
      </c>
      <c r="M329" s="9">
        <f>'Working sheet 1'!L329*'Working sheet 1'!E329</f>
        <v>44.75</v>
      </c>
      <c r="N329" t="str">
        <f t="shared" si="10"/>
        <v>Robusta</v>
      </c>
      <c r="O329" t="str">
        <f t="shared" si="11"/>
        <v>Dark</v>
      </c>
      <c r="P329" t="str">
        <f>_xlfn.XLOOKUP(Table1[[#This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_xlfn.XLOOKUP('Working sheet 1'!D330,products!$A$1:$A$49,products!$B$1:$B$49,,0)</f>
        <v>Lib</v>
      </c>
      <c r="J330" t="str">
        <f>_xlfn.XLOOKUP(D330,products!$A$1:$A$49,products!$C$1:$C$49,,0)</f>
        <v>L</v>
      </c>
      <c r="K330" s="7">
        <f>_xlfn.XLOOKUP(D330,products!$A$1:$A$49,products!$D$1:$D$49,,0)</f>
        <v>0.5</v>
      </c>
      <c r="L330" s="9">
        <f>_xlfn.XLOOKUP(D330,products!$A$1:$A$49,products!$E$1:$E$49,,0)</f>
        <v>9.51</v>
      </c>
      <c r="M330" s="9">
        <f>'Working sheet 1'!L330*'Working sheet 1'!E330</f>
        <v>38.04</v>
      </c>
      <c r="N330" t="str">
        <f t="shared" si="10"/>
        <v>Liberica</v>
      </c>
      <c r="O330" t="str">
        <f t="shared" si="11"/>
        <v>Light</v>
      </c>
      <c r="P330" t="str">
        <f>_xlfn.XLOOKUP(Table1[[#This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_xlfn.XLOOKUP('Working sheet 1'!D331,products!$A$1:$A$49,products!$B$1:$B$49,,0)</f>
        <v>Rob</v>
      </c>
      <c r="J331" t="str">
        <f>_xlfn.XLOOKUP(D331,products!$A$1:$A$49,products!$C$1:$C$49,,0)</f>
        <v>D</v>
      </c>
      <c r="K331" s="7">
        <f>_xlfn.XLOOKUP(D331,products!$A$1:$A$49,products!$D$1:$D$49,,0)</f>
        <v>0.5</v>
      </c>
      <c r="L331" s="9">
        <f>_xlfn.XLOOKUP(D331,products!$A$1:$A$49,products!$E$1:$E$49,,0)</f>
        <v>5.3699999999999992</v>
      </c>
      <c r="M331" s="9">
        <f>'Working sheet 1'!L331*'Working sheet 1'!E331</f>
        <v>21.479999999999997</v>
      </c>
      <c r="N331" t="str">
        <f t="shared" si="10"/>
        <v>Robusta</v>
      </c>
      <c r="O331" t="str">
        <f t="shared" si="11"/>
        <v>Dark</v>
      </c>
      <c r="P331" t="str">
        <f>_xlfn.XLOOKUP(Table1[[#This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_xlfn.XLOOKUP('Working sheet 1'!D332,products!$A$1:$A$49,products!$B$1:$B$49,,0)</f>
        <v>Rob</v>
      </c>
      <c r="J332" t="str">
        <f>_xlfn.XLOOKUP(D332,products!$A$1:$A$49,products!$C$1:$C$49,,0)</f>
        <v>D</v>
      </c>
      <c r="K332" s="7">
        <f>_xlfn.XLOOKUP(D332,products!$A$1:$A$49,products!$D$1:$D$49,,0)</f>
        <v>0.5</v>
      </c>
      <c r="L332" s="9">
        <f>_xlfn.XLOOKUP(D332,products!$A$1:$A$49,products!$E$1:$E$49,,0)</f>
        <v>5.3699999999999992</v>
      </c>
      <c r="M332" s="9">
        <f>'Working sheet 1'!L332*'Working sheet 1'!E332</f>
        <v>16.11</v>
      </c>
      <c r="N332" t="str">
        <f t="shared" si="10"/>
        <v>Robusta</v>
      </c>
      <c r="O332" t="str">
        <f t="shared" si="11"/>
        <v>Dark</v>
      </c>
      <c r="P332" t="str">
        <f>_xlfn.XLOOKUP(Table1[[#This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_xlfn.XLOOKUP('Working sheet 1'!D333,products!$A$1:$A$49,products!$B$1:$B$49,,0)</f>
        <v>Rob</v>
      </c>
      <c r="J333" t="str">
        <f>_xlfn.XLOOKUP(D333,products!$A$1:$A$49,products!$C$1:$C$49,,0)</f>
        <v>M</v>
      </c>
      <c r="K333" s="7">
        <f>_xlfn.XLOOKUP(D333,products!$A$1:$A$49,products!$D$1:$D$49,,0)</f>
        <v>2.5</v>
      </c>
      <c r="L333" s="9">
        <f>_xlfn.XLOOKUP(D333,products!$A$1:$A$49,products!$E$1:$E$49,,0)</f>
        <v>22.884999999999998</v>
      </c>
      <c r="M333" s="9">
        <f>'Working sheet 1'!L333*'Working sheet 1'!E333</f>
        <v>22.884999999999998</v>
      </c>
      <c r="N333" t="str">
        <f t="shared" si="10"/>
        <v>Robusta</v>
      </c>
      <c r="O333" t="str">
        <f t="shared" si="11"/>
        <v>Medium</v>
      </c>
      <c r="P333" t="str">
        <f>_xlfn.XLOOKUP(Table1[[#This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_xlfn.XLOOKUP('Working sheet 1'!D334,products!$A$1:$A$49,products!$B$1:$B$49,,0)</f>
        <v>Ara</v>
      </c>
      <c r="J334" t="str">
        <f>_xlfn.XLOOKUP(D334,products!$A$1:$A$49,products!$C$1:$C$49,,0)</f>
        <v>D</v>
      </c>
      <c r="K334" s="7">
        <f>_xlfn.XLOOKUP(D334,products!$A$1:$A$49,products!$D$1:$D$49,,0)</f>
        <v>0.5</v>
      </c>
      <c r="L334" s="9">
        <f>_xlfn.XLOOKUP(D334,products!$A$1:$A$49,products!$E$1:$E$49,,0)</f>
        <v>5.97</v>
      </c>
      <c r="M334" s="9">
        <f>'Working sheet 1'!L334*'Working sheet 1'!E334</f>
        <v>17.91</v>
      </c>
      <c r="N334" t="str">
        <f t="shared" si="10"/>
        <v>Arabica</v>
      </c>
      <c r="O334" t="str">
        <f t="shared" si="11"/>
        <v>Dark</v>
      </c>
      <c r="P334" t="str">
        <f>_xlfn.XLOOKUP(Table1[[#This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_xlfn.XLOOKUP('Working sheet 1'!D335,products!$A$1:$A$49,products!$B$1:$B$49,,0)</f>
        <v>Rob</v>
      </c>
      <c r="J335" t="str">
        <f>_xlfn.XLOOKUP(D335,products!$A$1:$A$49,products!$C$1:$C$49,,0)</f>
        <v>M</v>
      </c>
      <c r="K335" s="7">
        <f>_xlfn.XLOOKUP(D335,products!$A$1:$A$49,products!$D$1:$D$49,,0)</f>
        <v>0.5</v>
      </c>
      <c r="L335" s="9">
        <f>_xlfn.XLOOKUP(D335,products!$A$1:$A$49,products!$E$1:$E$49,,0)</f>
        <v>5.97</v>
      </c>
      <c r="M335" s="9">
        <f>'Working sheet 1'!L335*'Working sheet 1'!E335</f>
        <v>23.88</v>
      </c>
      <c r="N335" t="str">
        <f t="shared" si="10"/>
        <v>Robusta</v>
      </c>
      <c r="O335" t="str">
        <f t="shared" si="11"/>
        <v>Medium</v>
      </c>
      <c r="P335" t="str">
        <f>_xlfn.XLOOKUP(Table1[[#This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_xlfn.XLOOKUP('Working sheet 1'!D336,products!$A$1:$A$49,products!$B$1:$B$49,,0)</f>
        <v>Rob</v>
      </c>
      <c r="J336" t="str">
        <f>_xlfn.XLOOKUP(D336,products!$A$1:$A$49,products!$C$1:$C$49,,0)</f>
        <v>L</v>
      </c>
      <c r="K336" s="7">
        <f>_xlfn.XLOOKUP(D336,products!$A$1:$A$49,products!$D$1:$D$49,,0)</f>
        <v>1</v>
      </c>
      <c r="L336" s="9">
        <f>_xlfn.XLOOKUP(D336,products!$A$1:$A$49,products!$E$1:$E$49,,0)</f>
        <v>11.95</v>
      </c>
      <c r="M336" s="9">
        <f>'Working sheet 1'!L336*'Working sheet 1'!E336</f>
        <v>59.75</v>
      </c>
      <c r="N336" t="str">
        <f t="shared" si="10"/>
        <v>Robusta</v>
      </c>
      <c r="O336" t="str">
        <f t="shared" si="11"/>
        <v>Light</v>
      </c>
      <c r="P336" t="str">
        <f>_xlfn.XLOOKUP(Table1[[#This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_xlfn.XLOOKUP('Working sheet 1'!D337,products!$A$1:$A$49,products!$B$1:$B$49,,0)</f>
        <v>Lib</v>
      </c>
      <c r="J337" t="str">
        <f>_xlfn.XLOOKUP(D337,products!$A$1:$A$49,products!$C$1:$C$49,,0)</f>
        <v>L</v>
      </c>
      <c r="K337" s="7">
        <f>_xlfn.XLOOKUP(D337,products!$A$1:$A$49,products!$D$1:$D$49,,0)</f>
        <v>0.2</v>
      </c>
      <c r="L337" s="9">
        <f>_xlfn.XLOOKUP(D337,products!$A$1:$A$49,products!$E$1:$E$49,,0)</f>
        <v>4.7549999999999999</v>
      </c>
      <c r="M337" s="9">
        <f>'Working sheet 1'!L337*'Working sheet 1'!E337</f>
        <v>28.53</v>
      </c>
      <c r="N337" t="str">
        <f t="shared" si="10"/>
        <v>Liberica</v>
      </c>
      <c r="O337" t="str">
        <f t="shared" si="11"/>
        <v>Light</v>
      </c>
      <c r="P337" t="str">
        <f>_xlfn.XLOOKUP(Table1[[#This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_xlfn.XLOOKUP('Working sheet 1'!D338,products!$A$1:$A$49,products!$B$1:$B$49,,0)</f>
        <v>Ara</v>
      </c>
      <c r="J338" t="str">
        <f>_xlfn.XLOOKUP(D338,products!$A$1:$A$49,products!$C$1:$C$49,,0)</f>
        <v>M</v>
      </c>
      <c r="K338" s="7">
        <f>_xlfn.XLOOKUP(D338,products!$A$1:$A$49,products!$D$1:$D$49,,0)</f>
        <v>1</v>
      </c>
      <c r="L338" s="9">
        <f>_xlfn.XLOOKUP(D338,products!$A$1:$A$49,products!$E$1:$E$49,,0)</f>
        <v>11.25</v>
      </c>
      <c r="M338" s="9">
        <f>'Working sheet 1'!L338*'Working sheet 1'!E338</f>
        <v>45</v>
      </c>
      <c r="N338" t="str">
        <f t="shared" si="10"/>
        <v>Arabica</v>
      </c>
      <c r="O338" t="str">
        <f t="shared" si="11"/>
        <v>Medium</v>
      </c>
      <c r="P338" t="str">
        <f>_xlfn.XLOOKUP(Table1[[#This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_xlfn.XLOOKUP('Working sheet 1'!D339,products!$A$1:$A$49,products!$B$1:$B$49,,0)</f>
        <v>Exc</v>
      </c>
      <c r="J339" t="str">
        <f>_xlfn.XLOOKUP(D339,products!$A$1:$A$49,products!$C$1:$C$49,,0)</f>
        <v>D</v>
      </c>
      <c r="K339" s="7">
        <f>_xlfn.XLOOKUP(D339,products!$A$1:$A$49,products!$D$1:$D$49,,0)</f>
        <v>2.5</v>
      </c>
      <c r="L339" s="9">
        <f>_xlfn.XLOOKUP(D339,products!$A$1:$A$49,products!$E$1:$E$49,,0)</f>
        <v>27.945</v>
      </c>
      <c r="M339" s="9">
        <f>'Working sheet 1'!L339*'Working sheet 1'!E339</f>
        <v>55.89</v>
      </c>
      <c r="N339" t="str">
        <f t="shared" si="10"/>
        <v>Excelsa</v>
      </c>
      <c r="O339" t="str">
        <f t="shared" si="11"/>
        <v>Dark</v>
      </c>
      <c r="P339" t="str">
        <f>_xlfn.XLOOKUP(Table1[[#This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_xlfn.XLOOKUP('Working sheet 1'!D340,products!$A$1:$A$49,products!$B$1:$B$49,,0)</f>
        <v>Exc</v>
      </c>
      <c r="J340" t="str">
        <f>_xlfn.XLOOKUP(D340,products!$A$1:$A$49,products!$C$1:$C$49,,0)</f>
        <v>L</v>
      </c>
      <c r="K340" s="7">
        <f>_xlfn.XLOOKUP(D340,products!$A$1:$A$49,products!$D$1:$D$49,,0)</f>
        <v>1</v>
      </c>
      <c r="L340" s="9">
        <f>_xlfn.XLOOKUP(D340,products!$A$1:$A$49,products!$E$1:$E$49,,0)</f>
        <v>14.85</v>
      </c>
      <c r="M340" s="9">
        <f>'Working sheet 1'!L340*'Working sheet 1'!E340</f>
        <v>59.4</v>
      </c>
      <c r="N340" t="str">
        <f t="shared" si="10"/>
        <v>Excelsa</v>
      </c>
      <c r="O340" t="str">
        <f t="shared" si="11"/>
        <v>Light</v>
      </c>
      <c r="P340" t="str">
        <f>_xlfn.XLOOKUP(Table1[[#This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_xlfn.XLOOKUP('Working sheet 1'!D341,products!$A$1:$A$49,products!$B$1:$B$49,,0)</f>
        <v>Exc</v>
      </c>
      <c r="J341" t="str">
        <f>_xlfn.XLOOKUP(D341,products!$A$1:$A$49,products!$C$1:$C$49,,0)</f>
        <v>D</v>
      </c>
      <c r="K341" s="7">
        <f>_xlfn.XLOOKUP(D341,products!$A$1:$A$49,products!$D$1:$D$49,,0)</f>
        <v>0.2</v>
      </c>
      <c r="L341" s="9">
        <f>_xlfn.XLOOKUP(D341,products!$A$1:$A$49,products!$E$1:$E$49,,0)</f>
        <v>3.645</v>
      </c>
      <c r="M341" s="9">
        <f>'Working sheet 1'!L341*'Working sheet 1'!E341</f>
        <v>7.29</v>
      </c>
      <c r="N341" t="str">
        <f t="shared" si="10"/>
        <v>Excelsa</v>
      </c>
      <c r="O341" t="str">
        <f t="shared" si="11"/>
        <v>Dark</v>
      </c>
      <c r="P341" t="str">
        <f>_xlfn.XLOOKUP(Table1[[#This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_xlfn.XLOOKUP('Working sheet 1'!D342,products!$A$1:$A$49,products!$B$1:$B$49,,0)</f>
        <v>Exc</v>
      </c>
      <c r="J342" t="str">
        <f>_xlfn.XLOOKUP(D342,products!$A$1:$A$49,products!$C$1:$C$49,,0)</f>
        <v>D</v>
      </c>
      <c r="K342" s="7">
        <f>_xlfn.XLOOKUP(D342,products!$A$1:$A$49,products!$D$1:$D$49,,0)</f>
        <v>0.5</v>
      </c>
      <c r="L342" s="9">
        <f>_xlfn.XLOOKUP(D342,products!$A$1:$A$49,products!$E$1:$E$49,,0)</f>
        <v>7.29</v>
      </c>
      <c r="M342" s="9">
        <f>'Working sheet 1'!L342*'Working sheet 1'!E342</f>
        <v>7.29</v>
      </c>
      <c r="N342" t="str">
        <f t="shared" si="10"/>
        <v>Excelsa</v>
      </c>
      <c r="O342" t="str">
        <f t="shared" si="11"/>
        <v>Dark</v>
      </c>
      <c r="P342" t="str">
        <f>_xlfn.XLOOKUP(Table1[[#This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_xlfn.XLOOKUP('Working sheet 1'!D343,products!$A$1:$A$49,products!$B$1:$B$49,,0)</f>
        <v>Exc</v>
      </c>
      <c r="J343" t="str">
        <f>_xlfn.XLOOKUP(D343,products!$A$1:$A$49,products!$C$1:$C$49,,0)</f>
        <v>L</v>
      </c>
      <c r="K343" s="7">
        <f>_xlfn.XLOOKUP(D343,products!$A$1:$A$49,products!$D$1:$D$49,,0)</f>
        <v>0.5</v>
      </c>
      <c r="L343" s="9">
        <f>_xlfn.XLOOKUP(D343,products!$A$1:$A$49,products!$E$1:$E$49,,0)</f>
        <v>8.91</v>
      </c>
      <c r="M343" s="9">
        <f>'Working sheet 1'!L343*'Working sheet 1'!E343</f>
        <v>17.82</v>
      </c>
      <c r="N343" t="str">
        <f t="shared" si="10"/>
        <v>Excelsa</v>
      </c>
      <c r="O343" t="str">
        <f t="shared" si="11"/>
        <v>Light</v>
      </c>
      <c r="P343" t="str">
        <f>_xlfn.XLOOKUP(Table1[[#This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_xlfn.XLOOKUP('Working sheet 1'!D344,products!$A$1:$A$49,products!$B$1:$B$49,,0)</f>
        <v>Lib</v>
      </c>
      <c r="J344" t="str">
        <f>_xlfn.XLOOKUP(D344,products!$A$1:$A$49,products!$C$1:$C$49,,0)</f>
        <v>D</v>
      </c>
      <c r="K344" s="7">
        <f>_xlfn.XLOOKUP(D344,products!$A$1:$A$49,products!$D$1:$D$49,,0)</f>
        <v>0.5</v>
      </c>
      <c r="L344" s="9">
        <f>_xlfn.XLOOKUP(D344,products!$A$1:$A$49,products!$E$1:$E$49,,0)</f>
        <v>7.77</v>
      </c>
      <c r="M344" s="9">
        <f>'Working sheet 1'!L344*'Working sheet 1'!E344</f>
        <v>38.849999999999994</v>
      </c>
      <c r="N344" t="str">
        <f t="shared" si="10"/>
        <v>Liberica</v>
      </c>
      <c r="O344" t="str">
        <f t="shared" si="11"/>
        <v>Dark</v>
      </c>
      <c r="P344" t="str">
        <f>_xlfn.XLOOKUP(Table1[[#This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_xlfn.XLOOKUP('Working sheet 1'!D345,products!$A$1:$A$49,products!$B$1:$B$49,,0)</f>
        <v>Rob</v>
      </c>
      <c r="J345" t="str">
        <f>_xlfn.XLOOKUP(D345,products!$A$1:$A$49,products!$C$1:$C$49,,0)</f>
        <v>D</v>
      </c>
      <c r="K345" s="7">
        <f>_xlfn.XLOOKUP(D345,products!$A$1:$A$49,products!$D$1:$D$49,,0)</f>
        <v>0.5</v>
      </c>
      <c r="L345" s="9">
        <f>_xlfn.XLOOKUP(D345,products!$A$1:$A$49,products!$E$1:$E$49,,0)</f>
        <v>5.3699999999999992</v>
      </c>
      <c r="M345" s="9">
        <f>'Working sheet 1'!L345*'Working sheet 1'!E345</f>
        <v>32.22</v>
      </c>
      <c r="N345" t="str">
        <f t="shared" si="10"/>
        <v>Robusta</v>
      </c>
      <c r="O345" t="str">
        <f t="shared" si="11"/>
        <v>Dark</v>
      </c>
      <c r="P345" t="str">
        <f>_xlfn.XLOOKUP(Table1[[#This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_xlfn.XLOOKUP('Working sheet 1'!D346,products!$A$1:$A$49,products!$B$1:$B$49,,0)</f>
        <v>Rob</v>
      </c>
      <c r="J346" t="str">
        <f>_xlfn.XLOOKUP(D346,products!$A$1:$A$49,products!$C$1:$C$49,,0)</f>
        <v>M</v>
      </c>
      <c r="K346" s="7">
        <f>_xlfn.XLOOKUP(D346,products!$A$1:$A$49,products!$D$1:$D$49,,0)</f>
        <v>1</v>
      </c>
      <c r="L346" s="9">
        <f>_xlfn.XLOOKUP(D346,products!$A$1:$A$49,products!$E$1:$E$49,,0)</f>
        <v>9.9499999999999993</v>
      </c>
      <c r="M346" s="9">
        <f>'Working sheet 1'!L346*'Working sheet 1'!E346</f>
        <v>19.899999999999999</v>
      </c>
      <c r="N346" t="str">
        <f t="shared" si="10"/>
        <v>Robusta</v>
      </c>
      <c r="O346" t="str">
        <f t="shared" si="11"/>
        <v>Medium</v>
      </c>
      <c r="P346" t="str">
        <f>_xlfn.XLOOKUP(Table1[[#This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_xlfn.XLOOKUP('Working sheet 1'!D347,products!$A$1:$A$49,products!$B$1:$B$49,,0)</f>
        <v>Rob</v>
      </c>
      <c r="J347" t="str">
        <f>_xlfn.XLOOKUP(D347,products!$A$1:$A$49,products!$C$1:$C$49,,0)</f>
        <v>L</v>
      </c>
      <c r="K347" s="7">
        <f>_xlfn.XLOOKUP(D347,products!$A$1:$A$49,products!$D$1:$D$49,,0)</f>
        <v>1</v>
      </c>
      <c r="L347" s="9">
        <f>_xlfn.XLOOKUP(D347,products!$A$1:$A$49,products!$E$1:$E$49,,0)</f>
        <v>11.95</v>
      </c>
      <c r="M347" s="9">
        <f>'Working sheet 1'!L347*'Working sheet 1'!E347</f>
        <v>59.75</v>
      </c>
      <c r="N347" t="str">
        <f t="shared" si="10"/>
        <v>Robusta</v>
      </c>
      <c r="O347" t="str">
        <f t="shared" si="11"/>
        <v>Light</v>
      </c>
      <c r="P347" t="str">
        <f>_xlfn.XLOOKUP(Table1[[#This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_xlfn.XLOOKUP('Working sheet 1'!D348,products!$A$1:$A$49,products!$B$1:$B$49,,0)</f>
        <v>Ara</v>
      </c>
      <c r="J348" t="str">
        <f>_xlfn.XLOOKUP(D348,products!$A$1:$A$49,products!$C$1:$C$49,,0)</f>
        <v>L</v>
      </c>
      <c r="K348" s="7">
        <f>_xlfn.XLOOKUP(D348,products!$A$1:$A$49,products!$D$1:$D$49,,0)</f>
        <v>0.5</v>
      </c>
      <c r="L348" s="9">
        <f>_xlfn.XLOOKUP(D348,products!$A$1:$A$49,products!$E$1:$E$49,,0)</f>
        <v>7.77</v>
      </c>
      <c r="M348" s="9">
        <f>'Working sheet 1'!L348*'Working sheet 1'!E348</f>
        <v>23.31</v>
      </c>
      <c r="N348" t="str">
        <f t="shared" si="10"/>
        <v>Arabica</v>
      </c>
      <c r="O348" t="str">
        <f t="shared" si="11"/>
        <v>Light</v>
      </c>
      <c r="P348" t="str">
        <f>_xlfn.XLOOKUP(Table1[[#This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_xlfn.XLOOKUP('Working sheet 1'!D349,products!$A$1:$A$49,products!$B$1:$B$49,,0)</f>
        <v>Lib</v>
      </c>
      <c r="J349" t="str">
        <f>_xlfn.XLOOKUP(D349,products!$A$1:$A$49,products!$C$1:$C$49,,0)</f>
        <v>M</v>
      </c>
      <c r="K349" s="7">
        <f>_xlfn.XLOOKUP(D349,products!$A$1:$A$49,products!$D$1:$D$49,,0)</f>
        <v>1</v>
      </c>
      <c r="L349" s="9">
        <f>_xlfn.XLOOKUP(D349,products!$A$1:$A$49,products!$E$1:$E$49,,0)</f>
        <v>14.55</v>
      </c>
      <c r="M349" s="9">
        <f>'Working sheet 1'!L349*'Working sheet 1'!E349</f>
        <v>43.650000000000006</v>
      </c>
      <c r="N349" t="str">
        <f t="shared" si="10"/>
        <v>Liberica</v>
      </c>
      <c r="O349" t="str">
        <f t="shared" si="11"/>
        <v>Medium</v>
      </c>
      <c r="P349" t="str">
        <f>_xlfn.XLOOKUP(Table1[[#This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_xlfn.XLOOKUP('Working sheet 1'!D350,products!$A$1:$A$49,products!$B$1:$B$49,,0)</f>
        <v>Exc</v>
      </c>
      <c r="J350" t="str">
        <f>_xlfn.XLOOKUP(D350,products!$A$1:$A$49,products!$C$1:$C$49,,0)</f>
        <v>L</v>
      </c>
      <c r="K350" s="7">
        <f>_xlfn.XLOOKUP(D350,products!$A$1:$A$49,products!$D$1:$D$49,,0)</f>
        <v>2.5</v>
      </c>
      <c r="L350" s="9">
        <f>_xlfn.XLOOKUP(D350,products!$A$1:$A$49,products!$E$1:$E$49,,0)</f>
        <v>34.154999999999994</v>
      </c>
      <c r="M350" s="9">
        <f>'Working sheet 1'!L350*'Working sheet 1'!E350</f>
        <v>204.92999999999995</v>
      </c>
      <c r="N350" t="str">
        <f t="shared" si="10"/>
        <v>Excelsa</v>
      </c>
      <c r="O350" t="str">
        <f t="shared" si="11"/>
        <v>Light</v>
      </c>
      <c r="P350" t="str">
        <f>_xlfn.XLOOKUP(Table1[[#This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_xlfn.XLOOKUP('Working sheet 1'!D351,products!$A$1:$A$49,products!$B$1:$B$49,,0)</f>
        <v>Rob</v>
      </c>
      <c r="J351" t="str">
        <f>_xlfn.XLOOKUP(D351,products!$A$1:$A$49,products!$C$1:$C$49,,0)</f>
        <v>L</v>
      </c>
      <c r="K351" s="7">
        <f>_xlfn.XLOOKUP(D351,products!$A$1:$A$49,products!$D$1:$D$49,,0)</f>
        <v>0.2</v>
      </c>
      <c r="L351" s="9">
        <f>_xlfn.XLOOKUP(D351,products!$A$1:$A$49,products!$E$1:$E$49,,0)</f>
        <v>3.5849999999999995</v>
      </c>
      <c r="M351" s="9">
        <f>'Working sheet 1'!L351*'Working sheet 1'!E351</f>
        <v>14.339999999999998</v>
      </c>
      <c r="N351" t="str">
        <f t="shared" si="10"/>
        <v>Robusta</v>
      </c>
      <c r="O351" t="str">
        <f t="shared" si="11"/>
        <v>Light</v>
      </c>
      <c r="P351" t="str">
        <f>_xlfn.XLOOKUP(Table1[[#This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_xlfn.XLOOKUP('Working sheet 1'!D352,products!$A$1:$A$49,products!$B$1:$B$49,,0)</f>
        <v>Ara</v>
      </c>
      <c r="J352" t="str">
        <f>_xlfn.XLOOKUP(D352,products!$A$1:$A$49,products!$C$1:$C$49,,0)</f>
        <v>D</v>
      </c>
      <c r="K352" s="7">
        <f>_xlfn.XLOOKUP(D352,products!$A$1:$A$49,products!$D$1:$D$49,,0)</f>
        <v>0.5</v>
      </c>
      <c r="L352" s="9">
        <f>_xlfn.XLOOKUP(D352,products!$A$1:$A$49,products!$E$1:$E$49,,0)</f>
        <v>5.97</v>
      </c>
      <c r="M352" s="9">
        <f>'Working sheet 1'!L352*'Working sheet 1'!E352</f>
        <v>23.88</v>
      </c>
      <c r="N352" t="str">
        <f t="shared" si="10"/>
        <v>Arabica</v>
      </c>
      <c r="O352" t="str">
        <f t="shared" si="11"/>
        <v>Dark</v>
      </c>
      <c r="P352" t="str">
        <f>_xlfn.XLOOKUP(Table1[[#This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_xlfn.XLOOKUP('Working sheet 1'!D353,products!$A$1:$A$49,products!$B$1:$B$49,,0)</f>
        <v>Ara</v>
      </c>
      <c r="J353" t="str">
        <f>_xlfn.XLOOKUP(D353,products!$A$1:$A$49,products!$C$1:$C$49,,0)</f>
        <v>M</v>
      </c>
      <c r="K353" s="7">
        <f>_xlfn.XLOOKUP(D353,products!$A$1:$A$49,products!$D$1:$D$49,,0)</f>
        <v>1</v>
      </c>
      <c r="L353" s="9">
        <f>_xlfn.XLOOKUP(D353,products!$A$1:$A$49,products!$E$1:$E$49,,0)</f>
        <v>11.25</v>
      </c>
      <c r="M353" s="9">
        <f>'Working sheet 1'!L353*'Working sheet 1'!E353</f>
        <v>22.5</v>
      </c>
      <c r="N353" t="str">
        <f t="shared" si="10"/>
        <v>Arabica</v>
      </c>
      <c r="O353" t="str">
        <f t="shared" si="11"/>
        <v>Medium</v>
      </c>
      <c r="P353" t="str">
        <f>_xlfn.XLOOKUP(Table1[[#This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_xlfn.XLOOKUP('Working sheet 1'!D354,products!$A$1:$A$49,products!$B$1:$B$49,,0)</f>
        <v>Exc</v>
      </c>
      <c r="J354" t="str">
        <f>_xlfn.XLOOKUP(D354,products!$A$1:$A$49,products!$C$1:$C$49,,0)</f>
        <v>D</v>
      </c>
      <c r="K354" s="7">
        <f>_xlfn.XLOOKUP(D354,products!$A$1:$A$49,products!$D$1:$D$49,,0)</f>
        <v>0.5</v>
      </c>
      <c r="L354" s="9">
        <f>_xlfn.XLOOKUP(D354,products!$A$1:$A$49,products!$E$1:$E$49,,0)</f>
        <v>7.29</v>
      </c>
      <c r="M354" s="9">
        <f>'Working sheet 1'!L354*'Working sheet 1'!E354</f>
        <v>36.450000000000003</v>
      </c>
      <c r="N354" t="str">
        <f t="shared" si="10"/>
        <v>Excelsa</v>
      </c>
      <c r="O354" t="str">
        <f t="shared" si="11"/>
        <v>Dark</v>
      </c>
      <c r="P354" t="str">
        <f>_xlfn.XLOOKUP(Table1[[#This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_xlfn.XLOOKUP('Working sheet 1'!D355,products!$A$1:$A$49,products!$B$1:$B$49,,0)</f>
        <v>Ara</v>
      </c>
      <c r="J355" t="str">
        <f>_xlfn.XLOOKUP(D355,products!$A$1:$A$49,products!$C$1:$C$49,,0)</f>
        <v>M</v>
      </c>
      <c r="K355" s="7">
        <f>_xlfn.XLOOKUP(D355,products!$A$1:$A$49,products!$D$1:$D$49,,0)</f>
        <v>0.5</v>
      </c>
      <c r="L355" s="9">
        <f>_xlfn.XLOOKUP(D355,products!$A$1:$A$49,products!$E$1:$E$49,,0)</f>
        <v>6.75</v>
      </c>
      <c r="M355" s="9">
        <f>'Working sheet 1'!L355*'Working sheet 1'!E355</f>
        <v>27</v>
      </c>
      <c r="N355" t="str">
        <f t="shared" si="10"/>
        <v>Arabica</v>
      </c>
      <c r="O355" t="str">
        <f t="shared" si="11"/>
        <v>Medium</v>
      </c>
      <c r="P355" t="str">
        <f>_xlfn.XLOOKUP(Table1[[#This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_xlfn.XLOOKUP('Working sheet 1'!D356,products!$A$1:$A$49,products!$B$1:$B$49,,0)</f>
        <v>Ara</v>
      </c>
      <c r="J356" t="str">
        <f>_xlfn.XLOOKUP(D356,products!$A$1:$A$49,products!$C$1:$C$49,,0)</f>
        <v>M</v>
      </c>
      <c r="K356" s="7">
        <f>_xlfn.XLOOKUP(D356,products!$A$1:$A$49,products!$D$1:$D$49,,0)</f>
        <v>2.5</v>
      </c>
      <c r="L356" s="9">
        <f>_xlfn.XLOOKUP(D356,products!$A$1:$A$49,products!$E$1:$E$49,,0)</f>
        <v>25.874999999999996</v>
      </c>
      <c r="M356" s="9">
        <f>'Working sheet 1'!L356*'Working sheet 1'!E356</f>
        <v>155.24999999999997</v>
      </c>
      <c r="N356" t="str">
        <f t="shared" si="10"/>
        <v>Arabica</v>
      </c>
      <c r="O356" t="str">
        <f t="shared" si="11"/>
        <v>Medium</v>
      </c>
      <c r="P356" t="str">
        <f>_xlfn.XLOOKUP(Table1[[#This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_xlfn.XLOOKUP('Working sheet 1'!D357,products!$A$1:$A$49,products!$B$1:$B$49,,0)</f>
        <v>Ara</v>
      </c>
      <c r="J357" t="str">
        <f>_xlfn.XLOOKUP(D357,products!$A$1:$A$49,products!$C$1:$C$49,,0)</f>
        <v>D</v>
      </c>
      <c r="K357" s="7">
        <f>_xlfn.XLOOKUP(D357,products!$A$1:$A$49,products!$D$1:$D$49,,0)</f>
        <v>2.5</v>
      </c>
      <c r="L357" s="9">
        <f>_xlfn.XLOOKUP(D357,products!$A$1:$A$49,products!$E$1:$E$49,,0)</f>
        <v>22.884999999999998</v>
      </c>
      <c r="M357" s="9">
        <f>'Working sheet 1'!L357*'Working sheet 1'!E357</f>
        <v>114.42499999999998</v>
      </c>
      <c r="N357" t="str">
        <f t="shared" si="10"/>
        <v>Arabica</v>
      </c>
      <c r="O357" t="str">
        <f t="shared" si="11"/>
        <v>Dark</v>
      </c>
      <c r="P357" t="str">
        <f>_xlfn.XLOOKUP(Table1[[#This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_xlfn.XLOOKUP('Working sheet 1'!D358,products!$A$1:$A$49,products!$B$1:$B$49,,0)</f>
        <v>Lib</v>
      </c>
      <c r="J358" t="str">
        <f>_xlfn.XLOOKUP(D358,products!$A$1:$A$49,products!$C$1:$C$49,,0)</f>
        <v>D</v>
      </c>
      <c r="K358" s="7">
        <f>_xlfn.XLOOKUP(D358,products!$A$1:$A$49,products!$D$1:$D$49,,0)</f>
        <v>1</v>
      </c>
      <c r="L358" s="9">
        <f>_xlfn.XLOOKUP(D358,products!$A$1:$A$49,products!$E$1:$E$49,,0)</f>
        <v>12.95</v>
      </c>
      <c r="M358" s="9">
        <f>'Working sheet 1'!L358*'Working sheet 1'!E358</f>
        <v>51.8</v>
      </c>
      <c r="N358" t="str">
        <f t="shared" si="10"/>
        <v>Liberica</v>
      </c>
      <c r="O358" t="str">
        <f t="shared" si="11"/>
        <v>Dark</v>
      </c>
      <c r="P358" t="str">
        <f>_xlfn.XLOOKUP(Table1[[#This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_xlfn.XLOOKUP('Working sheet 1'!D359,products!$A$1:$A$49,products!$B$1:$B$49,,0)</f>
        <v>Ara</v>
      </c>
      <c r="J359" t="str">
        <f>_xlfn.XLOOKUP(D359,products!$A$1:$A$49,products!$C$1:$C$49,,0)</f>
        <v>M</v>
      </c>
      <c r="K359" s="7">
        <f>_xlfn.XLOOKUP(D359,products!$A$1:$A$49,products!$D$1:$D$49,,0)</f>
        <v>2.5</v>
      </c>
      <c r="L359" s="9">
        <f>_xlfn.XLOOKUP(D359,products!$A$1:$A$49,products!$E$1:$E$49,,0)</f>
        <v>25.874999999999996</v>
      </c>
      <c r="M359" s="9">
        <f>'Working sheet 1'!L359*'Working sheet 1'!E359</f>
        <v>155.24999999999997</v>
      </c>
      <c r="N359" t="str">
        <f t="shared" si="10"/>
        <v>Arabica</v>
      </c>
      <c r="O359" t="str">
        <f t="shared" si="11"/>
        <v>Medium</v>
      </c>
      <c r="P359" t="str">
        <f>_xlfn.XLOOKUP(Table1[[#This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_xlfn.XLOOKUP('Working sheet 1'!D360,products!$A$1:$A$49,products!$B$1:$B$49,,0)</f>
        <v>Ara</v>
      </c>
      <c r="J360" t="str">
        <f>_xlfn.XLOOKUP(D360,products!$A$1:$A$49,products!$C$1:$C$49,,0)</f>
        <v>L</v>
      </c>
      <c r="K360" s="7">
        <f>_xlfn.XLOOKUP(D360,products!$A$1:$A$49,products!$D$1:$D$49,,0)</f>
        <v>2.5</v>
      </c>
      <c r="L360" s="9">
        <f>_xlfn.XLOOKUP(D360,products!$A$1:$A$49,products!$E$1:$E$49,,0)</f>
        <v>29.784999999999997</v>
      </c>
      <c r="M360" s="9">
        <f>'Working sheet 1'!L360*'Working sheet 1'!E360</f>
        <v>29.784999999999997</v>
      </c>
      <c r="N360" t="str">
        <f t="shared" si="10"/>
        <v>Arabica</v>
      </c>
      <c r="O360" t="str">
        <f t="shared" si="11"/>
        <v>Light</v>
      </c>
      <c r="P360" t="str">
        <f>_xlfn.XLOOKUP(Table1[[#This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_xlfn.XLOOKUP('Working sheet 1'!D361,products!$A$1:$A$49,products!$B$1:$B$49,,0)</f>
        <v>Rob</v>
      </c>
      <c r="J361" t="str">
        <f>_xlfn.XLOOKUP(D361,products!$A$1:$A$49,products!$C$1:$C$49,,0)</f>
        <v>L</v>
      </c>
      <c r="K361" s="7">
        <f>_xlfn.XLOOKUP(D361,products!$A$1:$A$49,products!$D$1:$D$49,,0)</f>
        <v>0.2</v>
      </c>
      <c r="L361" s="9">
        <f>_xlfn.XLOOKUP(D361,products!$A$1:$A$49,products!$E$1:$E$49,,0)</f>
        <v>3.5849999999999995</v>
      </c>
      <c r="M361" s="9">
        <f>'Working sheet 1'!L361*'Working sheet 1'!E361</f>
        <v>21.509999999999998</v>
      </c>
      <c r="N361" t="str">
        <f t="shared" si="10"/>
        <v>Robusta</v>
      </c>
      <c r="O361" t="str">
        <f t="shared" si="11"/>
        <v>Light</v>
      </c>
      <c r="P361" t="str">
        <f>_xlfn.XLOOKUP(Table1[[#This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_xlfn.XLOOKUP('Working sheet 1'!D362,products!$A$1:$A$49,products!$B$1:$B$49,,0)</f>
        <v>Rob</v>
      </c>
      <c r="J362" t="str">
        <f>_xlfn.XLOOKUP(D362,products!$A$1:$A$49,products!$C$1:$C$49,,0)</f>
        <v>D</v>
      </c>
      <c r="K362" s="7">
        <f>_xlfn.XLOOKUP(D362,products!$A$1:$A$49,products!$D$1:$D$49,,0)</f>
        <v>2.5</v>
      </c>
      <c r="L362" s="9">
        <f>_xlfn.XLOOKUP(D362,products!$A$1:$A$49,products!$E$1:$E$49,,0)</f>
        <v>20.584999999999997</v>
      </c>
      <c r="M362" s="9">
        <f>'Working sheet 1'!L362*'Working sheet 1'!E362</f>
        <v>41.169999999999995</v>
      </c>
      <c r="N362" t="str">
        <f t="shared" si="10"/>
        <v>Robusta</v>
      </c>
      <c r="O362" t="str">
        <f t="shared" si="11"/>
        <v>Dark</v>
      </c>
      <c r="P362" t="str">
        <f>_xlfn.XLOOKUP(Table1[[#This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_xlfn.XLOOKUP('Working sheet 1'!D363,products!$A$1:$A$49,products!$B$1:$B$49,,0)</f>
        <v>Rob</v>
      </c>
      <c r="J363" t="str">
        <f>_xlfn.XLOOKUP(D363,products!$A$1:$A$49,products!$C$1:$C$49,,0)</f>
        <v>M</v>
      </c>
      <c r="K363" s="7">
        <f>_xlfn.XLOOKUP(D363,products!$A$1:$A$49,products!$D$1:$D$49,,0)</f>
        <v>0.5</v>
      </c>
      <c r="L363" s="9">
        <f>_xlfn.XLOOKUP(D363,products!$A$1:$A$49,products!$E$1:$E$49,,0)</f>
        <v>5.97</v>
      </c>
      <c r="M363" s="9">
        <f>'Working sheet 1'!L363*'Working sheet 1'!E363</f>
        <v>5.97</v>
      </c>
      <c r="N363" t="str">
        <f t="shared" si="10"/>
        <v>Robusta</v>
      </c>
      <c r="O363" t="str">
        <f t="shared" si="11"/>
        <v>Medium</v>
      </c>
      <c r="P363" t="str">
        <f>_xlfn.XLOOKUP(Table1[[#This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_xlfn.XLOOKUP('Working sheet 1'!D364,products!$A$1:$A$49,products!$B$1:$B$49,,0)</f>
        <v>Exc</v>
      </c>
      <c r="J364" t="str">
        <f>_xlfn.XLOOKUP(D364,products!$A$1:$A$49,products!$C$1:$C$49,,0)</f>
        <v>L</v>
      </c>
      <c r="K364" s="7">
        <f>_xlfn.XLOOKUP(D364,products!$A$1:$A$49,products!$D$1:$D$49,,0)</f>
        <v>1</v>
      </c>
      <c r="L364" s="9">
        <f>_xlfn.XLOOKUP(D364,products!$A$1:$A$49,products!$E$1:$E$49,,0)</f>
        <v>14.85</v>
      </c>
      <c r="M364" s="9">
        <f>'Working sheet 1'!L364*'Working sheet 1'!E364</f>
        <v>74.25</v>
      </c>
      <c r="N364" t="str">
        <f t="shared" si="10"/>
        <v>Excelsa</v>
      </c>
      <c r="O364" t="str">
        <f t="shared" si="11"/>
        <v>Light</v>
      </c>
      <c r="P364" t="str">
        <f>_xlfn.XLOOKUP(Table1[[#This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_xlfn.XLOOKUP('Working sheet 1'!D365,products!$A$1:$A$49,products!$B$1:$B$49,,0)</f>
        <v>Lib</v>
      </c>
      <c r="J365" t="str">
        <f>_xlfn.XLOOKUP(D365,products!$A$1:$A$49,products!$C$1:$C$49,,0)</f>
        <v>M</v>
      </c>
      <c r="K365" s="7">
        <f>_xlfn.XLOOKUP(D365,products!$A$1:$A$49,products!$D$1:$D$49,,0)</f>
        <v>1</v>
      </c>
      <c r="L365" s="9">
        <f>_xlfn.XLOOKUP(D365,products!$A$1:$A$49,products!$E$1:$E$49,,0)</f>
        <v>14.55</v>
      </c>
      <c r="M365" s="9">
        <f>'Working sheet 1'!L365*'Working sheet 1'!E365</f>
        <v>87.300000000000011</v>
      </c>
      <c r="N365" t="str">
        <f t="shared" si="10"/>
        <v>Liberica</v>
      </c>
      <c r="O365" t="str">
        <f t="shared" si="11"/>
        <v>Medium</v>
      </c>
      <c r="P365" t="str">
        <f>_xlfn.XLOOKUP(Table1[[#This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_xlfn.XLOOKUP('Working sheet 1'!D366,products!$A$1:$A$49,products!$B$1:$B$49,,0)</f>
        <v>Exc</v>
      </c>
      <c r="J366" t="str">
        <f>_xlfn.XLOOKUP(D366,products!$A$1:$A$49,products!$C$1:$C$49,,0)</f>
        <v>D</v>
      </c>
      <c r="K366" s="7">
        <f>_xlfn.XLOOKUP(D366,products!$A$1:$A$49,products!$D$1:$D$49,,0)</f>
        <v>1</v>
      </c>
      <c r="L366" s="9">
        <f>_xlfn.XLOOKUP(D366,products!$A$1:$A$49,products!$E$1:$E$49,,0)</f>
        <v>12.15</v>
      </c>
      <c r="M366" s="9">
        <f>'Working sheet 1'!L366*'Working sheet 1'!E366</f>
        <v>72.900000000000006</v>
      </c>
      <c r="N366" t="str">
        <f t="shared" si="10"/>
        <v>Excelsa</v>
      </c>
      <c r="O366" t="str">
        <f t="shared" si="11"/>
        <v>Dark</v>
      </c>
      <c r="P366" t="str">
        <f>_xlfn.XLOOKUP(Table1[[#This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_xlfn.XLOOKUP('Working sheet 1'!D367,products!$A$1:$A$49,products!$B$1:$B$49,,0)</f>
        <v>Lib</v>
      </c>
      <c r="J367" t="str">
        <f>_xlfn.XLOOKUP(D367,products!$A$1:$A$49,products!$C$1:$C$49,,0)</f>
        <v>D</v>
      </c>
      <c r="K367" s="7">
        <f>_xlfn.XLOOKUP(D367,products!$A$1:$A$49,products!$D$1:$D$49,,0)</f>
        <v>0.5</v>
      </c>
      <c r="L367" s="9">
        <f>_xlfn.XLOOKUP(D367,products!$A$1:$A$49,products!$E$1:$E$49,,0)</f>
        <v>7.77</v>
      </c>
      <c r="M367" s="9">
        <f>'Working sheet 1'!L367*'Working sheet 1'!E367</f>
        <v>7.77</v>
      </c>
      <c r="N367" t="str">
        <f t="shared" si="10"/>
        <v>Liberica</v>
      </c>
      <c r="O367" t="str">
        <f t="shared" si="11"/>
        <v>Dark</v>
      </c>
      <c r="P367" t="str">
        <f>_xlfn.XLOOKUP(Table1[[#This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_xlfn.XLOOKUP('Working sheet 1'!D368,products!$A$1:$A$49,products!$B$1:$B$49,,0)</f>
        <v>Exc</v>
      </c>
      <c r="J368" t="str">
        <f>_xlfn.XLOOKUP(D368,products!$A$1:$A$49,products!$C$1:$C$49,,0)</f>
        <v>D</v>
      </c>
      <c r="K368" s="7">
        <f>_xlfn.XLOOKUP(D368,products!$A$1:$A$49,products!$D$1:$D$49,,0)</f>
        <v>0.5</v>
      </c>
      <c r="L368" s="9">
        <f>_xlfn.XLOOKUP(D368,products!$A$1:$A$49,products!$E$1:$E$49,,0)</f>
        <v>7.29</v>
      </c>
      <c r="M368" s="9">
        <f>'Working sheet 1'!L368*'Working sheet 1'!E368</f>
        <v>43.74</v>
      </c>
      <c r="N368" t="str">
        <f t="shared" si="10"/>
        <v>Excelsa</v>
      </c>
      <c r="O368" t="str">
        <f t="shared" si="11"/>
        <v>Dark</v>
      </c>
      <c r="P368" t="str">
        <f>_xlfn.XLOOKUP(Table1[[#This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_xlfn.XLOOKUP('Working sheet 1'!D369,products!$A$1:$A$49,products!$B$1:$B$49,,0)</f>
        <v>Lib</v>
      </c>
      <c r="J369" t="str">
        <f>_xlfn.XLOOKUP(D369,products!$A$1:$A$49,products!$C$1:$C$49,,0)</f>
        <v>M</v>
      </c>
      <c r="K369" s="7">
        <f>_xlfn.XLOOKUP(D369,products!$A$1:$A$49,products!$D$1:$D$49,,0)</f>
        <v>0.2</v>
      </c>
      <c r="L369" s="9">
        <f>_xlfn.XLOOKUP(D369,products!$A$1:$A$49,products!$E$1:$E$49,,0)</f>
        <v>4.3650000000000002</v>
      </c>
      <c r="M369" s="9">
        <f>'Working sheet 1'!L369*'Working sheet 1'!E369</f>
        <v>8.73</v>
      </c>
      <c r="N369" t="str">
        <f t="shared" si="10"/>
        <v>Liberica</v>
      </c>
      <c r="O369" t="str">
        <f t="shared" si="11"/>
        <v>Medium</v>
      </c>
      <c r="P369" t="str">
        <f>_xlfn.XLOOKUP(Table1[[#This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_xlfn.XLOOKUP('Working sheet 1'!D370,products!$A$1:$A$49,products!$B$1:$B$49,,0)</f>
        <v>Exc</v>
      </c>
      <c r="J370" t="str">
        <f>_xlfn.XLOOKUP(D370,products!$A$1:$A$49,products!$C$1:$C$49,,0)</f>
        <v>M</v>
      </c>
      <c r="K370" s="7">
        <f>_xlfn.XLOOKUP(D370,products!$A$1:$A$49,products!$D$1:$D$49,,0)</f>
        <v>2.5</v>
      </c>
      <c r="L370" s="9">
        <f>_xlfn.XLOOKUP(D370,products!$A$1:$A$49,products!$E$1:$E$49,,0)</f>
        <v>31.624999999999996</v>
      </c>
      <c r="M370" s="9">
        <f>'Working sheet 1'!L370*'Working sheet 1'!E370</f>
        <v>63.249999999999993</v>
      </c>
      <c r="N370" t="str">
        <f t="shared" si="10"/>
        <v>Excelsa</v>
      </c>
      <c r="O370" t="str">
        <f t="shared" si="11"/>
        <v>Medium</v>
      </c>
      <c r="P370" t="str">
        <f>_xlfn.XLOOKUP(Table1[[#This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_xlfn.XLOOKUP('Working sheet 1'!D371,products!$A$1:$A$49,products!$B$1:$B$49,,0)</f>
        <v>Exc</v>
      </c>
      <c r="J371" t="str">
        <f>_xlfn.XLOOKUP(D371,products!$A$1:$A$49,products!$C$1:$C$49,,0)</f>
        <v>L</v>
      </c>
      <c r="K371" s="7">
        <f>_xlfn.XLOOKUP(D371,products!$A$1:$A$49,products!$D$1:$D$49,,0)</f>
        <v>0.5</v>
      </c>
      <c r="L371" s="9">
        <f>_xlfn.XLOOKUP(D371,products!$A$1:$A$49,products!$E$1:$E$49,,0)</f>
        <v>8.91</v>
      </c>
      <c r="M371" s="9">
        <f>'Working sheet 1'!L371*'Working sheet 1'!E371</f>
        <v>8.91</v>
      </c>
      <c r="N371" t="str">
        <f t="shared" si="10"/>
        <v>Excelsa</v>
      </c>
      <c r="O371" t="str">
        <f t="shared" si="11"/>
        <v>Light</v>
      </c>
      <c r="P371" t="str">
        <f>_xlfn.XLOOKUP(Table1[[#This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_xlfn.XLOOKUP('Working sheet 1'!D372,products!$A$1:$A$49,products!$B$1:$B$49,,0)</f>
        <v>Exc</v>
      </c>
      <c r="J372" t="str">
        <f>_xlfn.XLOOKUP(D372,products!$A$1:$A$49,products!$C$1:$C$49,,0)</f>
        <v>D</v>
      </c>
      <c r="K372" s="7">
        <f>_xlfn.XLOOKUP(D372,products!$A$1:$A$49,products!$D$1:$D$49,,0)</f>
        <v>1</v>
      </c>
      <c r="L372" s="9">
        <f>_xlfn.XLOOKUP(D372,products!$A$1:$A$49,products!$E$1:$E$49,,0)</f>
        <v>12.15</v>
      </c>
      <c r="M372" s="9">
        <f>'Working sheet 1'!L372*'Working sheet 1'!E372</f>
        <v>24.3</v>
      </c>
      <c r="N372" t="str">
        <f t="shared" si="10"/>
        <v>Excelsa</v>
      </c>
      <c r="O372" t="str">
        <f t="shared" si="11"/>
        <v>Dark</v>
      </c>
      <c r="P372" t="str">
        <f>_xlfn.XLOOKUP(Table1[[#This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_xlfn.XLOOKUP('Working sheet 1'!D373,products!$A$1:$A$49,products!$B$1:$B$49,,0)</f>
        <v>Ara</v>
      </c>
      <c r="J373" t="str">
        <f>_xlfn.XLOOKUP(D373,products!$A$1:$A$49,products!$C$1:$C$49,,0)</f>
        <v>L</v>
      </c>
      <c r="K373" s="7">
        <f>_xlfn.XLOOKUP(D373,products!$A$1:$A$49,products!$D$1:$D$49,,0)</f>
        <v>0.5</v>
      </c>
      <c r="L373" s="9">
        <f>_xlfn.XLOOKUP(D373,products!$A$1:$A$49,products!$E$1:$E$49,,0)</f>
        <v>7.77</v>
      </c>
      <c r="M373" s="9">
        <f>'Working sheet 1'!L373*'Working sheet 1'!E373</f>
        <v>46.62</v>
      </c>
      <c r="N373" t="str">
        <f t="shared" si="10"/>
        <v>Arabica</v>
      </c>
      <c r="O373" t="str">
        <f t="shared" si="11"/>
        <v>Light</v>
      </c>
      <c r="P373" t="str">
        <f>_xlfn.XLOOKUP(Table1[[#This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_xlfn.XLOOKUP('Working sheet 1'!D374,products!$A$1:$A$49,products!$B$1:$B$49,,0)</f>
        <v>Rob</v>
      </c>
      <c r="J374" t="str">
        <f>_xlfn.XLOOKUP(D374,products!$A$1:$A$49,products!$C$1:$C$49,,0)</f>
        <v>L</v>
      </c>
      <c r="K374" s="7">
        <f>_xlfn.XLOOKUP(D374,products!$A$1:$A$49,products!$D$1:$D$49,,0)</f>
        <v>0.5</v>
      </c>
      <c r="L374" s="9">
        <f>_xlfn.XLOOKUP(D374,products!$A$1:$A$49,products!$E$1:$E$49,,0)</f>
        <v>7.169999999999999</v>
      </c>
      <c r="M374" s="9">
        <f>'Working sheet 1'!L374*'Working sheet 1'!E374</f>
        <v>43.019999999999996</v>
      </c>
      <c r="N374" t="str">
        <f t="shared" si="10"/>
        <v>Robusta</v>
      </c>
      <c r="O374" t="str">
        <f t="shared" si="11"/>
        <v>Light</v>
      </c>
      <c r="P374" t="str">
        <f>_xlfn.XLOOKUP(Table1[[#This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_xlfn.XLOOKUP('Working sheet 1'!D375,products!$A$1:$A$49,products!$B$1:$B$49,,0)</f>
        <v>Ara</v>
      </c>
      <c r="J375" t="str">
        <f>_xlfn.XLOOKUP(D375,products!$A$1:$A$49,products!$C$1:$C$49,,0)</f>
        <v>D</v>
      </c>
      <c r="K375" s="7">
        <f>_xlfn.XLOOKUP(D375,products!$A$1:$A$49,products!$D$1:$D$49,,0)</f>
        <v>0.5</v>
      </c>
      <c r="L375" s="9">
        <f>_xlfn.XLOOKUP(D375,products!$A$1:$A$49,products!$E$1:$E$49,,0)</f>
        <v>5.97</v>
      </c>
      <c r="M375" s="9">
        <f>'Working sheet 1'!L375*'Working sheet 1'!E375</f>
        <v>17.91</v>
      </c>
      <c r="N375" t="str">
        <f t="shared" si="10"/>
        <v>Arabica</v>
      </c>
      <c r="O375" t="str">
        <f t="shared" si="11"/>
        <v>Dark</v>
      </c>
      <c r="P375" t="str">
        <f>_xlfn.XLOOKUP(Table1[[#This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_xlfn.XLOOKUP('Working sheet 1'!D376,products!$A$1:$A$49,products!$B$1:$B$49,,0)</f>
        <v>Lib</v>
      </c>
      <c r="J376" t="str">
        <f>_xlfn.XLOOKUP(D376,products!$A$1:$A$49,products!$C$1:$C$49,,0)</f>
        <v>L</v>
      </c>
      <c r="K376" s="7">
        <f>_xlfn.XLOOKUP(D376,products!$A$1:$A$49,products!$D$1:$D$49,,0)</f>
        <v>0.5</v>
      </c>
      <c r="L376" s="9">
        <f>_xlfn.XLOOKUP(D376,products!$A$1:$A$49,products!$E$1:$E$49,,0)</f>
        <v>9.51</v>
      </c>
      <c r="M376" s="9">
        <f>'Working sheet 1'!L376*'Working sheet 1'!E376</f>
        <v>38.04</v>
      </c>
      <c r="N376" t="str">
        <f t="shared" si="10"/>
        <v>Liberica</v>
      </c>
      <c r="O376" t="str">
        <f t="shared" si="11"/>
        <v>Light</v>
      </c>
      <c r="P376" t="str">
        <f>_xlfn.XLOOKUP(Table1[[#This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_xlfn.XLOOKUP('Working sheet 1'!D377,products!$A$1:$A$49,products!$B$1:$B$49,,0)</f>
        <v>Ara</v>
      </c>
      <c r="J377" t="str">
        <f>_xlfn.XLOOKUP(D377,products!$A$1:$A$49,products!$C$1:$C$49,,0)</f>
        <v>M</v>
      </c>
      <c r="K377" s="7">
        <f>_xlfn.XLOOKUP(D377,products!$A$1:$A$49,products!$D$1:$D$49,,0)</f>
        <v>0.2</v>
      </c>
      <c r="L377" s="9">
        <f>_xlfn.XLOOKUP(D377,products!$A$1:$A$49,products!$E$1:$E$49,,0)</f>
        <v>3.375</v>
      </c>
      <c r="M377" s="9">
        <f>'Working sheet 1'!L377*'Working sheet 1'!E377</f>
        <v>6.75</v>
      </c>
      <c r="N377" t="str">
        <f t="shared" si="10"/>
        <v>Arabica</v>
      </c>
      <c r="O377" t="str">
        <f t="shared" si="11"/>
        <v>Medium</v>
      </c>
      <c r="P377" t="str">
        <f>_xlfn.XLOOKUP(Table1[[#This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_xlfn.XLOOKUP('Working sheet 1'!D378,products!$A$1:$A$49,products!$B$1:$B$49,,0)</f>
        <v>Rob</v>
      </c>
      <c r="J378" t="str">
        <f>_xlfn.XLOOKUP(D378,products!$A$1:$A$49,products!$C$1:$C$49,,0)</f>
        <v>M</v>
      </c>
      <c r="K378" s="7">
        <f>_xlfn.XLOOKUP(D378,products!$A$1:$A$49,products!$D$1:$D$49,,0)</f>
        <v>0.5</v>
      </c>
      <c r="L378" s="9">
        <f>_xlfn.XLOOKUP(D378,products!$A$1:$A$49,products!$E$1:$E$49,,0)</f>
        <v>5.97</v>
      </c>
      <c r="M378" s="9">
        <f>'Working sheet 1'!L378*'Working sheet 1'!E378</f>
        <v>5.97</v>
      </c>
      <c r="N378" t="str">
        <f t="shared" si="10"/>
        <v>Robusta</v>
      </c>
      <c r="O378" t="str">
        <f t="shared" si="11"/>
        <v>Medium</v>
      </c>
      <c r="P378" t="str">
        <f>_xlfn.XLOOKUP(Table1[[#This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_xlfn.XLOOKUP('Working sheet 1'!D379,products!$A$1:$A$49,products!$B$1:$B$49,,0)</f>
        <v>Rob</v>
      </c>
      <c r="J379" t="str">
        <f>_xlfn.XLOOKUP(D379,products!$A$1:$A$49,products!$C$1:$C$49,,0)</f>
        <v>D</v>
      </c>
      <c r="K379" s="7">
        <f>_xlfn.XLOOKUP(D379,products!$A$1:$A$49,products!$D$1:$D$49,,0)</f>
        <v>0.2</v>
      </c>
      <c r="L379" s="9">
        <f>_xlfn.XLOOKUP(D379,products!$A$1:$A$49,products!$E$1:$E$49,,0)</f>
        <v>2.6849999999999996</v>
      </c>
      <c r="M379" s="9">
        <f>'Working sheet 1'!L379*'Working sheet 1'!E379</f>
        <v>8.0549999999999997</v>
      </c>
      <c r="N379" t="str">
        <f t="shared" si="10"/>
        <v>Robusta</v>
      </c>
      <c r="O379" t="str">
        <f t="shared" si="11"/>
        <v>Dark</v>
      </c>
      <c r="P379" t="str">
        <f>_xlfn.XLOOKUP(Table1[[#This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_xlfn.XLOOKUP('Working sheet 1'!D380,products!$A$1:$A$49,products!$B$1:$B$49,,0)</f>
        <v>Ara</v>
      </c>
      <c r="J380" t="str">
        <f>_xlfn.XLOOKUP(D380,products!$A$1:$A$49,products!$C$1:$C$49,,0)</f>
        <v>L</v>
      </c>
      <c r="K380" s="7">
        <f>_xlfn.XLOOKUP(D380,products!$A$1:$A$49,products!$D$1:$D$49,,0)</f>
        <v>0.5</v>
      </c>
      <c r="L380" s="9">
        <f>_xlfn.XLOOKUP(D380,products!$A$1:$A$49,products!$E$1:$E$49,,0)</f>
        <v>7.77</v>
      </c>
      <c r="M380" s="9">
        <f>'Working sheet 1'!L380*'Working sheet 1'!E380</f>
        <v>23.31</v>
      </c>
      <c r="N380" t="str">
        <f t="shared" si="10"/>
        <v>Arabica</v>
      </c>
      <c r="O380" t="str">
        <f t="shared" si="11"/>
        <v>Light</v>
      </c>
      <c r="P380" t="str">
        <f>_xlfn.XLOOKUP(Table1[[#This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_xlfn.XLOOKUP('Working sheet 1'!D381,products!$A$1:$A$49,products!$B$1:$B$49,,0)</f>
        <v>Rob</v>
      </c>
      <c r="J381" t="str">
        <f>_xlfn.XLOOKUP(D381,products!$A$1:$A$49,products!$C$1:$C$49,,0)</f>
        <v>L</v>
      </c>
      <c r="K381" s="7">
        <f>_xlfn.XLOOKUP(D381,products!$A$1:$A$49,products!$D$1:$D$49,,0)</f>
        <v>0.5</v>
      </c>
      <c r="L381" s="9">
        <f>_xlfn.XLOOKUP(D381,products!$A$1:$A$49,products!$E$1:$E$49,,0)</f>
        <v>7.169999999999999</v>
      </c>
      <c r="M381" s="9">
        <f>'Working sheet 1'!L381*'Working sheet 1'!E381</f>
        <v>43.019999999999996</v>
      </c>
      <c r="N381" t="str">
        <f t="shared" si="10"/>
        <v>Robusta</v>
      </c>
      <c r="O381" t="str">
        <f t="shared" si="11"/>
        <v>Light</v>
      </c>
      <c r="P381" t="str">
        <f>_xlfn.XLOOKUP(Table1[[#This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_xlfn.XLOOKUP('Working sheet 1'!D382,products!$A$1:$A$49,products!$B$1:$B$49,,0)</f>
        <v>Lib</v>
      </c>
      <c r="J382" t="str">
        <f>_xlfn.XLOOKUP(D382,products!$A$1:$A$49,products!$C$1:$C$49,,0)</f>
        <v>D</v>
      </c>
      <c r="K382" s="7">
        <f>_xlfn.XLOOKUP(D382,products!$A$1:$A$49,products!$D$1:$D$49,,0)</f>
        <v>0.5</v>
      </c>
      <c r="L382" s="9">
        <f>_xlfn.XLOOKUP(D382,products!$A$1:$A$49,products!$E$1:$E$49,,0)</f>
        <v>7.77</v>
      </c>
      <c r="M382" s="9">
        <f>'Working sheet 1'!L382*'Working sheet 1'!E382</f>
        <v>23.31</v>
      </c>
      <c r="N382" t="str">
        <f t="shared" si="10"/>
        <v>Liberica</v>
      </c>
      <c r="O382" t="str">
        <f t="shared" si="11"/>
        <v>Dark</v>
      </c>
      <c r="P382" t="str">
        <f>_xlfn.XLOOKUP(Table1[[#This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_xlfn.XLOOKUP('Working sheet 1'!D383,products!$A$1:$A$49,products!$B$1:$B$49,,0)</f>
        <v>Ara</v>
      </c>
      <c r="J383" t="str">
        <f>_xlfn.XLOOKUP(D383,products!$A$1:$A$49,products!$C$1:$C$49,,0)</f>
        <v>D</v>
      </c>
      <c r="K383" s="7">
        <f>_xlfn.XLOOKUP(D383,products!$A$1:$A$49,products!$D$1:$D$49,,0)</f>
        <v>0.2</v>
      </c>
      <c r="L383" s="9">
        <f>_xlfn.XLOOKUP(D383,products!$A$1:$A$49,products!$E$1:$E$49,,0)</f>
        <v>2.9849999999999999</v>
      </c>
      <c r="M383" s="9">
        <f>'Working sheet 1'!L383*'Working sheet 1'!E383</f>
        <v>14.924999999999999</v>
      </c>
      <c r="N383" t="str">
        <f t="shared" si="10"/>
        <v>Arabica</v>
      </c>
      <c r="O383" t="str">
        <f t="shared" si="11"/>
        <v>Dark</v>
      </c>
      <c r="P383" t="str">
        <f>_xlfn.XLOOKUP(Table1[[#This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_xlfn.XLOOKUP('Working sheet 1'!D384,products!$A$1:$A$49,products!$B$1:$B$49,,0)</f>
        <v>Exc</v>
      </c>
      <c r="J384" t="str">
        <f>_xlfn.XLOOKUP(D384,products!$A$1:$A$49,products!$C$1:$C$49,,0)</f>
        <v>D</v>
      </c>
      <c r="K384" s="7">
        <f>_xlfn.XLOOKUP(D384,products!$A$1:$A$49,products!$D$1:$D$49,,0)</f>
        <v>0.5</v>
      </c>
      <c r="L384" s="9">
        <f>_xlfn.XLOOKUP(D384,products!$A$1:$A$49,products!$E$1:$E$49,,0)</f>
        <v>7.29</v>
      </c>
      <c r="M384" s="9">
        <f>'Working sheet 1'!L384*'Working sheet 1'!E384</f>
        <v>21.87</v>
      </c>
      <c r="N384" t="str">
        <f t="shared" si="10"/>
        <v>Excelsa</v>
      </c>
      <c r="O384" t="str">
        <f t="shared" si="11"/>
        <v>Dark</v>
      </c>
      <c r="P384" t="str">
        <f>_xlfn.XLOOKUP(Table1[[#This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_xlfn.XLOOKUP('Working sheet 1'!D385,products!$A$1:$A$49,products!$B$1:$B$49,,0)</f>
        <v>Exc</v>
      </c>
      <c r="J385" t="str">
        <f>_xlfn.XLOOKUP(D385,products!$A$1:$A$49,products!$C$1:$C$49,,0)</f>
        <v>L</v>
      </c>
      <c r="K385" s="7">
        <f>_xlfn.XLOOKUP(D385,products!$A$1:$A$49,products!$D$1:$D$49,,0)</f>
        <v>0.5</v>
      </c>
      <c r="L385" s="9">
        <f>_xlfn.XLOOKUP(D385,products!$A$1:$A$49,products!$E$1:$E$49,,0)</f>
        <v>8.91</v>
      </c>
      <c r="M385" s="9">
        <f>'Working sheet 1'!L385*'Working sheet 1'!E385</f>
        <v>53.46</v>
      </c>
      <c r="N385" t="str">
        <f t="shared" si="10"/>
        <v>Excelsa</v>
      </c>
      <c r="O385" t="str">
        <f t="shared" si="11"/>
        <v>Light</v>
      </c>
      <c r="P385" t="str">
        <f>_xlfn.XLOOKUP(Table1[[#This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_xlfn.XLOOKUP('Working sheet 1'!D386,products!$A$1:$A$49,products!$B$1:$B$49,,0)</f>
        <v>Ara</v>
      </c>
      <c r="J386" t="str">
        <f>_xlfn.XLOOKUP(D386,products!$A$1:$A$49,products!$C$1:$C$49,,0)</f>
        <v>L</v>
      </c>
      <c r="K386" s="7">
        <f>_xlfn.XLOOKUP(D386,products!$A$1:$A$49,products!$D$1:$D$49,,0)</f>
        <v>2.5</v>
      </c>
      <c r="L386" s="9">
        <f>_xlfn.XLOOKUP(D386,products!$A$1:$A$49,products!$E$1:$E$49,,0)</f>
        <v>29.784999999999997</v>
      </c>
      <c r="M386" s="9">
        <f>'Working sheet 1'!L386*'Working sheet 1'!E386</f>
        <v>119.13999999999999</v>
      </c>
      <c r="N386" t="str">
        <f t="shared" si="10"/>
        <v>Arabica</v>
      </c>
      <c r="O386" t="str">
        <f t="shared" si="11"/>
        <v>Light</v>
      </c>
      <c r="P386" t="str">
        <f>_xlfn.XLOOKUP(Table1[[#This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_xlfn.XLOOKUP('Working sheet 1'!D387,products!$A$1:$A$49,products!$B$1:$B$49,,0)</f>
        <v>Lib</v>
      </c>
      <c r="J387" t="str">
        <f>_xlfn.XLOOKUP(D387,products!$A$1:$A$49,products!$C$1:$C$49,,0)</f>
        <v>M</v>
      </c>
      <c r="K387" s="7">
        <f>_xlfn.XLOOKUP(D387,products!$A$1:$A$49,products!$D$1:$D$49,,0)</f>
        <v>0.5</v>
      </c>
      <c r="L387" s="9">
        <f>_xlfn.XLOOKUP(D387,products!$A$1:$A$49,products!$E$1:$E$49,,0)</f>
        <v>8.73</v>
      </c>
      <c r="M387" s="9">
        <f>'Working sheet 1'!L387*'Working sheet 1'!E387</f>
        <v>43.650000000000006</v>
      </c>
      <c r="N387" t="str">
        <f t="shared" ref="N387:N450" si="12">IF(I387="Rob","Robusta",IF(I387="Exc","Excelsa",IF(I387="Ara","Arabica",IF(I387="Lib","Liberica",""))))</f>
        <v>Liberica</v>
      </c>
      <c r="O387" t="str">
        <f t="shared" ref="O387:O450" si="13">IF(J387="M","Medium",IF(J387="L","Light",IF(J387="D","Dark","")))</f>
        <v>Medium</v>
      </c>
      <c r="P387" t="str">
        <f>_xlfn.XLOOKUP(Table1[[#This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_xlfn.XLOOKUP('Working sheet 1'!D388,products!$A$1:$A$49,products!$B$1:$B$49,,0)</f>
        <v>Ara</v>
      </c>
      <c r="J388" t="str">
        <f>_xlfn.XLOOKUP(D388,products!$A$1:$A$49,products!$C$1:$C$49,,0)</f>
        <v>D</v>
      </c>
      <c r="K388" s="7">
        <f>_xlfn.XLOOKUP(D388,products!$A$1:$A$49,products!$D$1:$D$49,,0)</f>
        <v>0.2</v>
      </c>
      <c r="L388" s="9">
        <f>_xlfn.XLOOKUP(D388,products!$A$1:$A$49,products!$E$1:$E$49,,0)</f>
        <v>2.9849999999999999</v>
      </c>
      <c r="M388" s="9">
        <f>'Working sheet 1'!L388*'Working sheet 1'!E388</f>
        <v>17.91</v>
      </c>
      <c r="N388" t="str">
        <f t="shared" si="12"/>
        <v>Arabica</v>
      </c>
      <c r="O388" t="str">
        <f t="shared" si="13"/>
        <v>Dark</v>
      </c>
      <c r="P388" t="str">
        <f>_xlfn.XLOOKUP(Table1[[#This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_xlfn.XLOOKUP('Working sheet 1'!D389,products!$A$1:$A$49,products!$B$1:$B$49,,0)</f>
        <v>Exc</v>
      </c>
      <c r="J389" t="str">
        <f>_xlfn.XLOOKUP(D389,products!$A$1:$A$49,products!$C$1:$C$49,,0)</f>
        <v>L</v>
      </c>
      <c r="K389" s="7">
        <f>_xlfn.XLOOKUP(D389,products!$A$1:$A$49,products!$D$1:$D$49,,0)</f>
        <v>1</v>
      </c>
      <c r="L389" s="9">
        <f>_xlfn.XLOOKUP(D389,products!$A$1:$A$49,products!$E$1:$E$49,,0)</f>
        <v>14.85</v>
      </c>
      <c r="M389" s="9">
        <f>'Working sheet 1'!L389*'Working sheet 1'!E389</f>
        <v>74.25</v>
      </c>
      <c r="N389" t="str">
        <f t="shared" si="12"/>
        <v>Excelsa</v>
      </c>
      <c r="O389" t="str">
        <f t="shared" si="13"/>
        <v>Light</v>
      </c>
      <c r="P389" t="str">
        <f>_xlfn.XLOOKUP(Table1[[#This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_xlfn.XLOOKUP('Working sheet 1'!D390,products!$A$1:$A$49,products!$B$1:$B$49,,0)</f>
        <v>Lib</v>
      </c>
      <c r="J390" t="str">
        <f>_xlfn.XLOOKUP(D390,products!$A$1:$A$49,products!$C$1:$C$49,,0)</f>
        <v>D</v>
      </c>
      <c r="K390" s="7">
        <f>_xlfn.XLOOKUP(D390,products!$A$1:$A$49,products!$D$1:$D$49,,0)</f>
        <v>0.2</v>
      </c>
      <c r="L390" s="9">
        <f>_xlfn.XLOOKUP(D390,products!$A$1:$A$49,products!$E$1:$E$49,,0)</f>
        <v>3.8849999999999998</v>
      </c>
      <c r="M390" s="9">
        <f>'Working sheet 1'!L390*'Working sheet 1'!E390</f>
        <v>11.654999999999999</v>
      </c>
      <c r="N390" t="str">
        <f t="shared" si="12"/>
        <v>Liberica</v>
      </c>
      <c r="O390" t="str">
        <f t="shared" si="13"/>
        <v>Dark</v>
      </c>
      <c r="P390" t="str">
        <f>_xlfn.XLOOKUP(Table1[[#This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_xlfn.XLOOKUP('Working sheet 1'!D391,products!$A$1:$A$49,products!$B$1:$B$49,,0)</f>
        <v>Lib</v>
      </c>
      <c r="J391" t="str">
        <f>_xlfn.XLOOKUP(D391,products!$A$1:$A$49,products!$C$1:$C$49,,0)</f>
        <v>D</v>
      </c>
      <c r="K391" s="7">
        <f>_xlfn.XLOOKUP(D391,products!$A$1:$A$49,products!$D$1:$D$49,,0)</f>
        <v>0.5</v>
      </c>
      <c r="L391" s="9">
        <f>_xlfn.XLOOKUP(D391,products!$A$1:$A$49,products!$E$1:$E$49,,0)</f>
        <v>7.77</v>
      </c>
      <c r="M391" s="9">
        <f>'Working sheet 1'!L391*'Working sheet 1'!E391</f>
        <v>23.31</v>
      </c>
      <c r="N391" t="str">
        <f t="shared" si="12"/>
        <v>Liberica</v>
      </c>
      <c r="O391" t="str">
        <f t="shared" si="13"/>
        <v>Dark</v>
      </c>
      <c r="P391" t="str">
        <f>_xlfn.XLOOKUP(Table1[[#This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_xlfn.XLOOKUP('Working sheet 1'!D392,products!$A$1:$A$49,products!$B$1:$B$49,,0)</f>
        <v>Exc</v>
      </c>
      <c r="J392" t="str">
        <f>_xlfn.XLOOKUP(D392,products!$A$1:$A$49,products!$C$1:$C$49,,0)</f>
        <v>D</v>
      </c>
      <c r="K392" s="7">
        <f>_xlfn.XLOOKUP(D392,products!$A$1:$A$49,products!$D$1:$D$49,,0)</f>
        <v>0.5</v>
      </c>
      <c r="L392" s="9">
        <f>_xlfn.XLOOKUP(D392,products!$A$1:$A$49,products!$E$1:$E$49,,0)</f>
        <v>7.29</v>
      </c>
      <c r="M392" s="9">
        <f>'Working sheet 1'!L392*'Working sheet 1'!E392</f>
        <v>14.58</v>
      </c>
      <c r="N392" t="str">
        <f t="shared" si="12"/>
        <v>Excelsa</v>
      </c>
      <c r="O392" t="str">
        <f t="shared" si="13"/>
        <v>Dark</v>
      </c>
      <c r="P392" t="str">
        <f>_xlfn.XLOOKUP(Table1[[#This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_xlfn.XLOOKUP('Working sheet 1'!D393,products!$A$1:$A$49,products!$B$1:$B$49,,0)</f>
        <v>Ara</v>
      </c>
      <c r="J393" t="str">
        <f>_xlfn.XLOOKUP(D393,products!$A$1:$A$49,products!$C$1:$C$49,,0)</f>
        <v>M</v>
      </c>
      <c r="K393" s="7">
        <f>_xlfn.XLOOKUP(D393,products!$A$1:$A$49,products!$D$1:$D$49,,0)</f>
        <v>0.5</v>
      </c>
      <c r="L393" s="9">
        <f>_xlfn.XLOOKUP(D393,products!$A$1:$A$49,products!$E$1:$E$49,,0)</f>
        <v>6.75</v>
      </c>
      <c r="M393" s="9">
        <f>'Working sheet 1'!L393*'Working sheet 1'!E393</f>
        <v>13.5</v>
      </c>
      <c r="N393" t="str">
        <f t="shared" si="12"/>
        <v>Arabica</v>
      </c>
      <c r="O393" t="str">
        <f t="shared" si="13"/>
        <v>Medium</v>
      </c>
      <c r="P393" t="str">
        <f>_xlfn.XLOOKUP(Table1[[#This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_xlfn.XLOOKUP('Working sheet 1'!D394,products!$A$1:$A$49,products!$B$1:$B$49,,0)</f>
        <v>Exc</v>
      </c>
      <c r="J394" t="str">
        <f>_xlfn.XLOOKUP(D394,products!$A$1:$A$49,products!$C$1:$C$49,,0)</f>
        <v>L</v>
      </c>
      <c r="K394" s="7">
        <f>_xlfn.XLOOKUP(D394,products!$A$1:$A$49,products!$D$1:$D$49,,0)</f>
        <v>1</v>
      </c>
      <c r="L394" s="9">
        <f>_xlfn.XLOOKUP(D394,products!$A$1:$A$49,products!$E$1:$E$49,,0)</f>
        <v>14.85</v>
      </c>
      <c r="M394" s="9">
        <f>'Working sheet 1'!L394*'Working sheet 1'!E394</f>
        <v>89.1</v>
      </c>
      <c r="N394" t="str">
        <f t="shared" si="12"/>
        <v>Excelsa</v>
      </c>
      <c r="O394" t="str">
        <f t="shared" si="13"/>
        <v>Light</v>
      </c>
      <c r="P394" t="str">
        <f>_xlfn.XLOOKUP(Table1[[#This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_xlfn.XLOOKUP('Working sheet 1'!D395,products!$A$1:$A$49,products!$B$1:$B$49,,0)</f>
        <v>Ara</v>
      </c>
      <c r="J395" t="str">
        <f>_xlfn.XLOOKUP(D395,products!$A$1:$A$49,products!$C$1:$C$49,,0)</f>
        <v>L</v>
      </c>
      <c r="K395" s="7">
        <f>_xlfn.XLOOKUP(D395,products!$A$1:$A$49,products!$D$1:$D$49,,0)</f>
        <v>0.2</v>
      </c>
      <c r="L395" s="9">
        <f>_xlfn.XLOOKUP(D395,products!$A$1:$A$49,products!$E$1:$E$49,,0)</f>
        <v>3.8849999999999998</v>
      </c>
      <c r="M395" s="9">
        <f>'Working sheet 1'!L395*'Working sheet 1'!E395</f>
        <v>3.8849999999999998</v>
      </c>
      <c r="N395" t="str">
        <f t="shared" si="12"/>
        <v>Arabica</v>
      </c>
      <c r="O395" t="str">
        <f t="shared" si="13"/>
        <v>Light</v>
      </c>
      <c r="P395" t="str">
        <f>_xlfn.XLOOKUP(Table1[[#This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_xlfn.XLOOKUP('Working sheet 1'!D396,products!$A$1:$A$49,products!$B$1:$B$49,,0)</f>
        <v>Rob</v>
      </c>
      <c r="J396" t="str">
        <f>_xlfn.XLOOKUP(D396,products!$A$1:$A$49,products!$C$1:$C$49,,0)</f>
        <v>L</v>
      </c>
      <c r="K396" s="7">
        <f>_xlfn.XLOOKUP(D396,products!$A$1:$A$49,products!$D$1:$D$49,,0)</f>
        <v>2.5</v>
      </c>
      <c r="L396" s="9">
        <f>_xlfn.XLOOKUP(D396,products!$A$1:$A$49,products!$E$1:$E$49,,0)</f>
        <v>27.484999999999996</v>
      </c>
      <c r="M396" s="9">
        <f>'Working sheet 1'!L396*'Working sheet 1'!E396</f>
        <v>109.93999999999998</v>
      </c>
      <c r="N396" t="str">
        <f t="shared" si="12"/>
        <v>Robusta</v>
      </c>
      <c r="O396" t="str">
        <f t="shared" si="13"/>
        <v>Light</v>
      </c>
      <c r="P396" t="str">
        <f>_xlfn.XLOOKUP(Table1[[#This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_xlfn.XLOOKUP('Working sheet 1'!D397,products!$A$1:$A$49,products!$B$1:$B$49,,0)</f>
        <v>Lib</v>
      </c>
      <c r="J397" t="str">
        <f>_xlfn.XLOOKUP(D397,products!$A$1:$A$49,products!$C$1:$C$49,,0)</f>
        <v>D</v>
      </c>
      <c r="K397" s="7">
        <f>_xlfn.XLOOKUP(D397,products!$A$1:$A$49,products!$D$1:$D$49,,0)</f>
        <v>0.5</v>
      </c>
      <c r="L397" s="9">
        <f>_xlfn.XLOOKUP(D397,products!$A$1:$A$49,products!$E$1:$E$49,,0)</f>
        <v>7.77</v>
      </c>
      <c r="M397" s="9">
        <f>'Working sheet 1'!L397*'Working sheet 1'!E397</f>
        <v>46.62</v>
      </c>
      <c r="N397" t="str">
        <f t="shared" si="12"/>
        <v>Liberica</v>
      </c>
      <c r="O397" t="str">
        <f t="shared" si="13"/>
        <v>Dark</v>
      </c>
      <c r="P397" t="str">
        <f>_xlfn.XLOOKUP(Table1[[#This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_xlfn.XLOOKUP('Working sheet 1'!D398,products!$A$1:$A$49,products!$B$1:$B$49,,0)</f>
        <v>Ara</v>
      </c>
      <c r="J398" t="str">
        <f>_xlfn.XLOOKUP(D398,products!$A$1:$A$49,products!$C$1:$C$49,,0)</f>
        <v>L</v>
      </c>
      <c r="K398" s="7">
        <f>_xlfn.XLOOKUP(D398,products!$A$1:$A$49,products!$D$1:$D$49,,0)</f>
        <v>0.5</v>
      </c>
      <c r="L398" s="9">
        <f>_xlfn.XLOOKUP(D398,products!$A$1:$A$49,products!$E$1:$E$49,,0)</f>
        <v>7.77</v>
      </c>
      <c r="M398" s="9">
        <f>'Working sheet 1'!L398*'Working sheet 1'!E398</f>
        <v>38.849999999999994</v>
      </c>
      <c r="N398" t="str">
        <f t="shared" si="12"/>
        <v>Arabica</v>
      </c>
      <c r="O398" t="str">
        <f t="shared" si="13"/>
        <v>Light</v>
      </c>
      <c r="P398" t="str">
        <f>_xlfn.XLOOKUP(Table1[[#This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_xlfn.XLOOKUP('Working sheet 1'!D399,products!$A$1:$A$49,products!$B$1:$B$49,,0)</f>
        <v>Lib</v>
      </c>
      <c r="J399" t="str">
        <f>_xlfn.XLOOKUP(D399,products!$A$1:$A$49,products!$C$1:$C$49,,0)</f>
        <v>D</v>
      </c>
      <c r="K399" s="7">
        <f>_xlfn.XLOOKUP(D399,products!$A$1:$A$49,products!$D$1:$D$49,,0)</f>
        <v>0.5</v>
      </c>
      <c r="L399" s="9">
        <f>_xlfn.XLOOKUP(D399,products!$A$1:$A$49,products!$E$1:$E$49,,0)</f>
        <v>7.77</v>
      </c>
      <c r="M399" s="9">
        <f>'Working sheet 1'!L399*'Working sheet 1'!E399</f>
        <v>31.08</v>
      </c>
      <c r="N399" t="str">
        <f t="shared" si="12"/>
        <v>Liberica</v>
      </c>
      <c r="O399" t="str">
        <f t="shared" si="13"/>
        <v>Dark</v>
      </c>
      <c r="P399" t="str">
        <f>_xlfn.XLOOKUP(Table1[[#This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_xlfn.XLOOKUP('Working sheet 1'!D400,products!$A$1:$A$49,products!$B$1:$B$49,,0)</f>
        <v>Ara</v>
      </c>
      <c r="J400" t="str">
        <f>_xlfn.XLOOKUP(D400,products!$A$1:$A$49,products!$C$1:$C$49,,0)</f>
        <v>D</v>
      </c>
      <c r="K400" s="7">
        <f>_xlfn.XLOOKUP(D400,products!$A$1:$A$49,products!$D$1:$D$49,,0)</f>
        <v>0.2</v>
      </c>
      <c r="L400" s="9">
        <f>_xlfn.XLOOKUP(D400,products!$A$1:$A$49,products!$E$1:$E$49,,0)</f>
        <v>2.9849999999999999</v>
      </c>
      <c r="M400" s="9">
        <f>'Working sheet 1'!L400*'Working sheet 1'!E400</f>
        <v>17.91</v>
      </c>
      <c r="N400" t="str">
        <f t="shared" si="12"/>
        <v>Arabica</v>
      </c>
      <c r="O400" t="str">
        <f t="shared" si="13"/>
        <v>Dark</v>
      </c>
      <c r="P400" t="str">
        <f>_xlfn.XLOOKUP(Table1[[#This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_xlfn.XLOOKUP('Working sheet 1'!D401,products!$A$1:$A$49,products!$B$1:$B$49,,0)</f>
        <v>Exc</v>
      </c>
      <c r="J401" t="str">
        <f>_xlfn.XLOOKUP(D401,products!$A$1:$A$49,products!$C$1:$C$49,,0)</f>
        <v>D</v>
      </c>
      <c r="K401" s="7">
        <f>_xlfn.XLOOKUP(D401,products!$A$1:$A$49,products!$D$1:$D$49,,0)</f>
        <v>2.5</v>
      </c>
      <c r="L401" s="9">
        <f>_xlfn.XLOOKUP(D401,products!$A$1:$A$49,products!$E$1:$E$49,,0)</f>
        <v>27.945</v>
      </c>
      <c r="M401" s="9">
        <f>'Working sheet 1'!L401*'Working sheet 1'!E401</f>
        <v>167.67000000000002</v>
      </c>
      <c r="N401" t="str">
        <f t="shared" si="12"/>
        <v>Excelsa</v>
      </c>
      <c r="O401" t="str">
        <f t="shared" si="13"/>
        <v>Dark</v>
      </c>
      <c r="P401" t="str">
        <f>_xlfn.XLOOKUP(Table1[[#This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_xlfn.XLOOKUP('Working sheet 1'!D402,products!$A$1:$A$49,products!$B$1:$B$49,,0)</f>
        <v>Lib</v>
      </c>
      <c r="J402" t="str">
        <f>_xlfn.XLOOKUP(D402,products!$A$1:$A$49,products!$C$1:$C$49,,0)</f>
        <v>L</v>
      </c>
      <c r="K402" s="7">
        <f>_xlfn.XLOOKUP(D402,products!$A$1:$A$49,products!$D$1:$D$49,,0)</f>
        <v>1</v>
      </c>
      <c r="L402" s="9">
        <f>_xlfn.XLOOKUP(D402,products!$A$1:$A$49,products!$E$1:$E$49,,0)</f>
        <v>15.85</v>
      </c>
      <c r="M402" s="9">
        <f>'Working sheet 1'!L402*'Working sheet 1'!E402</f>
        <v>63.4</v>
      </c>
      <c r="N402" t="str">
        <f t="shared" si="12"/>
        <v>Liberica</v>
      </c>
      <c r="O402" t="str">
        <f t="shared" si="13"/>
        <v>Light</v>
      </c>
      <c r="P402" t="str">
        <f>_xlfn.XLOOKUP(Table1[[#This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_xlfn.XLOOKUP('Working sheet 1'!D403,products!$A$1:$A$49,products!$B$1:$B$49,,0)</f>
        <v>Lib</v>
      </c>
      <c r="J403" t="str">
        <f>_xlfn.XLOOKUP(D403,products!$A$1:$A$49,products!$C$1:$C$49,,0)</f>
        <v>M</v>
      </c>
      <c r="K403" s="7">
        <f>_xlfn.XLOOKUP(D403,products!$A$1:$A$49,products!$D$1:$D$49,,0)</f>
        <v>0.2</v>
      </c>
      <c r="L403" s="9">
        <f>_xlfn.XLOOKUP(D403,products!$A$1:$A$49,products!$E$1:$E$49,,0)</f>
        <v>4.3650000000000002</v>
      </c>
      <c r="M403" s="9">
        <f>'Working sheet 1'!L403*'Working sheet 1'!E403</f>
        <v>8.73</v>
      </c>
      <c r="N403" t="str">
        <f t="shared" si="12"/>
        <v>Liberica</v>
      </c>
      <c r="O403" t="str">
        <f t="shared" si="13"/>
        <v>Medium</v>
      </c>
      <c r="P403" t="str">
        <f>_xlfn.XLOOKUP(Table1[[#This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_xlfn.XLOOKUP('Working sheet 1'!D404,products!$A$1:$A$49,products!$B$1:$B$49,,0)</f>
        <v>Rob</v>
      </c>
      <c r="J404" t="str">
        <f>_xlfn.XLOOKUP(D404,products!$A$1:$A$49,products!$C$1:$C$49,,0)</f>
        <v>D</v>
      </c>
      <c r="K404" s="7">
        <f>_xlfn.XLOOKUP(D404,products!$A$1:$A$49,products!$D$1:$D$49,,0)</f>
        <v>1</v>
      </c>
      <c r="L404" s="9">
        <f>_xlfn.XLOOKUP(D404,products!$A$1:$A$49,products!$E$1:$E$49,,0)</f>
        <v>8.9499999999999993</v>
      </c>
      <c r="M404" s="9">
        <f>'Working sheet 1'!L404*'Working sheet 1'!E404</f>
        <v>26.849999999999998</v>
      </c>
      <c r="N404" t="str">
        <f t="shared" si="12"/>
        <v>Robusta</v>
      </c>
      <c r="O404" t="str">
        <f t="shared" si="13"/>
        <v>Dark</v>
      </c>
      <c r="P404" t="str">
        <f>_xlfn.XLOOKUP(Table1[[#This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_xlfn.XLOOKUP('Working sheet 1'!D405,products!$A$1:$A$49,products!$B$1:$B$49,,0)</f>
        <v>Lib</v>
      </c>
      <c r="J405" t="str">
        <f>_xlfn.XLOOKUP(D405,products!$A$1:$A$49,products!$C$1:$C$49,,0)</f>
        <v>L</v>
      </c>
      <c r="K405" s="7">
        <f>_xlfn.XLOOKUP(D405,products!$A$1:$A$49,products!$D$1:$D$49,,0)</f>
        <v>0.2</v>
      </c>
      <c r="L405" s="9">
        <f>_xlfn.XLOOKUP(D405,products!$A$1:$A$49,products!$E$1:$E$49,,0)</f>
        <v>4.7549999999999999</v>
      </c>
      <c r="M405" s="9">
        <f>'Working sheet 1'!L405*'Working sheet 1'!E405</f>
        <v>9.51</v>
      </c>
      <c r="N405" t="str">
        <f t="shared" si="12"/>
        <v>Liberica</v>
      </c>
      <c r="O405" t="str">
        <f t="shared" si="13"/>
        <v>Light</v>
      </c>
      <c r="P405" t="str">
        <f>_xlfn.XLOOKUP(Table1[[#This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_xlfn.XLOOKUP('Working sheet 1'!D406,products!$A$1:$A$49,products!$B$1:$B$49,,0)</f>
        <v>Ara</v>
      </c>
      <c r="J406" t="str">
        <f>_xlfn.XLOOKUP(D406,products!$A$1:$A$49,products!$C$1:$C$49,,0)</f>
        <v>D</v>
      </c>
      <c r="K406" s="7">
        <f>_xlfn.XLOOKUP(D406,products!$A$1:$A$49,products!$D$1:$D$49,,0)</f>
        <v>1</v>
      </c>
      <c r="L406" s="9">
        <f>_xlfn.XLOOKUP(D406,products!$A$1:$A$49,products!$E$1:$E$49,,0)</f>
        <v>9.9499999999999993</v>
      </c>
      <c r="M406" s="9">
        <f>'Working sheet 1'!L406*'Working sheet 1'!E406</f>
        <v>39.799999999999997</v>
      </c>
      <c r="N406" t="str">
        <f t="shared" si="12"/>
        <v>Arabica</v>
      </c>
      <c r="O406" t="str">
        <f t="shared" si="13"/>
        <v>Dark</v>
      </c>
      <c r="P406" t="str">
        <f>_xlfn.XLOOKUP(Table1[[#This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_xlfn.XLOOKUP('Working sheet 1'!D407,products!$A$1:$A$49,products!$B$1:$B$49,,0)</f>
        <v>Exc</v>
      </c>
      <c r="J407" t="str">
        <f>_xlfn.XLOOKUP(D407,products!$A$1:$A$49,products!$C$1:$C$49,,0)</f>
        <v>M</v>
      </c>
      <c r="K407" s="7">
        <f>_xlfn.XLOOKUP(D407,products!$A$1:$A$49,products!$D$1:$D$49,,0)</f>
        <v>0.5</v>
      </c>
      <c r="L407" s="9">
        <f>_xlfn.XLOOKUP(D407,products!$A$1:$A$49,products!$E$1:$E$49,,0)</f>
        <v>8.25</v>
      </c>
      <c r="M407" s="9">
        <f>'Working sheet 1'!L407*'Working sheet 1'!E407</f>
        <v>24.75</v>
      </c>
      <c r="N407" t="str">
        <f t="shared" si="12"/>
        <v>Excelsa</v>
      </c>
      <c r="O407" t="str">
        <f t="shared" si="13"/>
        <v>Medium</v>
      </c>
      <c r="P407" t="str">
        <f>_xlfn.XLOOKUP(Table1[[#This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_xlfn.XLOOKUP('Working sheet 1'!D408,products!$A$1:$A$49,products!$B$1:$B$49,,0)</f>
        <v>Exc</v>
      </c>
      <c r="J408" t="str">
        <f>_xlfn.XLOOKUP(D408,products!$A$1:$A$49,products!$C$1:$C$49,,0)</f>
        <v>M</v>
      </c>
      <c r="K408" s="7">
        <f>_xlfn.XLOOKUP(D408,products!$A$1:$A$49,products!$D$1:$D$49,,0)</f>
        <v>1</v>
      </c>
      <c r="L408" s="9">
        <f>_xlfn.XLOOKUP(D408,products!$A$1:$A$49,products!$E$1:$E$49,,0)</f>
        <v>13.75</v>
      </c>
      <c r="M408" s="9">
        <f>'Working sheet 1'!L408*'Working sheet 1'!E408</f>
        <v>68.75</v>
      </c>
      <c r="N408" t="str">
        <f t="shared" si="12"/>
        <v>Excelsa</v>
      </c>
      <c r="O408" t="str">
        <f t="shared" si="13"/>
        <v>Medium</v>
      </c>
      <c r="P408" t="str">
        <f>_xlfn.XLOOKUP(Table1[[#This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_xlfn.XLOOKUP('Working sheet 1'!D409,products!$A$1:$A$49,products!$B$1:$B$49,,0)</f>
        <v>Exc</v>
      </c>
      <c r="J409" t="str">
        <f>_xlfn.XLOOKUP(D409,products!$A$1:$A$49,products!$C$1:$C$49,,0)</f>
        <v>M</v>
      </c>
      <c r="K409" s="7">
        <f>_xlfn.XLOOKUP(D409,products!$A$1:$A$49,products!$D$1:$D$49,,0)</f>
        <v>0.5</v>
      </c>
      <c r="L409" s="9">
        <f>_xlfn.XLOOKUP(D409,products!$A$1:$A$49,products!$E$1:$E$49,,0)</f>
        <v>8.25</v>
      </c>
      <c r="M409" s="9">
        <f>'Working sheet 1'!L409*'Working sheet 1'!E409</f>
        <v>49.5</v>
      </c>
      <c r="N409" t="str">
        <f t="shared" si="12"/>
        <v>Excelsa</v>
      </c>
      <c r="O409" t="str">
        <f t="shared" si="13"/>
        <v>Medium</v>
      </c>
      <c r="P409" t="str">
        <f>_xlfn.XLOOKUP(Table1[[#This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_xlfn.XLOOKUP('Working sheet 1'!D410,products!$A$1:$A$49,products!$B$1:$B$49,,0)</f>
        <v>Ara</v>
      </c>
      <c r="J410" t="str">
        <f>_xlfn.XLOOKUP(D410,products!$A$1:$A$49,products!$C$1:$C$49,,0)</f>
        <v>M</v>
      </c>
      <c r="K410" s="7">
        <f>_xlfn.XLOOKUP(D410,products!$A$1:$A$49,products!$D$1:$D$49,,0)</f>
        <v>2.5</v>
      </c>
      <c r="L410" s="9">
        <f>_xlfn.XLOOKUP(D410,products!$A$1:$A$49,products!$E$1:$E$49,,0)</f>
        <v>25.874999999999996</v>
      </c>
      <c r="M410" s="9">
        <f>'Working sheet 1'!L410*'Working sheet 1'!E410</f>
        <v>51.749999999999993</v>
      </c>
      <c r="N410" t="str">
        <f t="shared" si="12"/>
        <v>Arabica</v>
      </c>
      <c r="O410" t="str">
        <f t="shared" si="13"/>
        <v>Medium</v>
      </c>
      <c r="P410" t="str">
        <f>_xlfn.XLOOKUP(Table1[[#This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_xlfn.XLOOKUP('Working sheet 1'!D411,products!$A$1:$A$49,products!$B$1:$B$49,,0)</f>
        <v>Lib</v>
      </c>
      <c r="J411" t="str">
        <f>_xlfn.XLOOKUP(D411,products!$A$1:$A$49,products!$C$1:$C$49,,0)</f>
        <v>L</v>
      </c>
      <c r="K411" s="7">
        <f>_xlfn.XLOOKUP(D411,products!$A$1:$A$49,products!$D$1:$D$49,,0)</f>
        <v>1</v>
      </c>
      <c r="L411" s="9">
        <f>_xlfn.XLOOKUP(D411,products!$A$1:$A$49,products!$E$1:$E$49,,0)</f>
        <v>15.85</v>
      </c>
      <c r="M411" s="9">
        <f>'Working sheet 1'!L411*'Working sheet 1'!E411</f>
        <v>47.55</v>
      </c>
      <c r="N411" t="str">
        <f t="shared" si="12"/>
        <v>Liberica</v>
      </c>
      <c r="O411" t="str">
        <f t="shared" si="13"/>
        <v>Light</v>
      </c>
      <c r="P411" t="str">
        <f>_xlfn.XLOOKUP(Table1[[#This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_xlfn.XLOOKUP('Working sheet 1'!D412,products!$A$1:$A$49,products!$B$1:$B$49,,0)</f>
        <v>Ara</v>
      </c>
      <c r="J412" t="str">
        <f>_xlfn.XLOOKUP(D412,products!$A$1:$A$49,products!$C$1:$C$49,,0)</f>
        <v>L</v>
      </c>
      <c r="K412" s="7">
        <f>_xlfn.XLOOKUP(D412,products!$A$1:$A$49,products!$D$1:$D$49,,0)</f>
        <v>0.2</v>
      </c>
      <c r="L412" s="9">
        <f>_xlfn.XLOOKUP(D412,products!$A$1:$A$49,products!$E$1:$E$49,,0)</f>
        <v>3.8849999999999998</v>
      </c>
      <c r="M412" s="9">
        <f>'Working sheet 1'!L412*'Working sheet 1'!E412</f>
        <v>15.54</v>
      </c>
      <c r="N412" t="str">
        <f t="shared" si="12"/>
        <v>Arabica</v>
      </c>
      <c r="O412" t="str">
        <f t="shared" si="13"/>
        <v>Light</v>
      </c>
      <c r="P412" t="str">
        <f>_xlfn.XLOOKUP(Table1[[#This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_xlfn.XLOOKUP('Working sheet 1'!D413,products!$A$1:$A$49,products!$B$1:$B$49,,0)</f>
        <v>Lib</v>
      </c>
      <c r="J413" t="str">
        <f>_xlfn.XLOOKUP(D413,products!$A$1:$A$49,products!$C$1:$C$49,,0)</f>
        <v>M</v>
      </c>
      <c r="K413" s="7">
        <f>_xlfn.XLOOKUP(D413,products!$A$1:$A$49,products!$D$1:$D$49,,0)</f>
        <v>1</v>
      </c>
      <c r="L413" s="9">
        <f>_xlfn.XLOOKUP(D413,products!$A$1:$A$49,products!$E$1:$E$49,,0)</f>
        <v>14.55</v>
      </c>
      <c r="M413" s="9">
        <f>'Working sheet 1'!L413*'Working sheet 1'!E413</f>
        <v>87.300000000000011</v>
      </c>
      <c r="N413" t="str">
        <f t="shared" si="12"/>
        <v>Liberica</v>
      </c>
      <c r="O413" t="str">
        <f t="shared" si="13"/>
        <v>Medium</v>
      </c>
      <c r="P413" t="str">
        <f>_xlfn.XLOOKUP(Table1[[#This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_xlfn.XLOOKUP('Working sheet 1'!D414,products!$A$1:$A$49,products!$B$1:$B$49,,0)</f>
        <v>Ara</v>
      </c>
      <c r="J414" t="str">
        <f>_xlfn.XLOOKUP(D414,products!$A$1:$A$49,products!$C$1:$C$49,,0)</f>
        <v>M</v>
      </c>
      <c r="K414" s="7">
        <f>_xlfn.XLOOKUP(D414,products!$A$1:$A$49,products!$D$1:$D$49,,0)</f>
        <v>1</v>
      </c>
      <c r="L414" s="9">
        <f>_xlfn.XLOOKUP(D414,products!$A$1:$A$49,products!$E$1:$E$49,,0)</f>
        <v>11.25</v>
      </c>
      <c r="M414" s="9">
        <f>'Working sheet 1'!L414*'Working sheet 1'!E414</f>
        <v>56.25</v>
      </c>
      <c r="N414" t="str">
        <f t="shared" si="12"/>
        <v>Arabica</v>
      </c>
      <c r="O414" t="str">
        <f t="shared" si="13"/>
        <v>Medium</v>
      </c>
      <c r="P414" t="str">
        <f>_xlfn.XLOOKUP(Table1[[#This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_xlfn.XLOOKUP('Working sheet 1'!D415,products!$A$1:$A$49,products!$B$1:$B$49,,0)</f>
        <v>Lib</v>
      </c>
      <c r="J415" t="str">
        <f>_xlfn.XLOOKUP(D415,products!$A$1:$A$49,products!$C$1:$C$49,,0)</f>
        <v>L</v>
      </c>
      <c r="K415" s="7">
        <f>_xlfn.XLOOKUP(D415,products!$A$1:$A$49,products!$D$1:$D$49,,0)</f>
        <v>2.5</v>
      </c>
      <c r="L415" s="9">
        <f>_xlfn.XLOOKUP(D415,products!$A$1:$A$49,products!$E$1:$E$49,,0)</f>
        <v>36.454999999999998</v>
      </c>
      <c r="M415" s="9">
        <f>'Working sheet 1'!L415*'Working sheet 1'!E415</f>
        <v>36.454999999999998</v>
      </c>
      <c r="N415" t="str">
        <f t="shared" si="12"/>
        <v>Liberica</v>
      </c>
      <c r="O415" t="str">
        <f t="shared" si="13"/>
        <v>Light</v>
      </c>
      <c r="P415" t="str">
        <f>_xlfn.XLOOKUP(Table1[[#This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_xlfn.XLOOKUP('Working sheet 1'!D416,products!$A$1:$A$49,products!$B$1:$B$49,,0)</f>
        <v>Rob</v>
      </c>
      <c r="J416" t="str">
        <f>_xlfn.XLOOKUP(D416,products!$A$1:$A$49,products!$C$1:$C$49,,0)</f>
        <v>L</v>
      </c>
      <c r="K416" s="7">
        <f>_xlfn.XLOOKUP(D416,products!$A$1:$A$49,products!$D$1:$D$49,,0)</f>
        <v>0.2</v>
      </c>
      <c r="L416" s="9">
        <f>_xlfn.XLOOKUP(D416,products!$A$1:$A$49,products!$E$1:$E$49,,0)</f>
        <v>3.5849999999999995</v>
      </c>
      <c r="M416" s="9">
        <f>'Working sheet 1'!L416*'Working sheet 1'!E416</f>
        <v>10.754999999999999</v>
      </c>
      <c r="N416" t="str">
        <f t="shared" si="12"/>
        <v>Robusta</v>
      </c>
      <c r="O416" t="str">
        <f t="shared" si="13"/>
        <v>Light</v>
      </c>
      <c r="P416" t="str">
        <f>_xlfn.XLOOKUP(Table1[[#This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_xlfn.XLOOKUP('Working sheet 1'!D417,products!$A$1:$A$49,products!$B$1:$B$49,,0)</f>
        <v>Rob</v>
      </c>
      <c r="J417" t="str">
        <f>_xlfn.XLOOKUP(D417,products!$A$1:$A$49,products!$C$1:$C$49,,0)</f>
        <v>M</v>
      </c>
      <c r="K417" s="7">
        <f>_xlfn.XLOOKUP(D417,products!$A$1:$A$49,products!$D$1:$D$49,,0)</f>
        <v>0.2</v>
      </c>
      <c r="L417" s="9">
        <f>_xlfn.XLOOKUP(D417,products!$A$1:$A$49,products!$E$1:$E$49,,0)</f>
        <v>2.9849999999999999</v>
      </c>
      <c r="M417" s="9">
        <f>'Working sheet 1'!L417*'Working sheet 1'!E417</f>
        <v>8.9550000000000001</v>
      </c>
      <c r="N417" t="str">
        <f t="shared" si="12"/>
        <v>Robusta</v>
      </c>
      <c r="O417" t="str">
        <f t="shared" si="13"/>
        <v>Medium</v>
      </c>
      <c r="P417" t="str">
        <f>_xlfn.XLOOKUP(Table1[[#This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_xlfn.XLOOKUP('Working sheet 1'!D418,products!$A$1:$A$49,products!$B$1:$B$49,,0)</f>
        <v>Ara</v>
      </c>
      <c r="J418" t="str">
        <f>_xlfn.XLOOKUP(D418,products!$A$1:$A$49,products!$C$1:$C$49,,0)</f>
        <v>L</v>
      </c>
      <c r="K418" s="7">
        <f>_xlfn.XLOOKUP(D418,products!$A$1:$A$49,products!$D$1:$D$49,,0)</f>
        <v>0.5</v>
      </c>
      <c r="L418" s="9">
        <f>_xlfn.XLOOKUP(D418,products!$A$1:$A$49,products!$E$1:$E$49,,0)</f>
        <v>7.77</v>
      </c>
      <c r="M418" s="9">
        <f>'Working sheet 1'!L418*'Working sheet 1'!E418</f>
        <v>23.31</v>
      </c>
      <c r="N418" t="str">
        <f t="shared" si="12"/>
        <v>Arabica</v>
      </c>
      <c r="O418" t="str">
        <f t="shared" si="13"/>
        <v>Light</v>
      </c>
      <c r="P418" t="str">
        <f>_xlfn.XLOOKUP(Table1[[#This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_xlfn.XLOOKUP('Working sheet 1'!D419,products!$A$1:$A$49,products!$B$1:$B$49,,0)</f>
        <v>Ara</v>
      </c>
      <c r="J419" t="str">
        <f>_xlfn.XLOOKUP(D419,products!$A$1:$A$49,products!$C$1:$C$49,,0)</f>
        <v>L</v>
      </c>
      <c r="K419" s="7">
        <f>_xlfn.XLOOKUP(D419,products!$A$1:$A$49,products!$D$1:$D$49,,0)</f>
        <v>2.5</v>
      </c>
      <c r="L419" s="9">
        <f>_xlfn.XLOOKUP(D419,products!$A$1:$A$49,products!$E$1:$E$49,,0)</f>
        <v>29.784999999999997</v>
      </c>
      <c r="M419" s="9">
        <f>'Working sheet 1'!L419*'Working sheet 1'!E419</f>
        <v>29.784999999999997</v>
      </c>
      <c r="N419" t="str">
        <f t="shared" si="12"/>
        <v>Arabica</v>
      </c>
      <c r="O419" t="str">
        <f t="shared" si="13"/>
        <v>Light</v>
      </c>
      <c r="P419" t="str">
        <f>_xlfn.XLOOKUP(Table1[[#This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_xlfn.XLOOKUP('Working sheet 1'!D420,products!$A$1:$A$49,products!$B$1:$B$49,,0)</f>
        <v>Ara</v>
      </c>
      <c r="J420" t="str">
        <f>_xlfn.XLOOKUP(D420,products!$A$1:$A$49,products!$C$1:$C$49,,0)</f>
        <v>L</v>
      </c>
      <c r="K420" s="7">
        <f>_xlfn.XLOOKUP(D420,products!$A$1:$A$49,products!$D$1:$D$49,,0)</f>
        <v>2.5</v>
      </c>
      <c r="L420" s="9">
        <f>_xlfn.XLOOKUP(D420,products!$A$1:$A$49,products!$E$1:$E$49,,0)</f>
        <v>29.784999999999997</v>
      </c>
      <c r="M420" s="9">
        <f>'Working sheet 1'!L420*'Working sheet 1'!E420</f>
        <v>148.92499999999998</v>
      </c>
      <c r="N420" t="str">
        <f t="shared" si="12"/>
        <v>Arabica</v>
      </c>
      <c r="O420" t="str">
        <f t="shared" si="13"/>
        <v>Light</v>
      </c>
      <c r="P420" t="str">
        <f>_xlfn.XLOOKUP(Table1[[#This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_xlfn.XLOOKUP('Working sheet 1'!D421,products!$A$1:$A$49,products!$B$1:$B$49,,0)</f>
        <v>Lib</v>
      </c>
      <c r="J421" t="str">
        <f>_xlfn.XLOOKUP(D421,products!$A$1:$A$49,products!$C$1:$C$49,,0)</f>
        <v>M</v>
      </c>
      <c r="K421" s="7">
        <f>_xlfn.XLOOKUP(D421,products!$A$1:$A$49,products!$D$1:$D$49,,0)</f>
        <v>0.5</v>
      </c>
      <c r="L421" s="9">
        <f>_xlfn.XLOOKUP(D421,products!$A$1:$A$49,products!$E$1:$E$49,,0)</f>
        <v>8.73</v>
      </c>
      <c r="M421" s="9">
        <f>'Working sheet 1'!L421*'Working sheet 1'!E421</f>
        <v>8.73</v>
      </c>
      <c r="N421" t="str">
        <f t="shared" si="12"/>
        <v>Liberica</v>
      </c>
      <c r="O421" t="str">
        <f t="shared" si="13"/>
        <v>Medium</v>
      </c>
      <c r="P421" t="str">
        <f>_xlfn.XLOOKUP(Table1[[#This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_xlfn.XLOOKUP('Working sheet 1'!D422,products!$A$1:$A$49,products!$B$1:$B$49,,0)</f>
        <v>Lib</v>
      </c>
      <c r="J422" t="str">
        <f>_xlfn.XLOOKUP(D422,products!$A$1:$A$49,products!$C$1:$C$49,,0)</f>
        <v>D</v>
      </c>
      <c r="K422" s="7">
        <f>_xlfn.XLOOKUP(D422,products!$A$1:$A$49,products!$D$1:$D$49,,0)</f>
        <v>0.5</v>
      </c>
      <c r="L422" s="9">
        <f>_xlfn.XLOOKUP(D422,products!$A$1:$A$49,products!$E$1:$E$49,,0)</f>
        <v>7.77</v>
      </c>
      <c r="M422" s="9">
        <f>'Working sheet 1'!L422*'Working sheet 1'!E422</f>
        <v>31.08</v>
      </c>
      <c r="N422" t="str">
        <f t="shared" si="12"/>
        <v>Liberica</v>
      </c>
      <c r="O422" t="str">
        <f t="shared" si="13"/>
        <v>Dark</v>
      </c>
      <c r="P422" t="str">
        <f>_xlfn.XLOOKUP(Table1[[#This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_xlfn.XLOOKUP('Working sheet 1'!D423,products!$A$1:$A$49,products!$B$1:$B$49,,0)</f>
        <v>Ara</v>
      </c>
      <c r="J423" t="str">
        <f>_xlfn.XLOOKUP(D423,products!$A$1:$A$49,products!$C$1:$C$49,,0)</f>
        <v>D</v>
      </c>
      <c r="K423" s="7">
        <f>_xlfn.XLOOKUP(D423,products!$A$1:$A$49,products!$D$1:$D$49,,0)</f>
        <v>2.5</v>
      </c>
      <c r="L423" s="9">
        <f>_xlfn.XLOOKUP(D423,products!$A$1:$A$49,products!$E$1:$E$49,,0)</f>
        <v>22.884999999999998</v>
      </c>
      <c r="M423" s="9">
        <f>'Working sheet 1'!L423*'Working sheet 1'!E423</f>
        <v>137.31</v>
      </c>
      <c r="N423" t="str">
        <f t="shared" si="12"/>
        <v>Arabica</v>
      </c>
      <c r="O423" t="str">
        <f t="shared" si="13"/>
        <v>Dark</v>
      </c>
      <c r="P423" t="str">
        <f>_xlfn.XLOOKUP(Table1[[#This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_xlfn.XLOOKUP('Working sheet 1'!D424,products!$A$1:$A$49,products!$B$1:$B$49,,0)</f>
        <v>Ara</v>
      </c>
      <c r="J424" t="str">
        <f>_xlfn.XLOOKUP(D424,products!$A$1:$A$49,products!$C$1:$C$49,,0)</f>
        <v>D</v>
      </c>
      <c r="K424" s="7">
        <f>_xlfn.XLOOKUP(D424,products!$A$1:$A$49,products!$D$1:$D$49,,0)</f>
        <v>0.5</v>
      </c>
      <c r="L424" s="9">
        <f>_xlfn.XLOOKUP(D424,products!$A$1:$A$49,products!$E$1:$E$49,,0)</f>
        <v>5.97</v>
      </c>
      <c r="M424" s="9">
        <f>'Working sheet 1'!L424*'Working sheet 1'!E424</f>
        <v>29.849999999999998</v>
      </c>
      <c r="N424" t="str">
        <f t="shared" si="12"/>
        <v>Arabica</v>
      </c>
      <c r="O424" t="str">
        <f t="shared" si="13"/>
        <v>Dark</v>
      </c>
      <c r="P424" t="str">
        <f>_xlfn.XLOOKUP(Table1[[#This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_xlfn.XLOOKUP('Working sheet 1'!D425,products!$A$1:$A$49,products!$B$1:$B$49,,0)</f>
        <v>Rob</v>
      </c>
      <c r="J425" t="str">
        <f>_xlfn.XLOOKUP(D425,products!$A$1:$A$49,products!$C$1:$C$49,,0)</f>
        <v>M</v>
      </c>
      <c r="K425" s="7">
        <f>_xlfn.XLOOKUP(D425,products!$A$1:$A$49,products!$D$1:$D$49,,0)</f>
        <v>0.5</v>
      </c>
      <c r="L425" s="9">
        <f>_xlfn.XLOOKUP(D425,products!$A$1:$A$49,products!$E$1:$E$49,,0)</f>
        <v>5.97</v>
      </c>
      <c r="M425" s="9">
        <f>'Working sheet 1'!L425*'Working sheet 1'!E425</f>
        <v>17.91</v>
      </c>
      <c r="N425" t="str">
        <f t="shared" si="12"/>
        <v>Robusta</v>
      </c>
      <c r="O425" t="str">
        <f t="shared" si="13"/>
        <v>Medium</v>
      </c>
      <c r="P425" t="str">
        <f>_xlfn.XLOOKUP(Table1[[#This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_xlfn.XLOOKUP('Working sheet 1'!D426,products!$A$1:$A$49,products!$B$1:$B$49,,0)</f>
        <v>Exc</v>
      </c>
      <c r="J426" t="str">
        <f>_xlfn.XLOOKUP(D426,products!$A$1:$A$49,products!$C$1:$C$49,,0)</f>
        <v>L</v>
      </c>
      <c r="K426" s="7">
        <f>_xlfn.XLOOKUP(D426,products!$A$1:$A$49,products!$D$1:$D$49,,0)</f>
        <v>0.5</v>
      </c>
      <c r="L426" s="9">
        <f>_xlfn.XLOOKUP(D426,products!$A$1:$A$49,products!$E$1:$E$49,,0)</f>
        <v>8.91</v>
      </c>
      <c r="M426" s="9">
        <f>'Working sheet 1'!L426*'Working sheet 1'!E426</f>
        <v>26.73</v>
      </c>
      <c r="N426" t="str">
        <f t="shared" si="12"/>
        <v>Excelsa</v>
      </c>
      <c r="O426" t="str">
        <f t="shared" si="13"/>
        <v>Light</v>
      </c>
      <c r="P426" t="str">
        <f>_xlfn.XLOOKUP(Table1[[#This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_xlfn.XLOOKUP('Working sheet 1'!D427,products!$A$1:$A$49,products!$B$1:$B$49,,0)</f>
        <v>Rob</v>
      </c>
      <c r="J427" t="str">
        <f>_xlfn.XLOOKUP(D427,products!$A$1:$A$49,products!$C$1:$C$49,,0)</f>
        <v>D</v>
      </c>
      <c r="K427" s="7">
        <f>_xlfn.XLOOKUP(D427,products!$A$1:$A$49,products!$D$1:$D$49,,0)</f>
        <v>1</v>
      </c>
      <c r="L427" s="9">
        <f>_xlfn.XLOOKUP(D427,products!$A$1:$A$49,products!$E$1:$E$49,,0)</f>
        <v>8.9499999999999993</v>
      </c>
      <c r="M427" s="9">
        <f>'Working sheet 1'!L427*'Working sheet 1'!E427</f>
        <v>17.899999999999999</v>
      </c>
      <c r="N427" t="str">
        <f t="shared" si="12"/>
        <v>Robusta</v>
      </c>
      <c r="O427" t="str">
        <f t="shared" si="13"/>
        <v>Dark</v>
      </c>
      <c r="P427" t="str">
        <f>_xlfn.XLOOKUP(Table1[[#This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_xlfn.XLOOKUP('Working sheet 1'!D428,products!$A$1:$A$49,products!$B$1:$B$49,,0)</f>
        <v>Rob</v>
      </c>
      <c r="J428" t="str">
        <f>_xlfn.XLOOKUP(D428,products!$A$1:$A$49,products!$C$1:$C$49,,0)</f>
        <v>L</v>
      </c>
      <c r="K428" s="7">
        <f>_xlfn.XLOOKUP(D428,products!$A$1:$A$49,products!$D$1:$D$49,,0)</f>
        <v>0.2</v>
      </c>
      <c r="L428" s="9">
        <f>_xlfn.XLOOKUP(D428,products!$A$1:$A$49,products!$E$1:$E$49,,0)</f>
        <v>3.5849999999999995</v>
      </c>
      <c r="M428" s="9">
        <f>'Working sheet 1'!L428*'Working sheet 1'!E428</f>
        <v>14.339999999999998</v>
      </c>
      <c r="N428" t="str">
        <f t="shared" si="12"/>
        <v>Robusta</v>
      </c>
      <c r="O428" t="str">
        <f t="shared" si="13"/>
        <v>Light</v>
      </c>
      <c r="P428" t="str">
        <f>_xlfn.XLOOKUP(Table1[[#This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_xlfn.XLOOKUP('Working sheet 1'!D429,products!$A$1:$A$49,products!$B$1:$B$49,,0)</f>
        <v>Ara</v>
      </c>
      <c r="J429" t="str">
        <f>_xlfn.XLOOKUP(D429,products!$A$1:$A$49,products!$C$1:$C$49,,0)</f>
        <v>M</v>
      </c>
      <c r="K429" s="7">
        <f>_xlfn.XLOOKUP(D429,products!$A$1:$A$49,products!$D$1:$D$49,,0)</f>
        <v>2.5</v>
      </c>
      <c r="L429" s="9">
        <f>_xlfn.XLOOKUP(D429,products!$A$1:$A$49,products!$E$1:$E$49,,0)</f>
        <v>25.874999999999996</v>
      </c>
      <c r="M429" s="9">
        <f>'Working sheet 1'!L429*'Working sheet 1'!E429</f>
        <v>77.624999999999986</v>
      </c>
      <c r="N429" t="str">
        <f t="shared" si="12"/>
        <v>Arabica</v>
      </c>
      <c r="O429" t="str">
        <f t="shared" si="13"/>
        <v>Medium</v>
      </c>
      <c r="P429" t="str">
        <f>_xlfn.XLOOKUP(Table1[[#This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_xlfn.XLOOKUP('Working sheet 1'!D430,products!$A$1:$A$49,products!$B$1:$B$49,,0)</f>
        <v>Rob</v>
      </c>
      <c r="J430" t="str">
        <f>_xlfn.XLOOKUP(D430,products!$A$1:$A$49,products!$C$1:$C$49,,0)</f>
        <v>L</v>
      </c>
      <c r="K430" s="7">
        <f>_xlfn.XLOOKUP(D430,products!$A$1:$A$49,products!$D$1:$D$49,,0)</f>
        <v>1</v>
      </c>
      <c r="L430" s="9">
        <f>_xlfn.XLOOKUP(D430,products!$A$1:$A$49,products!$E$1:$E$49,,0)</f>
        <v>11.95</v>
      </c>
      <c r="M430" s="9">
        <f>'Working sheet 1'!L430*'Working sheet 1'!E430</f>
        <v>59.75</v>
      </c>
      <c r="N430" t="str">
        <f t="shared" si="12"/>
        <v>Robusta</v>
      </c>
      <c r="O430" t="str">
        <f t="shared" si="13"/>
        <v>Light</v>
      </c>
      <c r="P430" t="str">
        <f>_xlfn.XLOOKUP(Table1[[#This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_xlfn.XLOOKUP('Working sheet 1'!D431,products!$A$1:$A$49,products!$B$1:$B$49,,0)</f>
        <v>Ara</v>
      </c>
      <c r="J431" t="str">
        <f>_xlfn.XLOOKUP(D431,products!$A$1:$A$49,products!$C$1:$C$49,,0)</f>
        <v>L</v>
      </c>
      <c r="K431" s="7">
        <f>_xlfn.XLOOKUP(D431,products!$A$1:$A$49,products!$D$1:$D$49,,0)</f>
        <v>1</v>
      </c>
      <c r="L431" s="9">
        <f>_xlfn.XLOOKUP(D431,products!$A$1:$A$49,products!$E$1:$E$49,,0)</f>
        <v>12.95</v>
      </c>
      <c r="M431" s="9">
        <f>'Working sheet 1'!L431*'Working sheet 1'!E431</f>
        <v>77.699999999999989</v>
      </c>
      <c r="N431" t="str">
        <f t="shared" si="12"/>
        <v>Arabica</v>
      </c>
      <c r="O431" t="str">
        <f t="shared" si="13"/>
        <v>Light</v>
      </c>
      <c r="P431" t="str">
        <f>_xlfn.XLOOKUP(Table1[[#This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_xlfn.XLOOKUP('Working sheet 1'!D432,products!$A$1:$A$49,products!$B$1:$B$49,,0)</f>
        <v>Rob</v>
      </c>
      <c r="J432" t="str">
        <f>_xlfn.XLOOKUP(D432,products!$A$1:$A$49,products!$C$1:$C$49,,0)</f>
        <v>D</v>
      </c>
      <c r="K432" s="7">
        <f>_xlfn.XLOOKUP(D432,products!$A$1:$A$49,products!$D$1:$D$49,,0)</f>
        <v>0.2</v>
      </c>
      <c r="L432" s="9">
        <f>_xlfn.XLOOKUP(D432,products!$A$1:$A$49,products!$E$1:$E$49,,0)</f>
        <v>2.6849999999999996</v>
      </c>
      <c r="M432" s="9">
        <f>'Working sheet 1'!L432*'Working sheet 1'!E432</f>
        <v>5.3699999999999992</v>
      </c>
      <c r="N432" t="str">
        <f t="shared" si="12"/>
        <v>Robusta</v>
      </c>
      <c r="O432" t="str">
        <f t="shared" si="13"/>
        <v>Dark</v>
      </c>
      <c r="P432" t="str">
        <f>_xlfn.XLOOKUP(Table1[[#This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_xlfn.XLOOKUP('Working sheet 1'!D433,products!$A$1:$A$49,products!$B$1:$B$49,,0)</f>
        <v>Exc</v>
      </c>
      <c r="J433" t="str">
        <f>_xlfn.XLOOKUP(D433,products!$A$1:$A$49,products!$C$1:$C$49,,0)</f>
        <v>D</v>
      </c>
      <c r="K433" s="7">
        <f>_xlfn.XLOOKUP(D433,products!$A$1:$A$49,products!$D$1:$D$49,,0)</f>
        <v>2.5</v>
      </c>
      <c r="L433" s="9">
        <f>_xlfn.XLOOKUP(D433,products!$A$1:$A$49,products!$E$1:$E$49,,0)</f>
        <v>27.945</v>
      </c>
      <c r="M433" s="9">
        <f>'Working sheet 1'!L433*'Working sheet 1'!E433</f>
        <v>83.835000000000008</v>
      </c>
      <c r="N433" t="str">
        <f t="shared" si="12"/>
        <v>Excelsa</v>
      </c>
      <c r="O433" t="str">
        <f t="shared" si="13"/>
        <v>Dark</v>
      </c>
      <c r="P433" t="str">
        <f>_xlfn.XLOOKUP(Table1[[#This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_xlfn.XLOOKUP('Working sheet 1'!D434,products!$A$1:$A$49,products!$B$1:$B$49,,0)</f>
        <v>Ara</v>
      </c>
      <c r="J434" t="str">
        <f>_xlfn.XLOOKUP(D434,products!$A$1:$A$49,products!$C$1:$C$49,,0)</f>
        <v>M</v>
      </c>
      <c r="K434" s="7">
        <f>_xlfn.XLOOKUP(D434,products!$A$1:$A$49,products!$D$1:$D$49,,0)</f>
        <v>1</v>
      </c>
      <c r="L434" s="9">
        <f>_xlfn.XLOOKUP(D434,products!$A$1:$A$49,products!$E$1:$E$49,,0)</f>
        <v>11.25</v>
      </c>
      <c r="M434" s="9">
        <f>'Working sheet 1'!L434*'Working sheet 1'!E434</f>
        <v>22.5</v>
      </c>
      <c r="N434" t="str">
        <f t="shared" si="12"/>
        <v>Arabica</v>
      </c>
      <c r="O434" t="str">
        <f t="shared" si="13"/>
        <v>Medium</v>
      </c>
      <c r="P434" t="str">
        <f>_xlfn.XLOOKUP(Table1[[#This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_xlfn.XLOOKUP('Working sheet 1'!D435,products!$A$1:$A$49,products!$B$1:$B$49,,0)</f>
        <v>Lib</v>
      </c>
      <c r="J435" t="str">
        <f>_xlfn.XLOOKUP(D435,products!$A$1:$A$49,products!$C$1:$C$49,,0)</f>
        <v>M</v>
      </c>
      <c r="K435" s="7">
        <f>_xlfn.XLOOKUP(D435,products!$A$1:$A$49,products!$D$1:$D$49,,0)</f>
        <v>2.5</v>
      </c>
      <c r="L435" s="9">
        <f>_xlfn.XLOOKUP(D435,products!$A$1:$A$49,products!$E$1:$E$49,,0)</f>
        <v>33.464999999999996</v>
      </c>
      <c r="M435" s="9">
        <f>'Working sheet 1'!L435*'Working sheet 1'!E435</f>
        <v>200.78999999999996</v>
      </c>
      <c r="N435" t="str">
        <f t="shared" si="12"/>
        <v>Liberica</v>
      </c>
      <c r="O435" t="str">
        <f t="shared" si="13"/>
        <v>Medium</v>
      </c>
      <c r="P435" t="str">
        <f>_xlfn.XLOOKUP(Table1[[#This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_xlfn.XLOOKUP('Working sheet 1'!D436,products!$A$1:$A$49,products!$B$1:$B$49,,0)</f>
        <v>Ara</v>
      </c>
      <c r="J436" t="str">
        <f>_xlfn.XLOOKUP(D436,products!$A$1:$A$49,products!$C$1:$C$49,,0)</f>
        <v>M</v>
      </c>
      <c r="K436" s="7">
        <f>_xlfn.XLOOKUP(D436,products!$A$1:$A$49,products!$D$1:$D$49,,0)</f>
        <v>1</v>
      </c>
      <c r="L436" s="9">
        <f>_xlfn.XLOOKUP(D436,products!$A$1:$A$49,products!$E$1:$E$49,,0)</f>
        <v>11.25</v>
      </c>
      <c r="M436" s="9">
        <f>'Working sheet 1'!L436*'Working sheet 1'!E436</f>
        <v>67.5</v>
      </c>
      <c r="N436" t="str">
        <f t="shared" si="12"/>
        <v>Arabica</v>
      </c>
      <c r="O436" t="str">
        <f t="shared" si="13"/>
        <v>Medium</v>
      </c>
      <c r="P436" t="str">
        <f>_xlfn.XLOOKUP(Table1[[#This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_xlfn.XLOOKUP('Working sheet 1'!D437,products!$A$1:$A$49,products!$B$1:$B$49,,0)</f>
        <v>Exc</v>
      </c>
      <c r="J437" t="str">
        <f>_xlfn.XLOOKUP(D437,products!$A$1:$A$49,products!$C$1:$C$49,,0)</f>
        <v>M</v>
      </c>
      <c r="K437" s="7">
        <f>_xlfn.XLOOKUP(D437,products!$A$1:$A$49,products!$D$1:$D$49,,0)</f>
        <v>0.5</v>
      </c>
      <c r="L437" s="9">
        <f>_xlfn.XLOOKUP(D437,products!$A$1:$A$49,products!$E$1:$E$49,,0)</f>
        <v>8.25</v>
      </c>
      <c r="M437" s="9">
        <f>'Working sheet 1'!L437*'Working sheet 1'!E437</f>
        <v>8.25</v>
      </c>
      <c r="N437" t="str">
        <f t="shared" si="12"/>
        <v>Excelsa</v>
      </c>
      <c r="O437" t="str">
        <f t="shared" si="13"/>
        <v>Medium</v>
      </c>
      <c r="P437" t="str">
        <f>_xlfn.XLOOKUP(Table1[[#This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_xlfn.XLOOKUP('Working sheet 1'!D438,products!$A$1:$A$49,products!$B$1:$B$49,,0)</f>
        <v>Lib</v>
      </c>
      <c r="J438" t="str">
        <f>_xlfn.XLOOKUP(D438,products!$A$1:$A$49,products!$C$1:$C$49,,0)</f>
        <v>L</v>
      </c>
      <c r="K438" s="7">
        <f>_xlfn.XLOOKUP(D438,products!$A$1:$A$49,products!$D$1:$D$49,,0)</f>
        <v>0.2</v>
      </c>
      <c r="L438" s="9">
        <f>_xlfn.XLOOKUP(D438,products!$A$1:$A$49,products!$E$1:$E$49,,0)</f>
        <v>4.7549999999999999</v>
      </c>
      <c r="M438" s="9">
        <f>'Working sheet 1'!L438*'Working sheet 1'!E438</f>
        <v>9.51</v>
      </c>
      <c r="N438" t="str">
        <f t="shared" si="12"/>
        <v>Liberica</v>
      </c>
      <c r="O438" t="str">
        <f t="shared" si="13"/>
        <v>Light</v>
      </c>
      <c r="P438" t="str">
        <f>_xlfn.XLOOKUP(Table1[[#This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_xlfn.XLOOKUP('Working sheet 1'!D439,products!$A$1:$A$49,products!$B$1:$B$49,,0)</f>
        <v>Lib</v>
      </c>
      <c r="J439" t="str">
        <f>_xlfn.XLOOKUP(D439,products!$A$1:$A$49,products!$C$1:$C$49,,0)</f>
        <v>D</v>
      </c>
      <c r="K439" s="7">
        <f>_xlfn.XLOOKUP(D439,products!$A$1:$A$49,products!$D$1:$D$49,,0)</f>
        <v>2.5</v>
      </c>
      <c r="L439" s="9">
        <f>_xlfn.XLOOKUP(D439,products!$A$1:$A$49,products!$E$1:$E$49,,0)</f>
        <v>29.784999999999997</v>
      </c>
      <c r="M439" s="9">
        <f>'Working sheet 1'!L439*'Working sheet 1'!E439</f>
        <v>29.784999999999997</v>
      </c>
      <c r="N439" t="str">
        <f t="shared" si="12"/>
        <v>Liberica</v>
      </c>
      <c r="O439" t="str">
        <f t="shared" si="13"/>
        <v>Dark</v>
      </c>
      <c r="P439" t="str">
        <f>_xlfn.XLOOKUP(Table1[[#This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_xlfn.XLOOKUP('Working sheet 1'!D440,products!$A$1:$A$49,products!$B$1:$B$49,,0)</f>
        <v>Lib</v>
      </c>
      <c r="J440" t="str">
        <f>_xlfn.XLOOKUP(D440,products!$A$1:$A$49,products!$C$1:$C$49,,0)</f>
        <v>D</v>
      </c>
      <c r="K440" s="7">
        <f>_xlfn.XLOOKUP(D440,products!$A$1:$A$49,products!$D$1:$D$49,,0)</f>
        <v>0.5</v>
      </c>
      <c r="L440" s="9">
        <f>_xlfn.XLOOKUP(D440,products!$A$1:$A$49,products!$E$1:$E$49,,0)</f>
        <v>7.77</v>
      </c>
      <c r="M440" s="9">
        <f>'Working sheet 1'!L440*'Working sheet 1'!E440</f>
        <v>15.54</v>
      </c>
      <c r="N440" t="str">
        <f t="shared" si="12"/>
        <v>Liberica</v>
      </c>
      <c r="O440" t="str">
        <f t="shared" si="13"/>
        <v>Dark</v>
      </c>
      <c r="P440" t="str">
        <f>_xlfn.XLOOKUP(Table1[[#This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_xlfn.XLOOKUP('Working sheet 1'!D441,products!$A$1:$A$49,products!$B$1:$B$49,,0)</f>
        <v>Exc</v>
      </c>
      <c r="J441" t="str">
        <f>_xlfn.XLOOKUP(D441,products!$A$1:$A$49,products!$C$1:$C$49,,0)</f>
        <v>L</v>
      </c>
      <c r="K441" s="7">
        <f>_xlfn.XLOOKUP(D441,products!$A$1:$A$49,products!$D$1:$D$49,,0)</f>
        <v>0.5</v>
      </c>
      <c r="L441" s="9">
        <f>_xlfn.XLOOKUP(D441,products!$A$1:$A$49,products!$E$1:$E$49,,0)</f>
        <v>8.91</v>
      </c>
      <c r="M441" s="9">
        <f>'Working sheet 1'!L441*'Working sheet 1'!E441</f>
        <v>35.64</v>
      </c>
      <c r="N441" t="str">
        <f t="shared" si="12"/>
        <v>Excelsa</v>
      </c>
      <c r="O441" t="str">
        <f t="shared" si="13"/>
        <v>Light</v>
      </c>
      <c r="P441" t="str">
        <f>_xlfn.XLOOKUP(Table1[[#This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_xlfn.XLOOKUP('Working sheet 1'!D442,products!$A$1:$A$49,products!$B$1:$B$49,,0)</f>
        <v>Ara</v>
      </c>
      <c r="J442" t="str">
        <f>_xlfn.XLOOKUP(D442,products!$A$1:$A$49,products!$C$1:$C$49,,0)</f>
        <v>M</v>
      </c>
      <c r="K442" s="7">
        <f>_xlfn.XLOOKUP(D442,products!$A$1:$A$49,products!$D$1:$D$49,,0)</f>
        <v>2.5</v>
      </c>
      <c r="L442" s="9">
        <f>_xlfn.XLOOKUP(D442,products!$A$1:$A$49,products!$E$1:$E$49,,0)</f>
        <v>25.874999999999996</v>
      </c>
      <c r="M442" s="9">
        <f>'Working sheet 1'!L442*'Working sheet 1'!E442</f>
        <v>103.49999999999999</v>
      </c>
      <c r="N442" t="str">
        <f t="shared" si="12"/>
        <v>Arabica</v>
      </c>
      <c r="O442" t="str">
        <f t="shared" si="13"/>
        <v>Medium</v>
      </c>
      <c r="P442" t="str">
        <f>_xlfn.XLOOKUP(Table1[[#This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_xlfn.XLOOKUP('Working sheet 1'!D443,products!$A$1:$A$49,products!$B$1:$B$49,,0)</f>
        <v>Exc</v>
      </c>
      <c r="J443" t="str">
        <f>_xlfn.XLOOKUP(D443,products!$A$1:$A$49,products!$C$1:$C$49,,0)</f>
        <v>D</v>
      </c>
      <c r="K443" s="7">
        <f>_xlfn.XLOOKUP(D443,products!$A$1:$A$49,products!$D$1:$D$49,,0)</f>
        <v>1</v>
      </c>
      <c r="L443" s="9">
        <f>_xlfn.XLOOKUP(D443,products!$A$1:$A$49,products!$E$1:$E$49,,0)</f>
        <v>12.15</v>
      </c>
      <c r="M443" s="9">
        <f>'Working sheet 1'!L443*'Working sheet 1'!E443</f>
        <v>36.450000000000003</v>
      </c>
      <c r="N443" t="str">
        <f t="shared" si="12"/>
        <v>Excelsa</v>
      </c>
      <c r="O443" t="str">
        <f t="shared" si="13"/>
        <v>Dark</v>
      </c>
      <c r="P443" t="str">
        <f>_xlfn.XLOOKUP(Table1[[#This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_xlfn.XLOOKUP('Working sheet 1'!D444,products!$A$1:$A$49,products!$B$1:$B$49,,0)</f>
        <v>Rob</v>
      </c>
      <c r="J444" t="str">
        <f>_xlfn.XLOOKUP(D444,products!$A$1:$A$49,products!$C$1:$C$49,,0)</f>
        <v>L</v>
      </c>
      <c r="K444" s="7">
        <f>_xlfn.XLOOKUP(D444,products!$A$1:$A$49,products!$D$1:$D$49,,0)</f>
        <v>0.5</v>
      </c>
      <c r="L444" s="9">
        <f>_xlfn.XLOOKUP(D444,products!$A$1:$A$49,products!$E$1:$E$49,,0)</f>
        <v>7.169999999999999</v>
      </c>
      <c r="M444" s="9">
        <f>'Working sheet 1'!L444*'Working sheet 1'!E444</f>
        <v>35.849999999999994</v>
      </c>
      <c r="N444" t="str">
        <f t="shared" si="12"/>
        <v>Robusta</v>
      </c>
      <c r="O444" t="str">
        <f t="shared" si="13"/>
        <v>Light</v>
      </c>
      <c r="P444" t="str">
        <f>_xlfn.XLOOKUP(Table1[[#This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_xlfn.XLOOKUP('Working sheet 1'!D445,products!$A$1:$A$49,products!$B$1:$B$49,,0)</f>
        <v>Exc</v>
      </c>
      <c r="J445" t="str">
        <f>_xlfn.XLOOKUP(D445,products!$A$1:$A$49,products!$C$1:$C$49,,0)</f>
        <v>L</v>
      </c>
      <c r="K445" s="7">
        <f>_xlfn.XLOOKUP(D445,products!$A$1:$A$49,products!$D$1:$D$49,,0)</f>
        <v>0.2</v>
      </c>
      <c r="L445" s="9">
        <f>_xlfn.XLOOKUP(D445,products!$A$1:$A$49,products!$E$1:$E$49,,0)</f>
        <v>4.4550000000000001</v>
      </c>
      <c r="M445" s="9">
        <f>'Working sheet 1'!L445*'Working sheet 1'!E445</f>
        <v>22.274999999999999</v>
      </c>
      <c r="N445" t="str">
        <f t="shared" si="12"/>
        <v>Excelsa</v>
      </c>
      <c r="O445" t="str">
        <f t="shared" si="13"/>
        <v>Light</v>
      </c>
      <c r="P445" t="str">
        <f>_xlfn.XLOOKUP(Table1[[#This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_xlfn.XLOOKUP('Working sheet 1'!D446,products!$A$1:$A$49,products!$B$1:$B$49,,0)</f>
        <v>Exc</v>
      </c>
      <c r="J446" t="str">
        <f>_xlfn.XLOOKUP(D446,products!$A$1:$A$49,products!$C$1:$C$49,,0)</f>
        <v>M</v>
      </c>
      <c r="K446" s="7">
        <f>_xlfn.XLOOKUP(D446,products!$A$1:$A$49,products!$D$1:$D$49,,0)</f>
        <v>0.2</v>
      </c>
      <c r="L446" s="9">
        <f>_xlfn.XLOOKUP(D446,products!$A$1:$A$49,products!$E$1:$E$49,,0)</f>
        <v>4.125</v>
      </c>
      <c r="M446" s="9">
        <f>'Working sheet 1'!L446*'Working sheet 1'!E446</f>
        <v>24.75</v>
      </c>
      <c r="N446" t="str">
        <f t="shared" si="12"/>
        <v>Excelsa</v>
      </c>
      <c r="O446" t="str">
        <f t="shared" si="13"/>
        <v>Medium</v>
      </c>
      <c r="P446" t="str">
        <f>_xlfn.XLOOKUP(Table1[[#This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_xlfn.XLOOKUP('Working sheet 1'!D447,products!$A$1:$A$49,products!$B$1:$B$49,,0)</f>
        <v>Lib</v>
      </c>
      <c r="J447" t="str">
        <f>_xlfn.XLOOKUP(D447,products!$A$1:$A$49,products!$C$1:$C$49,,0)</f>
        <v>M</v>
      </c>
      <c r="K447" s="7">
        <f>_xlfn.XLOOKUP(D447,products!$A$1:$A$49,products!$D$1:$D$49,,0)</f>
        <v>2.5</v>
      </c>
      <c r="L447" s="9">
        <f>_xlfn.XLOOKUP(D447,products!$A$1:$A$49,products!$E$1:$E$49,,0)</f>
        <v>33.464999999999996</v>
      </c>
      <c r="M447" s="9">
        <f>'Working sheet 1'!L447*'Working sheet 1'!E447</f>
        <v>66.929999999999993</v>
      </c>
      <c r="N447" t="str">
        <f t="shared" si="12"/>
        <v>Liberica</v>
      </c>
      <c r="O447" t="str">
        <f t="shared" si="13"/>
        <v>Medium</v>
      </c>
      <c r="P447" t="str">
        <f>_xlfn.XLOOKUP(Table1[[#This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_xlfn.XLOOKUP('Working sheet 1'!D448,products!$A$1:$A$49,products!$B$1:$B$49,,0)</f>
        <v>Lib</v>
      </c>
      <c r="J448" t="str">
        <f>_xlfn.XLOOKUP(D448,products!$A$1:$A$49,products!$C$1:$C$49,,0)</f>
        <v>M</v>
      </c>
      <c r="K448" s="7">
        <f>_xlfn.XLOOKUP(D448,products!$A$1:$A$49,products!$D$1:$D$49,,0)</f>
        <v>0.5</v>
      </c>
      <c r="L448" s="9">
        <f>_xlfn.XLOOKUP(D448,products!$A$1:$A$49,products!$E$1:$E$49,,0)</f>
        <v>8.73</v>
      </c>
      <c r="M448" s="9">
        <f>'Working sheet 1'!L448*'Working sheet 1'!E448</f>
        <v>8.73</v>
      </c>
      <c r="N448" t="str">
        <f t="shared" si="12"/>
        <v>Liberica</v>
      </c>
      <c r="O448" t="str">
        <f t="shared" si="13"/>
        <v>Medium</v>
      </c>
      <c r="P448" t="str">
        <f>_xlfn.XLOOKUP(Table1[[#This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_xlfn.XLOOKUP('Working sheet 1'!D449,products!$A$1:$A$49,products!$B$1:$B$49,,0)</f>
        <v>Rob</v>
      </c>
      <c r="J449" t="str">
        <f>_xlfn.XLOOKUP(D449,products!$A$1:$A$49,products!$C$1:$C$49,,0)</f>
        <v>M</v>
      </c>
      <c r="K449" s="7">
        <f>_xlfn.XLOOKUP(D449,products!$A$1:$A$49,products!$D$1:$D$49,,0)</f>
        <v>0.5</v>
      </c>
      <c r="L449" s="9">
        <f>_xlfn.XLOOKUP(D449,products!$A$1:$A$49,products!$E$1:$E$49,,0)</f>
        <v>5.97</v>
      </c>
      <c r="M449" s="9">
        <f>'Working sheet 1'!L449*'Working sheet 1'!E449</f>
        <v>17.91</v>
      </c>
      <c r="N449" t="str">
        <f t="shared" si="12"/>
        <v>Robusta</v>
      </c>
      <c r="O449" t="str">
        <f t="shared" si="13"/>
        <v>Medium</v>
      </c>
      <c r="P449" t="str">
        <f>_xlfn.XLOOKUP(Table1[[#This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_xlfn.XLOOKUP('Working sheet 1'!D450,products!$A$1:$A$49,products!$B$1:$B$49,,0)</f>
        <v>Rob</v>
      </c>
      <c r="J450" t="str">
        <f>_xlfn.XLOOKUP(D450,products!$A$1:$A$49,products!$C$1:$C$49,,0)</f>
        <v>L</v>
      </c>
      <c r="K450" s="7">
        <f>_xlfn.XLOOKUP(D450,products!$A$1:$A$49,products!$D$1:$D$49,,0)</f>
        <v>0.5</v>
      </c>
      <c r="L450" s="9">
        <f>_xlfn.XLOOKUP(D450,products!$A$1:$A$49,products!$E$1:$E$49,,0)</f>
        <v>7.169999999999999</v>
      </c>
      <c r="M450" s="9">
        <f>'Working sheet 1'!L450*'Working sheet 1'!E450</f>
        <v>7.169999999999999</v>
      </c>
      <c r="N450" t="str">
        <f t="shared" si="12"/>
        <v>Robusta</v>
      </c>
      <c r="O450" t="str">
        <f t="shared" si="13"/>
        <v>Light</v>
      </c>
      <c r="P450" t="str">
        <f>_xlfn.XLOOKUP(Table1[[#This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_xlfn.XLOOKUP('Working sheet 1'!D451,products!$A$1:$A$49,products!$B$1:$B$49,,0)</f>
        <v>Rob</v>
      </c>
      <c r="J451" t="str">
        <f>_xlfn.XLOOKUP(D451,products!$A$1:$A$49,products!$C$1:$C$49,,0)</f>
        <v>D</v>
      </c>
      <c r="K451" s="7">
        <f>_xlfn.XLOOKUP(D451,products!$A$1:$A$49,products!$D$1:$D$49,,0)</f>
        <v>0.2</v>
      </c>
      <c r="L451" s="9">
        <f>_xlfn.XLOOKUP(D451,products!$A$1:$A$49,products!$E$1:$E$49,,0)</f>
        <v>2.6849999999999996</v>
      </c>
      <c r="M451" s="9">
        <f>'Working sheet 1'!L451*'Working sheet 1'!E451</f>
        <v>5.3699999999999992</v>
      </c>
      <c r="N451" t="str">
        <f t="shared" ref="N451:N514" si="14">IF(I451="Rob","Robusta",IF(I451="Exc","Excelsa",IF(I451="Ara","Arabica",IF(I451="Lib","Liberica",""))))</f>
        <v>Robusta</v>
      </c>
      <c r="O451" t="str">
        <f t="shared" ref="O451:O514" si="15">IF(J451="M","Medium",IF(J451="L","Light",IF(J451="D","Dark","")))</f>
        <v>Dark</v>
      </c>
      <c r="P451" t="str">
        <f>_xlfn.XLOOKUP(Table1[[#This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_xlfn.XLOOKUP('Working sheet 1'!D452,products!$A$1:$A$49,products!$B$1:$B$49,,0)</f>
        <v>Lib</v>
      </c>
      <c r="J452" t="str">
        <f>_xlfn.XLOOKUP(D452,products!$A$1:$A$49,products!$C$1:$C$49,,0)</f>
        <v>L</v>
      </c>
      <c r="K452" s="7">
        <f>_xlfn.XLOOKUP(D452,products!$A$1:$A$49,products!$D$1:$D$49,,0)</f>
        <v>0.2</v>
      </c>
      <c r="L452" s="9">
        <f>_xlfn.XLOOKUP(D452,products!$A$1:$A$49,products!$E$1:$E$49,,0)</f>
        <v>4.7549999999999999</v>
      </c>
      <c r="M452" s="9">
        <f>'Working sheet 1'!L452*'Working sheet 1'!E452</f>
        <v>23.774999999999999</v>
      </c>
      <c r="N452" t="str">
        <f t="shared" si="14"/>
        <v>Liberica</v>
      </c>
      <c r="O452" t="str">
        <f t="shared" si="15"/>
        <v>Light</v>
      </c>
      <c r="P452" t="str">
        <f>_xlfn.XLOOKUP(Table1[[#This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_xlfn.XLOOKUP('Working sheet 1'!D453,products!$A$1:$A$49,products!$B$1:$B$49,,0)</f>
        <v>Rob</v>
      </c>
      <c r="J453" t="str">
        <f>_xlfn.XLOOKUP(D453,products!$A$1:$A$49,products!$C$1:$C$49,,0)</f>
        <v>D</v>
      </c>
      <c r="K453" s="7">
        <f>_xlfn.XLOOKUP(D453,products!$A$1:$A$49,products!$D$1:$D$49,,0)</f>
        <v>2.5</v>
      </c>
      <c r="L453" s="9">
        <f>_xlfn.XLOOKUP(D453,products!$A$1:$A$49,products!$E$1:$E$49,,0)</f>
        <v>20.584999999999997</v>
      </c>
      <c r="M453" s="9">
        <f>'Working sheet 1'!L453*'Working sheet 1'!E453</f>
        <v>41.169999999999995</v>
      </c>
      <c r="N453" t="str">
        <f t="shared" si="14"/>
        <v>Robusta</v>
      </c>
      <c r="O453" t="str">
        <f t="shared" si="15"/>
        <v>Dark</v>
      </c>
      <c r="P453" t="str">
        <f>_xlfn.XLOOKUP(Table1[[#This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_xlfn.XLOOKUP('Working sheet 1'!D454,products!$A$1:$A$49,products!$B$1:$B$49,,0)</f>
        <v>Ara</v>
      </c>
      <c r="J454" t="str">
        <f>_xlfn.XLOOKUP(D454,products!$A$1:$A$49,products!$C$1:$C$49,,0)</f>
        <v>L</v>
      </c>
      <c r="K454" s="7">
        <f>_xlfn.XLOOKUP(D454,products!$A$1:$A$49,products!$D$1:$D$49,,0)</f>
        <v>0.2</v>
      </c>
      <c r="L454" s="9">
        <f>_xlfn.XLOOKUP(D454,products!$A$1:$A$49,products!$E$1:$E$49,,0)</f>
        <v>3.8849999999999998</v>
      </c>
      <c r="M454" s="9">
        <f>'Working sheet 1'!L454*'Working sheet 1'!E454</f>
        <v>11.654999999999999</v>
      </c>
      <c r="N454" t="str">
        <f t="shared" si="14"/>
        <v>Arabica</v>
      </c>
      <c r="O454" t="str">
        <f t="shared" si="15"/>
        <v>Light</v>
      </c>
      <c r="P454" t="str">
        <f>_xlfn.XLOOKUP(Table1[[#This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_xlfn.XLOOKUP('Working sheet 1'!D455,products!$A$1:$A$49,products!$B$1:$B$49,,0)</f>
        <v>Lib</v>
      </c>
      <c r="J455" t="str">
        <f>_xlfn.XLOOKUP(D455,products!$A$1:$A$49,products!$C$1:$C$49,,0)</f>
        <v>L</v>
      </c>
      <c r="K455" s="7">
        <f>_xlfn.XLOOKUP(D455,products!$A$1:$A$49,products!$D$1:$D$49,,0)</f>
        <v>0.5</v>
      </c>
      <c r="L455" s="9">
        <f>_xlfn.XLOOKUP(D455,products!$A$1:$A$49,products!$E$1:$E$49,,0)</f>
        <v>9.51</v>
      </c>
      <c r="M455" s="9">
        <f>'Working sheet 1'!L455*'Working sheet 1'!E455</f>
        <v>38.04</v>
      </c>
      <c r="N455" t="str">
        <f t="shared" si="14"/>
        <v>Liberica</v>
      </c>
      <c r="O455" t="str">
        <f t="shared" si="15"/>
        <v>Light</v>
      </c>
      <c r="P455" t="str">
        <f>_xlfn.XLOOKUP(Table1[[#This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_xlfn.XLOOKUP('Working sheet 1'!D456,products!$A$1:$A$49,products!$B$1:$B$49,,0)</f>
        <v>Rob</v>
      </c>
      <c r="J456" t="str">
        <f>_xlfn.XLOOKUP(D456,products!$A$1:$A$49,products!$C$1:$C$49,,0)</f>
        <v>D</v>
      </c>
      <c r="K456" s="7">
        <f>_xlfn.XLOOKUP(D456,products!$A$1:$A$49,products!$D$1:$D$49,,0)</f>
        <v>2.5</v>
      </c>
      <c r="L456" s="9">
        <f>_xlfn.XLOOKUP(D456,products!$A$1:$A$49,products!$E$1:$E$49,,0)</f>
        <v>20.584999999999997</v>
      </c>
      <c r="M456" s="9">
        <f>'Working sheet 1'!L456*'Working sheet 1'!E456</f>
        <v>82.339999999999989</v>
      </c>
      <c r="N456" t="str">
        <f t="shared" si="14"/>
        <v>Robusta</v>
      </c>
      <c r="O456" t="str">
        <f t="shared" si="15"/>
        <v>Dark</v>
      </c>
      <c r="P456" t="str">
        <f>_xlfn.XLOOKUP(Table1[[#This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_xlfn.XLOOKUP('Working sheet 1'!D457,products!$A$1:$A$49,products!$B$1:$B$49,,0)</f>
        <v>Lib</v>
      </c>
      <c r="J457" t="str">
        <f>_xlfn.XLOOKUP(D457,products!$A$1:$A$49,products!$C$1:$C$49,,0)</f>
        <v>L</v>
      </c>
      <c r="K457" s="7">
        <f>_xlfn.XLOOKUP(D457,products!$A$1:$A$49,products!$D$1:$D$49,,0)</f>
        <v>0.2</v>
      </c>
      <c r="L457" s="9">
        <f>_xlfn.XLOOKUP(D457,products!$A$1:$A$49,products!$E$1:$E$49,,0)</f>
        <v>4.7549999999999999</v>
      </c>
      <c r="M457" s="9">
        <f>'Working sheet 1'!L457*'Working sheet 1'!E457</f>
        <v>9.51</v>
      </c>
      <c r="N457" t="str">
        <f t="shared" si="14"/>
        <v>Liberica</v>
      </c>
      <c r="O457" t="str">
        <f t="shared" si="15"/>
        <v>Light</v>
      </c>
      <c r="P457" t="str">
        <f>_xlfn.XLOOKUP(Table1[[#This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_xlfn.XLOOKUP('Working sheet 1'!D458,products!$A$1:$A$49,products!$B$1:$B$49,,0)</f>
        <v>Rob</v>
      </c>
      <c r="J458" t="str">
        <f>_xlfn.XLOOKUP(D458,products!$A$1:$A$49,products!$C$1:$C$49,,0)</f>
        <v>D</v>
      </c>
      <c r="K458" s="7">
        <f>_xlfn.XLOOKUP(D458,products!$A$1:$A$49,products!$D$1:$D$49,,0)</f>
        <v>2.5</v>
      </c>
      <c r="L458" s="9">
        <f>_xlfn.XLOOKUP(D458,products!$A$1:$A$49,products!$E$1:$E$49,,0)</f>
        <v>20.584999999999997</v>
      </c>
      <c r="M458" s="9">
        <f>'Working sheet 1'!L458*'Working sheet 1'!E458</f>
        <v>41.169999999999995</v>
      </c>
      <c r="N458" t="str">
        <f t="shared" si="14"/>
        <v>Robusta</v>
      </c>
      <c r="O458" t="str">
        <f t="shared" si="15"/>
        <v>Dark</v>
      </c>
      <c r="P458" t="str">
        <f>_xlfn.XLOOKUP(Table1[[#This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_xlfn.XLOOKUP('Working sheet 1'!D459,products!$A$1:$A$49,products!$B$1:$B$49,,0)</f>
        <v>Lib</v>
      </c>
      <c r="J459" t="str">
        <f>_xlfn.XLOOKUP(D459,products!$A$1:$A$49,products!$C$1:$C$49,,0)</f>
        <v>L</v>
      </c>
      <c r="K459" s="7">
        <f>_xlfn.XLOOKUP(D459,products!$A$1:$A$49,products!$D$1:$D$49,,0)</f>
        <v>0.5</v>
      </c>
      <c r="L459" s="9">
        <f>_xlfn.XLOOKUP(D459,products!$A$1:$A$49,products!$E$1:$E$49,,0)</f>
        <v>9.51</v>
      </c>
      <c r="M459" s="9">
        <f>'Working sheet 1'!L459*'Working sheet 1'!E459</f>
        <v>47.55</v>
      </c>
      <c r="N459" t="str">
        <f t="shared" si="14"/>
        <v>Liberica</v>
      </c>
      <c r="O459" t="str">
        <f t="shared" si="15"/>
        <v>Light</v>
      </c>
      <c r="P459" t="str">
        <f>_xlfn.XLOOKUP(Table1[[#This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_xlfn.XLOOKUP('Working sheet 1'!D460,products!$A$1:$A$49,products!$B$1:$B$49,,0)</f>
        <v>Ara</v>
      </c>
      <c r="J460" t="str">
        <f>_xlfn.XLOOKUP(D460,products!$A$1:$A$49,products!$C$1:$C$49,,0)</f>
        <v>M</v>
      </c>
      <c r="K460" s="7">
        <f>_xlfn.XLOOKUP(D460,products!$A$1:$A$49,products!$D$1:$D$49,,0)</f>
        <v>1</v>
      </c>
      <c r="L460" s="9">
        <f>_xlfn.XLOOKUP(D460,products!$A$1:$A$49,products!$E$1:$E$49,,0)</f>
        <v>11.25</v>
      </c>
      <c r="M460" s="9">
        <f>'Working sheet 1'!L460*'Working sheet 1'!E460</f>
        <v>45</v>
      </c>
      <c r="N460" t="str">
        <f t="shared" si="14"/>
        <v>Arabica</v>
      </c>
      <c r="O460" t="str">
        <f t="shared" si="15"/>
        <v>Medium</v>
      </c>
      <c r="P460" t="str">
        <f>_xlfn.XLOOKUP(Table1[[#This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_xlfn.XLOOKUP('Working sheet 1'!D461,products!$A$1:$A$49,products!$B$1:$B$49,,0)</f>
        <v>Lib</v>
      </c>
      <c r="J461" t="str">
        <f>_xlfn.XLOOKUP(D461,products!$A$1:$A$49,products!$C$1:$C$49,,0)</f>
        <v>L</v>
      </c>
      <c r="K461" s="7">
        <f>_xlfn.XLOOKUP(D461,products!$A$1:$A$49,products!$D$1:$D$49,,0)</f>
        <v>0.2</v>
      </c>
      <c r="L461" s="9">
        <f>_xlfn.XLOOKUP(D461,products!$A$1:$A$49,products!$E$1:$E$49,,0)</f>
        <v>4.7549999999999999</v>
      </c>
      <c r="M461" s="9">
        <f>'Working sheet 1'!L461*'Working sheet 1'!E461</f>
        <v>23.774999999999999</v>
      </c>
      <c r="N461" t="str">
        <f t="shared" si="14"/>
        <v>Liberica</v>
      </c>
      <c r="O461" t="str">
        <f t="shared" si="15"/>
        <v>Light</v>
      </c>
      <c r="P461" t="str">
        <f>_xlfn.XLOOKUP(Table1[[#This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_xlfn.XLOOKUP('Working sheet 1'!D462,products!$A$1:$A$49,products!$B$1:$B$49,,0)</f>
        <v>Rob</v>
      </c>
      <c r="J462" t="str">
        <f>_xlfn.XLOOKUP(D462,products!$A$1:$A$49,products!$C$1:$C$49,,0)</f>
        <v>D</v>
      </c>
      <c r="K462" s="7">
        <f>_xlfn.XLOOKUP(D462,products!$A$1:$A$49,products!$D$1:$D$49,,0)</f>
        <v>0.5</v>
      </c>
      <c r="L462" s="9">
        <f>_xlfn.XLOOKUP(D462,products!$A$1:$A$49,products!$E$1:$E$49,,0)</f>
        <v>5.3699999999999992</v>
      </c>
      <c r="M462" s="9">
        <f>'Working sheet 1'!L462*'Working sheet 1'!E462</f>
        <v>16.11</v>
      </c>
      <c r="N462" t="str">
        <f t="shared" si="14"/>
        <v>Robusta</v>
      </c>
      <c r="O462" t="str">
        <f t="shared" si="15"/>
        <v>Dark</v>
      </c>
      <c r="P462" t="str">
        <f>_xlfn.XLOOKUP(Table1[[#This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_xlfn.XLOOKUP('Working sheet 1'!D463,products!$A$1:$A$49,products!$B$1:$B$49,,0)</f>
        <v>Rob</v>
      </c>
      <c r="J463" t="str">
        <f>_xlfn.XLOOKUP(D463,products!$A$1:$A$49,products!$C$1:$C$49,,0)</f>
        <v>D</v>
      </c>
      <c r="K463" s="7">
        <f>_xlfn.XLOOKUP(D463,products!$A$1:$A$49,products!$D$1:$D$49,,0)</f>
        <v>0.2</v>
      </c>
      <c r="L463" s="9">
        <f>_xlfn.XLOOKUP(D463,products!$A$1:$A$49,products!$E$1:$E$49,,0)</f>
        <v>2.6849999999999996</v>
      </c>
      <c r="M463" s="9">
        <f>'Working sheet 1'!L463*'Working sheet 1'!E463</f>
        <v>10.739999999999998</v>
      </c>
      <c r="N463" t="str">
        <f t="shared" si="14"/>
        <v>Robusta</v>
      </c>
      <c r="O463" t="str">
        <f t="shared" si="15"/>
        <v>Dark</v>
      </c>
      <c r="P463" t="str">
        <f>_xlfn.XLOOKUP(Table1[[#This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_xlfn.XLOOKUP('Working sheet 1'!D464,products!$A$1:$A$49,products!$B$1:$B$49,,0)</f>
        <v>Ara</v>
      </c>
      <c r="J464" t="str">
        <f>_xlfn.XLOOKUP(D464,products!$A$1:$A$49,products!$C$1:$C$49,,0)</f>
        <v>D</v>
      </c>
      <c r="K464" s="7">
        <f>_xlfn.XLOOKUP(D464,products!$A$1:$A$49,products!$D$1:$D$49,,0)</f>
        <v>1</v>
      </c>
      <c r="L464" s="9">
        <f>_xlfn.XLOOKUP(D464,products!$A$1:$A$49,products!$E$1:$E$49,,0)</f>
        <v>9.9499999999999993</v>
      </c>
      <c r="M464" s="9">
        <f>'Working sheet 1'!L464*'Working sheet 1'!E464</f>
        <v>49.75</v>
      </c>
      <c r="N464" t="str">
        <f t="shared" si="14"/>
        <v>Arabica</v>
      </c>
      <c r="O464" t="str">
        <f t="shared" si="15"/>
        <v>Dark</v>
      </c>
      <c r="P464" t="str">
        <f>_xlfn.XLOOKUP(Table1[[#This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_xlfn.XLOOKUP('Working sheet 1'!D465,products!$A$1:$A$49,products!$B$1:$B$49,,0)</f>
        <v>Exc</v>
      </c>
      <c r="J465" t="str">
        <f>_xlfn.XLOOKUP(D465,products!$A$1:$A$49,products!$C$1:$C$49,,0)</f>
        <v>M</v>
      </c>
      <c r="K465" s="7">
        <f>_xlfn.XLOOKUP(D465,products!$A$1:$A$49,products!$D$1:$D$49,,0)</f>
        <v>1</v>
      </c>
      <c r="L465" s="9">
        <f>_xlfn.XLOOKUP(D465,products!$A$1:$A$49,products!$E$1:$E$49,,0)</f>
        <v>13.75</v>
      </c>
      <c r="M465" s="9">
        <f>'Working sheet 1'!L465*'Working sheet 1'!E465</f>
        <v>27.5</v>
      </c>
      <c r="N465" t="str">
        <f t="shared" si="14"/>
        <v>Excelsa</v>
      </c>
      <c r="O465" t="str">
        <f t="shared" si="15"/>
        <v>Medium</v>
      </c>
      <c r="P465" t="str">
        <f>_xlfn.XLOOKUP(Table1[[#This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_xlfn.XLOOKUP('Working sheet 1'!D466,products!$A$1:$A$49,products!$B$1:$B$49,,0)</f>
        <v>Lib</v>
      </c>
      <c r="J466" t="str">
        <f>_xlfn.XLOOKUP(D466,products!$A$1:$A$49,products!$C$1:$C$49,,0)</f>
        <v>D</v>
      </c>
      <c r="K466" s="7">
        <f>_xlfn.XLOOKUP(D466,products!$A$1:$A$49,products!$D$1:$D$49,,0)</f>
        <v>2.5</v>
      </c>
      <c r="L466" s="9">
        <f>_xlfn.XLOOKUP(D466,products!$A$1:$A$49,products!$E$1:$E$49,,0)</f>
        <v>29.784999999999997</v>
      </c>
      <c r="M466" s="9">
        <f>'Working sheet 1'!L466*'Working sheet 1'!E466</f>
        <v>119.13999999999999</v>
      </c>
      <c r="N466" t="str">
        <f t="shared" si="14"/>
        <v>Liberica</v>
      </c>
      <c r="O466" t="str">
        <f t="shared" si="15"/>
        <v>Dark</v>
      </c>
      <c r="P466" t="str">
        <f>_xlfn.XLOOKUP(Table1[[#This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_xlfn.XLOOKUP('Working sheet 1'!D467,products!$A$1:$A$49,products!$B$1:$B$49,,0)</f>
        <v>Rob</v>
      </c>
      <c r="J467" t="str">
        <f>_xlfn.XLOOKUP(D467,products!$A$1:$A$49,products!$C$1:$C$49,,0)</f>
        <v>D</v>
      </c>
      <c r="K467" s="7">
        <f>_xlfn.XLOOKUP(D467,products!$A$1:$A$49,products!$D$1:$D$49,,0)</f>
        <v>2.5</v>
      </c>
      <c r="L467" s="9">
        <f>_xlfn.XLOOKUP(D467,products!$A$1:$A$49,products!$E$1:$E$49,,0)</f>
        <v>20.584999999999997</v>
      </c>
      <c r="M467" s="9">
        <f>'Working sheet 1'!L467*'Working sheet 1'!E467</f>
        <v>20.584999999999997</v>
      </c>
      <c r="N467" t="str">
        <f t="shared" si="14"/>
        <v>Robusta</v>
      </c>
      <c r="O467" t="str">
        <f t="shared" si="15"/>
        <v>Dark</v>
      </c>
      <c r="P467" t="str">
        <f>_xlfn.XLOOKUP(Table1[[#This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_xlfn.XLOOKUP('Working sheet 1'!D468,products!$A$1:$A$49,products!$B$1:$B$49,,0)</f>
        <v>Ara</v>
      </c>
      <c r="J468" t="str">
        <f>_xlfn.XLOOKUP(D468,products!$A$1:$A$49,products!$C$1:$C$49,,0)</f>
        <v>D</v>
      </c>
      <c r="K468" s="7">
        <f>_xlfn.XLOOKUP(D468,products!$A$1:$A$49,products!$D$1:$D$49,,0)</f>
        <v>0.2</v>
      </c>
      <c r="L468" s="9">
        <f>_xlfn.XLOOKUP(D468,products!$A$1:$A$49,products!$E$1:$E$49,,0)</f>
        <v>2.9849999999999999</v>
      </c>
      <c r="M468" s="9">
        <f>'Working sheet 1'!L468*'Working sheet 1'!E468</f>
        <v>8.9550000000000001</v>
      </c>
      <c r="N468" t="str">
        <f t="shared" si="14"/>
        <v>Arabica</v>
      </c>
      <c r="O468" t="str">
        <f t="shared" si="15"/>
        <v>Dark</v>
      </c>
      <c r="P468" t="str">
        <f>_xlfn.XLOOKUP(Table1[[#This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_xlfn.XLOOKUP('Working sheet 1'!D469,products!$A$1:$A$49,products!$B$1:$B$49,,0)</f>
        <v>Ara</v>
      </c>
      <c r="J469" t="str">
        <f>_xlfn.XLOOKUP(D469,products!$A$1:$A$49,products!$C$1:$C$49,,0)</f>
        <v>D</v>
      </c>
      <c r="K469" s="7">
        <f>_xlfn.XLOOKUP(D469,products!$A$1:$A$49,products!$D$1:$D$49,,0)</f>
        <v>0.5</v>
      </c>
      <c r="L469" s="9">
        <f>_xlfn.XLOOKUP(D469,products!$A$1:$A$49,products!$E$1:$E$49,,0)</f>
        <v>5.97</v>
      </c>
      <c r="M469" s="9">
        <f>'Working sheet 1'!L469*'Working sheet 1'!E469</f>
        <v>5.97</v>
      </c>
      <c r="N469" t="str">
        <f t="shared" si="14"/>
        <v>Arabica</v>
      </c>
      <c r="O469" t="str">
        <f t="shared" si="15"/>
        <v>Dark</v>
      </c>
      <c r="P469" t="str">
        <f>_xlfn.XLOOKUP(Table1[[#This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_xlfn.XLOOKUP('Working sheet 1'!D470,products!$A$1:$A$49,products!$B$1:$B$49,,0)</f>
        <v>Exc</v>
      </c>
      <c r="J470" t="str">
        <f>_xlfn.XLOOKUP(D470,products!$A$1:$A$49,products!$C$1:$C$49,,0)</f>
        <v>M</v>
      </c>
      <c r="K470" s="7">
        <f>_xlfn.XLOOKUP(D470,products!$A$1:$A$49,products!$D$1:$D$49,,0)</f>
        <v>1</v>
      </c>
      <c r="L470" s="9">
        <f>_xlfn.XLOOKUP(D470,products!$A$1:$A$49,products!$E$1:$E$49,,0)</f>
        <v>13.75</v>
      </c>
      <c r="M470" s="9">
        <f>'Working sheet 1'!L470*'Working sheet 1'!E470</f>
        <v>41.25</v>
      </c>
      <c r="N470" t="str">
        <f t="shared" si="14"/>
        <v>Excelsa</v>
      </c>
      <c r="O470" t="str">
        <f t="shared" si="15"/>
        <v>Medium</v>
      </c>
      <c r="P470" t="str">
        <f>_xlfn.XLOOKUP(Table1[[#This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_xlfn.XLOOKUP('Working sheet 1'!D471,products!$A$1:$A$49,products!$B$1:$B$49,,0)</f>
        <v>Exc</v>
      </c>
      <c r="J471" t="str">
        <f>_xlfn.XLOOKUP(D471,products!$A$1:$A$49,products!$C$1:$C$49,,0)</f>
        <v>L</v>
      </c>
      <c r="K471" s="7">
        <f>_xlfn.XLOOKUP(D471,products!$A$1:$A$49,products!$D$1:$D$49,,0)</f>
        <v>0.2</v>
      </c>
      <c r="L471" s="9">
        <f>_xlfn.XLOOKUP(D471,products!$A$1:$A$49,products!$E$1:$E$49,,0)</f>
        <v>4.4550000000000001</v>
      </c>
      <c r="M471" s="9">
        <f>'Working sheet 1'!L471*'Working sheet 1'!E471</f>
        <v>22.274999999999999</v>
      </c>
      <c r="N471" t="str">
        <f t="shared" si="14"/>
        <v>Excelsa</v>
      </c>
      <c r="O471" t="str">
        <f t="shared" si="15"/>
        <v>Light</v>
      </c>
      <c r="P471" t="str">
        <f>_xlfn.XLOOKUP(Table1[[#This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_xlfn.XLOOKUP('Working sheet 1'!D472,products!$A$1:$A$49,products!$B$1:$B$49,,0)</f>
        <v>Ara</v>
      </c>
      <c r="J472" t="str">
        <f>_xlfn.XLOOKUP(D472,products!$A$1:$A$49,products!$C$1:$C$49,,0)</f>
        <v>M</v>
      </c>
      <c r="K472" s="7">
        <f>_xlfn.XLOOKUP(D472,products!$A$1:$A$49,products!$D$1:$D$49,,0)</f>
        <v>0.5</v>
      </c>
      <c r="L472" s="9">
        <f>_xlfn.XLOOKUP(D472,products!$A$1:$A$49,products!$E$1:$E$49,,0)</f>
        <v>6.75</v>
      </c>
      <c r="M472" s="9">
        <f>'Working sheet 1'!L472*'Working sheet 1'!E472</f>
        <v>6.75</v>
      </c>
      <c r="N472" t="str">
        <f t="shared" si="14"/>
        <v>Arabica</v>
      </c>
      <c r="O472" t="str">
        <f t="shared" si="15"/>
        <v>Medium</v>
      </c>
      <c r="P472" t="str">
        <f>_xlfn.XLOOKUP(Table1[[#This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_xlfn.XLOOKUP('Working sheet 1'!D473,products!$A$1:$A$49,products!$B$1:$B$49,,0)</f>
        <v>Lib</v>
      </c>
      <c r="J473" t="str">
        <f>_xlfn.XLOOKUP(D473,products!$A$1:$A$49,products!$C$1:$C$49,,0)</f>
        <v>M</v>
      </c>
      <c r="K473" s="7">
        <f>_xlfn.XLOOKUP(D473,products!$A$1:$A$49,products!$D$1:$D$49,,0)</f>
        <v>2.5</v>
      </c>
      <c r="L473" s="9">
        <f>_xlfn.XLOOKUP(D473,products!$A$1:$A$49,products!$E$1:$E$49,,0)</f>
        <v>33.464999999999996</v>
      </c>
      <c r="M473" s="9">
        <f>'Working sheet 1'!L473*'Working sheet 1'!E473</f>
        <v>133.85999999999999</v>
      </c>
      <c r="N473" t="str">
        <f t="shared" si="14"/>
        <v>Liberica</v>
      </c>
      <c r="O473" t="str">
        <f t="shared" si="15"/>
        <v>Medium</v>
      </c>
      <c r="P473" t="str">
        <f>_xlfn.XLOOKUP(Table1[[#This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_xlfn.XLOOKUP('Working sheet 1'!D474,products!$A$1:$A$49,products!$B$1:$B$49,,0)</f>
        <v>Ara</v>
      </c>
      <c r="J474" t="str">
        <f>_xlfn.XLOOKUP(D474,products!$A$1:$A$49,products!$C$1:$C$49,,0)</f>
        <v>D</v>
      </c>
      <c r="K474" s="7">
        <f>_xlfn.XLOOKUP(D474,products!$A$1:$A$49,products!$D$1:$D$49,,0)</f>
        <v>0.2</v>
      </c>
      <c r="L474" s="9">
        <f>_xlfn.XLOOKUP(D474,products!$A$1:$A$49,products!$E$1:$E$49,,0)</f>
        <v>2.9849999999999999</v>
      </c>
      <c r="M474" s="9">
        <f>'Working sheet 1'!L474*'Working sheet 1'!E474</f>
        <v>5.97</v>
      </c>
      <c r="N474" t="str">
        <f t="shared" si="14"/>
        <v>Arabica</v>
      </c>
      <c r="O474" t="str">
        <f t="shared" si="15"/>
        <v>Dark</v>
      </c>
      <c r="P474" t="str">
        <f>_xlfn.XLOOKUP(Table1[[#This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_xlfn.XLOOKUP('Working sheet 1'!D475,products!$A$1:$A$49,products!$B$1:$B$49,,0)</f>
        <v>Ara</v>
      </c>
      <c r="J475" t="str">
        <f>_xlfn.XLOOKUP(D475,products!$A$1:$A$49,products!$C$1:$C$49,,0)</f>
        <v>L</v>
      </c>
      <c r="K475" s="7">
        <f>_xlfn.XLOOKUP(D475,products!$A$1:$A$49,products!$D$1:$D$49,,0)</f>
        <v>1</v>
      </c>
      <c r="L475" s="9">
        <f>_xlfn.XLOOKUP(D475,products!$A$1:$A$49,products!$E$1:$E$49,,0)</f>
        <v>12.95</v>
      </c>
      <c r="M475" s="9">
        <f>'Working sheet 1'!L475*'Working sheet 1'!E475</f>
        <v>25.9</v>
      </c>
      <c r="N475" t="str">
        <f t="shared" si="14"/>
        <v>Arabica</v>
      </c>
      <c r="O475" t="str">
        <f t="shared" si="15"/>
        <v>Light</v>
      </c>
      <c r="P475" t="str">
        <f>_xlfn.XLOOKUP(Table1[[#This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_xlfn.XLOOKUP('Working sheet 1'!D476,products!$A$1:$A$49,products!$B$1:$B$49,,0)</f>
        <v>Exc</v>
      </c>
      <c r="J476" t="str">
        <f>_xlfn.XLOOKUP(D476,products!$A$1:$A$49,products!$C$1:$C$49,,0)</f>
        <v>M</v>
      </c>
      <c r="K476" s="7">
        <f>_xlfn.XLOOKUP(D476,products!$A$1:$A$49,products!$D$1:$D$49,,0)</f>
        <v>2.5</v>
      </c>
      <c r="L476" s="9">
        <f>_xlfn.XLOOKUP(D476,products!$A$1:$A$49,products!$E$1:$E$49,,0)</f>
        <v>31.624999999999996</v>
      </c>
      <c r="M476" s="9">
        <f>'Working sheet 1'!L476*'Working sheet 1'!E476</f>
        <v>31.624999999999996</v>
      </c>
      <c r="N476" t="str">
        <f t="shared" si="14"/>
        <v>Excelsa</v>
      </c>
      <c r="O476" t="str">
        <f t="shared" si="15"/>
        <v>Medium</v>
      </c>
      <c r="P476" t="str">
        <f>_xlfn.XLOOKUP(Table1[[#This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_xlfn.XLOOKUP('Working sheet 1'!D477,products!$A$1:$A$49,products!$B$1:$B$49,,0)</f>
        <v>Lib</v>
      </c>
      <c r="J477" t="str">
        <f>_xlfn.XLOOKUP(D477,products!$A$1:$A$49,products!$C$1:$C$49,,0)</f>
        <v>M</v>
      </c>
      <c r="K477" s="7">
        <f>_xlfn.XLOOKUP(D477,products!$A$1:$A$49,products!$D$1:$D$49,,0)</f>
        <v>0.2</v>
      </c>
      <c r="L477" s="9">
        <f>_xlfn.XLOOKUP(D477,products!$A$1:$A$49,products!$E$1:$E$49,,0)</f>
        <v>4.3650000000000002</v>
      </c>
      <c r="M477" s="9">
        <f>'Working sheet 1'!L477*'Working sheet 1'!E477</f>
        <v>8.73</v>
      </c>
      <c r="N477" t="str">
        <f t="shared" si="14"/>
        <v>Liberica</v>
      </c>
      <c r="O477" t="str">
        <f t="shared" si="15"/>
        <v>Medium</v>
      </c>
      <c r="P477" t="str">
        <f>_xlfn.XLOOKUP(Table1[[#This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_xlfn.XLOOKUP('Working sheet 1'!D478,products!$A$1:$A$49,products!$B$1:$B$49,,0)</f>
        <v>Exc</v>
      </c>
      <c r="J478" t="str">
        <f>_xlfn.XLOOKUP(D478,products!$A$1:$A$49,products!$C$1:$C$49,,0)</f>
        <v>L</v>
      </c>
      <c r="K478" s="7">
        <f>_xlfn.XLOOKUP(D478,products!$A$1:$A$49,products!$D$1:$D$49,,0)</f>
        <v>0.2</v>
      </c>
      <c r="L478" s="9">
        <f>_xlfn.XLOOKUP(D478,products!$A$1:$A$49,products!$E$1:$E$49,,0)</f>
        <v>4.4550000000000001</v>
      </c>
      <c r="M478" s="9">
        <f>'Working sheet 1'!L478*'Working sheet 1'!E478</f>
        <v>26.73</v>
      </c>
      <c r="N478" t="str">
        <f t="shared" si="14"/>
        <v>Excelsa</v>
      </c>
      <c r="O478" t="str">
        <f t="shared" si="15"/>
        <v>Light</v>
      </c>
      <c r="P478" t="str">
        <f>_xlfn.XLOOKUP(Table1[[#This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_xlfn.XLOOKUP('Working sheet 1'!D479,products!$A$1:$A$49,products!$B$1:$B$49,,0)</f>
        <v>Lib</v>
      </c>
      <c r="J479" t="str">
        <f>_xlfn.XLOOKUP(D479,products!$A$1:$A$49,products!$C$1:$C$49,,0)</f>
        <v>M</v>
      </c>
      <c r="K479" s="7">
        <f>_xlfn.XLOOKUP(D479,products!$A$1:$A$49,products!$D$1:$D$49,,0)</f>
        <v>0.2</v>
      </c>
      <c r="L479" s="9">
        <f>_xlfn.XLOOKUP(D479,products!$A$1:$A$49,products!$E$1:$E$49,,0)</f>
        <v>4.3650000000000002</v>
      </c>
      <c r="M479" s="9">
        <f>'Working sheet 1'!L479*'Working sheet 1'!E479</f>
        <v>26.19</v>
      </c>
      <c r="N479" t="str">
        <f t="shared" si="14"/>
        <v>Liberica</v>
      </c>
      <c r="O479" t="str">
        <f t="shared" si="15"/>
        <v>Medium</v>
      </c>
      <c r="P479" t="str">
        <f>_xlfn.XLOOKUP(Table1[[#This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_xlfn.XLOOKUP('Working sheet 1'!D480,products!$A$1:$A$49,products!$B$1:$B$49,,0)</f>
        <v>Rob</v>
      </c>
      <c r="J480" t="str">
        <f>_xlfn.XLOOKUP(D480,products!$A$1:$A$49,products!$C$1:$C$49,,0)</f>
        <v>D</v>
      </c>
      <c r="K480" s="7">
        <f>_xlfn.XLOOKUP(D480,products!$A$1:$A$49,products!$D$1:$D$49,,0)</f>
        <v>1</v>
      </c>
      <c r="L480" s="9">
        <f>_xlfn.XLOOKUP(D480,products!$A$1:$A$49,products!$E$1:$E$49,,0)</f>
        <v>8.9499999999999993</v>
      </c>
      <c r="M480" s="9">
        <f>'Working sheet 1'!L480*'Working sheet 1'!E480</f>
        <v>53.699999999999996</v>
      </c>
      <c r="N480" t="str">
        <f t="shared" si="14"/>
        <v>Robusta</v>
      </c>
      <c r="O480" t="str">
        <f t="shared" si="15"/>
        <v>Dark</v>
      </c>
      <c r="P480" t="str">
        <f>_xlfn.XLOOKUP(Table1[[#This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_xlfn.XLOOKUP('Working sheet 1'!D481,products!$A$1:$A$49,products!$B$1:$B$49,,0)</f>
        <v>Exc</v>
      </c>
      <c r="J481" t="str">
        <f>_xlfn.XLOOKUP(D481,products!$A$1:$A$49,products!$C$1:$C$49,,0)</f>
        <v>M</v>
      </c>
      <c r="K481" s="7">
        <f>_xlfn.XLOOKUP(D481,products!$A$1:$A$49,products!$D$1:$D$49,,0)</f>
        <v>2.5</v>
      </c>
      <c r="L481" s="9">
        <f>_xlfn.XLOOKUP(D481,products!$A$1:$A$49,products!$E$1:$E$49,,0)</f>
        <v>31.624999999999996</v>
      </c>
      <c r="M481" s="9">
        <f>'Working sheet 1'!L481*'Working sheet 1'!E481</f>
        <v>126.49999999999999</v>
      </c>
      <c r="N481" t="str">
        <f t="shared" si="14"/>
        <v>Excelsa</v>
      </c>
      <c r="O481" t="str">
        <f t="shared" si="15"/>
        <v>Medium</v>
      </c>
      <c r="P481" t="str">
        <f>_xlfn.XLOOKUP(Table1[[#This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_xlfn.XLOOKUP('Working sheet 1'!D482,products!$A$1:$A$49,products!$B$1:$B$49,,0)</f>
        <v>Exc</v>
      </c>
      <c r="J482" t="str">
        <f>_xlfn.XLOOKUP(D482,products!$A$1:$A$49,products!$C$1:$C$49,,0)</f>
        <v>M</v>
      </c>
      <c r="K482" s="7">
        <f>_xlfn.XLOOKUP(D482,products!$A$1:$A$49,products!$D$1:$D$49,,0)</f>
        <v>0.2</v>
      </c>
      <c r="L482" s="9">
        <f>_xlfn.XLOOKUP(D482,products!$A$1:$A$49,products!$E$1:$E$49,,0)</f>
        <v>4.125</v>
      </c>
      <c r="M482" s="9">
        <f>'Working sheet 1'!L482*'Working sheet 1'!E482</f>
        <v>4.125</v>
      </c>
      <c r="N482" t="str">
        <f t="shared" si="14"/>
        <v>Excelsa</v>
      </c>
      <c r="O482" t="str">
        <f t="shared" si="15"/>
        <v>Medium</v>
      </c>
      <c r="P482" t="str">
        <f>_xlfn.XLOOKUP(Table1[[#This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_xlfn.XLOOKUP('Working sheet 1'!D483,products!$A$1:$A$49,products!$B$1:$B$49,,0)</f>
        <v>Rob</v>
      </c>
      <c r="J483" t="str">
        <f>_xlfn.XLOOKUP(D483,products!$A$1:$A$49,products!$C$1:$C$49,,0)</f>
        <v>L</v>
      </c>
      <c r="K483" s="7">
        <f>_xlfn.XLOOKUP(D483,products!$A$1:$A$49,products!$D$1:$D$49,,0)</f>
        <v>1</v>
      </c>
      <c r="L483" s="9">
        <f>_xlfn.XLOOKUP(D483,products!$A$1:$A$49,products!$E$1:$E$49,,0)</f>
        <v>11.95</v>
      </c>
      <c r="M483" s="9">
        <f>'Working sheet 1'!L483*'Working sheet 1'!E483</f>
        <v>23.9</v>
      </c>
      <c r="N483" t="str">
        <f t="shared" si="14"/>
        <v>Robusta</v>
      </c>
      <c r="O483" t="str">
        <f t="shared" si="15"/>
        <v>Light</v>
      </c>
      <c r="P483" t="str">
        <f>_xlfn.XLOOKUP(Table1[[#This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_xlfn.XLOOKUP('Working sheet 1'!D484,products!$A$1:$A$49,products!$B$1:$B$49,,0)</f>
        <v>Exc</v>
      </c>
      <c r="J484" t="str">
        <f>_xlfn.XLOOKUP(D484,products!$A$1:$A$49,products!$C$1:$C$49,,0)</f>
        <v>D</v>
      </c>
      <c r="K484" s="7">
        <f>_xlfn.XLOOKUP(D484,products!$A$1:$A$49,products!$D$1:$D$49,,0)</f>
        <v>2.5</v>
      </c>
      <c r="L484" s="9">
        <f>_xlfn.XLOOKUP(D484,products!$A$1:$A$49,products!$E$1:$E$49,,0)</f>
        <v>27.945</v>
      </c>
      <c r="M484" s="9">
        <f>'Working sheet 1'!L484*'Working sheet 1'!E484</f>
        <v>139.72499999999999</v>
      </c>
      <c r="N484" t="str">
        <f t="shared" si="14"/>
        <v>Excelsa</v>
      </c>
      <c r="O484" t="str">
        <f t="shared" si="15"/>
        <v>Dark</v>
      </c>
      <c r="P484" t="str">
        <f>_xlfn.XLOOKUP(Table1[[#This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_xlfn.XLOOKUP('Working sheet 1'!D485,products!$A$1:$A$49,products!$B$1:$B$49,,0)</f>
        <v>Lib</v>
      </c>
      <c r="J485" t="str">
        <f>_xlfn.XLOOKUP(D485,products!$A$1:$A$49,products!$C$1:$C$49,,0)</f>
        <v>D</v>
      </c>
      <c r="K485" s="7">
        <f>_xlfn.XLOOKUP(D485,products!$A$1:$A$49,products!$D$1:$D$49,,0)</f>
        <v>2.5</v>
      </c>
      <c r="L485" s="9">
        <f>_xlfn.XLOOKUP(D485,products!$A$1:$A$49,products!$E$1:$E$49,,0)</f>
        <v>29.784999999999997</v>
      </c>
      <c r="M485" s="9">
        <f>'Working sheet 1'!L485*'Working sheet 1'!E485</f>
        <v>59.569999999999993</v>
      </c>
      <c r="N485" t="str">
        <f t="shared" si="14"/>
        <v>Liberica</v>
      </c>
      <c r="O485" t="str">
        <f t="shared" si="15"/>
        <v>Dark</v>
      </c>
      <c r="P485" t="str">
        <f>_xlfn.XLOOKUP(Table1[[#This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_xlfn.XLOOKUP('Working sheet 1'!D486,products!$A$1:$A$49,products!$B$1:$B$49,,0)</f>
        <v>Lib</v>
      </c>
      <c r="J486" t="str">
        <f>_xlfn.XLOOKUP(D486,products!$A$1:$A$49,products!$C$1:$C$49,,0)</f>
        <v>L</v>
      </c>
      <c r="K486" s="7">
        <f>_xlfn.XLOOKUP(D486,products!$A$1:$A$49,products!$D$1:$D$49,,0)</f>
        <v>0.5</v>
      </c>
      <c r="L486" s="9">
        <f>_xlfn.XLOOKUP(D486,products!$A$1:$A$49,products!$E$1:$E$49,,0)</f>
        <v>9.51</v>
      </c>
      <c r="M486" s="9">
        <f>'Working sheet 1'!L486*'Working sheet 1'!E486</f>
        <v>57.06</v>
      </c>
      <c r="N486" t="str">
        <f t="shared" si="14"/>
        <v>Liberica</v>
      </c>
      <c r="O486" t="str">
        <f t="shared" si="15"/>
        <v>Light</v>
      </c>
      <c r="P486" t="str">
        <f>_xlfn.XLOOKUP(Table1[[#This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_xlfn.XLOOKUP('Working sheet 1'!D487,products!$A$1:$A$49,products!$B$1:$B$49,,0)</f>
        <v>Rob</v>
      </c>
      <c r="J487" t="str">
        <f>_xlfn.XLOOKUP(D487,products!$A$1:$A$49,products!$C$1:$C$49,,0)</f>
        <v>L</v>
      </c>
      <c r="K487" s="7">
        <f>_xlfn.XLOOKUP(D487,products!$A$1:$A$49,products!$D$1:$D$49,,0)</f>
        <v>0.2</v>
      </c>
      <c r="L487" s="9">
        <f>_xlfn.XLOOKUP(D487,products!$A$1:$A$49,products!$E$1:$E$49,,0)</f>
        <v>3.5849999999999995</v>
      </c>
      <c r="M487" s="9">
        <f>'Working sheet 1'!L487*'Working sheet 1'!E487</f>
        <v>21.509999999999998</v>
      </c>
      <c r="N487" t="str">
        <f t="shared" si="14"/>
        <v>Robusta</v>
      </c>
      <c r="O487" t="str">
        <f t="shared" si="15"/>
        <v>Light</v>
      </c>
      <c r="P487" t="str">
        <f>_xlfn.XLOOKUP(Table1[[#This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_xlfn.XLOOKUP('Working sheet 1'!D488,products!$A$1:$A$49,products!$B$1:$B$49,,0)</f>
        <v>Lib</v>
      </c>
      <c r="J488" t="str">
        <f>_xlfn.XLOOKUP(D488,products!$A$1:$A$49,products!$C$1:$C$49,,0)</f>
        <v>M</v>
      </c>
      <c r="K488" s="7">
        <f>_xlfn.XLOOKUP(D488,products!$A$1:$A$49,products!$D$1:$D$49,,0)</f>
        <v>0.5</v>
      </c>
      <c r="L488" s="9">
        <f>_xlfn.XLOOKUP(D488,products!$A$1:$A$49,products!$E$1:$E$49,,0)</f>
        <v>8.73</v>
      </c>
      <c r="M488" s="9">
        <f>'Working sheet 1'!L488*'Working sheet 1'!E488</f>
        <v>52.38</v>
      </c>
      <c r="N488" t="str">
        <f t="shared" si="14"/>
        <v>Liberica</v>
      </c>
      <c r="O488" t="str">
        <f t="shared" si="15"/>
        <v>Medium</v>
      </c>
      <c r="P488" t="str">
        <f>_xlfn.XLOOKUP(Table1[[#This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_xlfn.XLOOKUP('Working sheet 1'!D489,products!$A$1:$A$49,products!$B$1:$B$49,,0)</f>
        <v>Exc</v>
      </c>
      <c r="J489" t="str">
        <f>_xlfn.XLOOKUP(D489,products!$A$1:$A$49,products!$C$1:$C$49,,0)</f>
        <v>D</v>
      </c>
      <c r="K489" s="7">
        <f>_xlfn.XLOOKUP(D489,products!$A$1:$A$49,products!$D$1:$D$49,,0)</f>
        <v>1</v>
      </c>
      <c r="L489" s="9">
        <f>_xlfn.XLOOKUP(D489,products!$A$1:$A$49,products!$E$1:$E$49,,0)</f>
        <v>12.15</v>
      </c>
      <c r="M489" s="9">
        <f>'Working sheet 1'!L489*'Working sheet 1'!E489</f>
        <v>72.900000000000006</v>
      </c>
      <c r="N489" t="str">
        <f t="shared" si="14"/>
        <v>Excelsa</v>
      </c>
      <c r="O489" t="str">
        <f t="shared" si="15"/>
        <v>Dark</v>
      </c>
      <c r="P489" t="str">
        <f>_xlfn.XLOOKUP(Table1[[#This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_xlfn.XLOOKUP('Working sheet 1'!D490,products!$A$1:$A$49,products!$B$1:$B$49,,0)</f>
        <v>Rob</v>
      </c>
      <c r="J490" t="str">
        <f>_xlfn.XLOOKUP(D490,products!$A$1:$A$49,products!$C$1:$C$49,,0)</f>
        <v>M</v>
      </c>
      <c r="K490" s="7">
        <f>_xlfn.XLOOKUP(D490,products!$A$1:$A$49,products!$D$1:$D$49,,0)</f>
        <v>0.2</v>
      </c>
      <c r="L490" s="9">
        <f>_xlfn.XLOOKUP(D490,products!$A$1:$A$49,products!$E$1:$E$49,,0)</f>
        <v>2.9849999999999999</v>
      </c>
      <c r="M490" s="9">
        <f>'Working sheet 1'!L490*'Working sheet 1'!E490</f>
        <v>14.924999999999999</v>
      </c>
      <c r="N490" t="str">
        <f t="shared" si="14"/>
        <v>Robusta</v>
      </c>
      <c r="O490" t="str">
        <f t="shared" si="15"/>
        <v>Medium</v>
      </c>
      <c r="P490" t="str">
        <f>_xlfn.XLOOKUP(Table1[[#This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_xlfn.XLOOKUP('Working sheet 1'!D491,products!$A$1:$A$49,products!$B$1:$B$49,,0)</f>
        <v>Lib</v>
      </c>
      <c r="J491" t="str">
        <f>_xlfn.XLOOKUP(D491,products!$A$1:$A$49,products!$C$1:$C$49,,0)</f>
        <v>L</v>
      </c>
      <c r="K491" s="7">
        <f>_xlfn.XLOOKUP(D491,products!$A$1:$A$49,products!$D$1:$D$49,,0)</f>
        <v>1</v>
      </c>
      <c r="L491" s="9">
        <f>_xlfn.XLOOKUP(D491,products!$A$1:$A$49,products!$E$1:$E$49,,0)</f>
        <v>15.85</v>
      </c>
      <c r="M491" s="9">
        <f>'Working sheet 1'!L491*'Working sheet 1'!E491</f>
        <v>95.1</v>
      </c>
      <c r="N491" t="str">
        <f t="shared" si="14"/>
        <v>Liberica</v>
      </c>
      <c r="O491" t="str">
        <f t="shared" si="15"/>
        <v>Light</v>
      </c>
      <c r="P491" t="str">
        <f>_xlfn.XLOOKUP(Table1[[#This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_xlfn.XLOOKUP('Working sheet 1'!D492,products!$A$1:$A$49,products!$B$1:$B$49,,0)</f>
        <v>Lib</v>
      </c>
      <c r="J492" t="str">
        <f>_xlfn.XLOOKUP(D492,products!$A$1:$A$49,products!$C$1:$C$49,,0)</f>
        <v>D</v>
      </c>
      <c r="K492" s="7">
        <f>_xlfn.XLOOKUP(D492,products!$A$1:$A$49,products!$D$1:$D$49,,0)</f>
        <v>0.5</v>
      </c>
      <c r="L492" s="9">
        <f>_xlfn.XLOOKUP(D492,products!$A$1:$A$49,products!$E$1:$E$49,,0)</f>
        <v>7.77</v>
      </c>
      <c r="M492" s="9">
        <f>'Working sheet 1'!L492*'Working sheet 1'!E492</f>
        <v>15.54</v>
      </c>
      <c r="N492" t="str">
        <f t="shared" si="14"/>
        <v>Liberica</v>
      </c>
      <c r="O492" t="str">
        <f t="shared" si="15"/>
        <v>Dark</v>
      </c>
      <c r="P492" t="str">
        <f>_xlfn.XLOOKUP(Table1[[#This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_xlfn.XLOOKUP('Working sheet 1'!D493,products!$A$1:$A$49,products!$B$1:$B$49,,0)</f>
        <v>Lib</v>
      </c>
      <c r="J493" t="str">
        <f>_xlfn.XLOOKUP(D493,products!$A$1:$A$49,products!$C$1:$C$49,,0)</f>
        <v>D</v>
      </c>
      <c r="K493" s="7">
        <f>_xlfn.XLOOKUP(D493,products!$A$1:$A$49,products!$D$1:$D$49,,0)</f>
        <v>0.2</v>
      </c>
      <c r="L493" s="9">
        <f>_xlfn.XLOOKUP(D493,products!$A$1:$A$49,products!$E$1:$E$49,,0)</f>
        <v>3.8849999999999998</v>
      </c>
      <c r="M493" s="9">
        <f>'Working sheet 1'!L493*'Working sheet 1'!E493</f>
        <v>23.31</v>
      </c>
      <c r="N493" t="str">
        <f t="shared" si="14"/>
        <v>Liberica</v>
      </c>
      <c r="O493" t="str">
        <f t="shared" si="15"/>
        <v>Dark</v>
      </c>
      <c r="P493" t="str">
        <f>_xlfn.XLOOKUP(Table1[[#This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_xlfn.XLOOKUP('Working sheet 1'!D494,products!$A$1:$A$49,products!$B$1:$B$49,,0)</f>
        <v>Exc</v>
      </c>
      <c r="J494" t="str">
        <f>_xlfn.XLOOKUP(D494,products!$A$1:$A$49,products!$C$1:$C$49,,0)</f>
        <v>M</v>
      </c>
      <c r="K494" s="7">
        <f>_xlfn.XLOOKUP(D494,products!$A$1:$A$49,products!$D$1:$D$49,,0)</f>
        <v>0.2</v>
      </c>
      <c r="L494" s="9">
        <f>_xlfn.XLOOKUP(D494,products!$A$1:$A$49,products!$E$1:$E$49,,0)</f>
        <v>4.125</v>
      </c>
      <c r="M494" s="9">
        <f>'Working sheet 1'!L494*'Working sheet 1'!E494</f>
        <v>4.125</v>
      </c>
      <c r="N494" t="str">
        <f t="shared" si="14"/>
        <v>Excelsa</v>
      </c>
      <c r="O494" t="str">
        <f t="shared" si="15"/>
        <v>Medium</v>
      </c>
      <c r="P494" t="str">
        <f>_xlfn.XLOOKUP(Table1[[#This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_xlfn.XLOOKUP('Working sheet 1'!D495,products!$A$1:$A$49,products!$B$1:$B$49,,0)</f>
        <v>Rob</v>
      </c>
      <c r="J495" t="str">
        <f>_xlfn.XLOOKUP(D495,products!$A$1:$A$49,products!$C$1:$C$49,,0)</f>
        <v>M</v>
      </c>
      <c r="K495" s="7">
        <f>_xlfn.XLOOKUP(D495,products!$A$1:$A$49,products!$D$1:$D$49,,0)</f>
        <v>0.5</v>
      </c>
      <c r="L495" s="9">
        <f>_xlfn.XLOOKUP(D495,products!$A$1:$A$49,products!$E$1:$E$49,,0)</f>
        <v>5.97</v>
      </c>
      <c r="M495" s="9">
        <f>'Working sheet 1'!L495*'Working sheet 1'!E495</f>
        <v>35.82</v>
      </c>
      <c r="N495" t="str">
        <f t="shared" si="14"/>
        <v>Robusta</v>
      </c>
      <c r="O495" t="str">
        <f t="shared" si="15"/>
        <v>Medium</v>
      </c>
      <c r="P495" t="str">
        <f>_xlfn.XLOOKUP(Table1[[#This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_xlfn.XLOOKUP('Working sheet 1'!D496,products!$A$1:$A$49,products!$B$1:$B$49,,0)</f>
        <v>Lib</v>
      </c>
      <c r="J496" t="str">
        <f>_xlfn.XLOOKUP(D496,products!$A$1:$A$49,products!$C$1:$C$49,,0)</f>
        <v>L</v>
      </c>
      <c r="K496" s="7">
        <f>_xlfn.XLOOKUP(D496,products!$A$1:$A$49,products!$D$1:$D$49,,0)</f>
        <v>1</v>
      </c>
      <c r="L496" s="9">
        <f>_xlfn.XLOOKUP(D496,products!$A$1:$A$49,products!$E$1:$E$49,,0)</f>
        <v>15.85</v>
      </c>
      <c r="M496" s="9">
        <f>'Working sheet 1'!L496*'Working sheet 1'!E496</f>
        <v>31.7</v>
      </c>
      <c r="N496" t="str">
        <f t="shared" si="14"/>
        <v>Liberica</v>
      </c>
      <c r="O496" t="str">
        <f t="shared" si="15"/>
        <v>Light</v>
      </c>
      <c r="P496" t="str">
        <f>_xlfn.XLOOKUP(Table1[[#This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_xlfn.XLOOKUP('Working sheet 1'!D497,products!$A$1:$A$49,products!$B$1:$B$49,,0)</f>
        <v>Lib</v>
      </c>
      <c r="J497" t="str">
        <f>_xlfn.XLOOKUP(D497,products!$A$1:$A$49,products!$C$1:$C$49,,0)</f>
        <v>L</v>
      </c>
      <c r="K497" s="7">
        <f>_xlfn.XLOOKUP(D497,products!$A$1:$A$49,products!$D$1:$D$49,,0)</f>
        <v>1</v>
      </c>
      <c r="L497" s="9">
        <f>_xlfn.XLOOKUP(D497,products!$A$1:$A$49,products!$E$1:$E$49,,0)</f>
        <v>15.85</v>
      </c>
      <c r="M497" s="9">
        <f>'Working sheet 1'!L497*'Working sheet 1'!E497</f>
        <v>79.25</v>
      </c>
      <c r="N497" t="str">
        <f t="shared" si="14"/>
        <v>Liberica</v>
      </c>
      <c r="O497" t="str">
        <f t="shared" si="15"/>
        <v>Light</v>
      </c>
      <c r="P497" t="str">
        <f>_xlfn.XLOOKUP(Table1[[#This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_xlfn.XLOOKUP('Working sheet 1'!D498,products!$A$1:$A$49,products!$B$1:$B$49,,0)</f>
        <v>Exc</v>
      </c>
      <c r="J498" t="str">
        <f>_xlfn.XLOOKUP(D498,products!$A$1:$A$49,products!$C$1:$C$49,,0)</f>
        <v>D</v>
      </c>
      <c r="K498" s="7">
        <f>_xlfn.XLOOKUP(D498,products!$A$1:$A$49,products!$D$1:$D$49,,0)</f>
        <v>0.2</v>
      </c>
      <c r="L498" s="9">
        <f>_xlfn.XLOOKUP(D498,products!$A$1:$A$49,products!$E$1:$E$49,,0)</f>
        <v>3.645</v>
      </c>
      <c r="M498" s="9">
        <f>'Working sheet 1'!L498*'Working sheet 1'!E498</f>
        <v>10.935</v>
      </c>
      <c r="N498" t="str">
        <f t="shared" si="14"/>
        <v>Excelsa</v>
      </c>
      <c r="O498" t="str">
        <f t="shared" si="15"/>
        <v>Dark</v>
      </c>
      <c r="P498" t="str">
        <f>_xlfn.XLOOKUP(Table1[[#This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_xlfn.XLOOKUP('Working sheet 1'!D499,products!$A$1:$A$49,products!$B$1:$B$49,,0)</f>
        <v>Ara</v>
      </c>
      <c r="J499" t="str">
        <f>_xlfn.XLOOKUP(D499,products!$A$1:$A$49,products!$C$1:$C$49,,0)</f>
        <v>D</v>
      </c>
      <c r="K499" s="7">
        <f>_xlfn.XLOOKUP(D499,products!$A$1:$A$49,products!$D$1:$D$49,,0)</f>
        <v>1</v>
      </c>
      <c r="L499" s="9">
        <f>_xlfn.XLOOKUP(D499,products!$A$1:$A$49,products!$E$1:$E$49,,0)</f>
        <v>9.9499999999999993</v>
      </c>
      <c r="M499" s="9">
        <f>'Working sheet 1'!L499*'Working sheet 1'!E499</f>
        <v>39.799999999999997</v>
      </c>
      <c r="N499" t="str">
        <f t="shared" si="14"/>
        <v>Arabica</v>
      </c>
      <c r="O499" t="str">
        <f t="shared" si="15"/>
        <v>Dark</v>
      </c>
      <c r="P499" t="str">
        <f>_xlfn.XLOOKUP(Table1[[#This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_xlfn.XLOOKUP('Working sheet 1'!D500,products!$A$1:$A$49,products!$B$1:$B$49,,0)</f>
        <v>Rob</v>
      </c>
      <c r="J500" t="str">
        <f>_xlfn.XLOOKUP(D500,products!$A$1:$A$49,products!$C$1:$C$49,,0)</f>
        <v>M</v>
      </c>
      <c r="K500" s="7">
        <f>_xlfn.XLOOKUP(D500,products!$A$1:$A$49,products!$D$1:$D$49,,0)</f>
        <v>1</v>
      </c>
      <c r="L500" s="9">
        <f>_xlfn.XLOOKUP(D500,products!$A$1:$A$49,products!$E$1:$E$49,,0)</f>
        <v>9.9499999999999993</v>
      </c>
      <c r="M500" s="9">
        <f>'Working sheet 1'!L500*'Working sheet 1'!E500</f>
        <v>49.75</v>
      </c>
      <c r="N500" t="str">
        <f t="shared" si="14"/>
        <v>Robusta</v>
      </c>
      <c r="O500" t="str">
        <f t="shared" si="15"/>
        <v>Medium</v>
      </c>
      <c r="P500" t="str">
        <f>_xlfn.XLOOKUP(Table1[[#This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_xlfn.XLOOKUP('Working sheet 1'!D501,products!$A$1:$A$49,products!$B$1:$B$49,,0)</f>
        <v>Rob</v>
      </c>
      <c r="J501" t="str">
        <f>_xlfn.XLOOKUP(D501,products!$A$1:$A$49,products!$C$1:$C$49,,0)</f>
        <v>D</v>
      </c>
      <c r="K501" s="7">
        <f>_xlfn.XLOOKUP(D501,products!$A$1:$A$49,products!$D$1:$D$49,,0)</f>
        <v>0.2</v>
      </c>
      <c r="L501" s="9">
        <f>_xlfn.XLOOKUP(D501,products!$A$1:$A$49,products!$E$1:$E$49,,0)</f>
        <v>2.6849999999999996</v>
      </c>
      <c r="M501" s="9">
        <f>'Working sheet 1'!L501*'Working sheet 1'!E501</f>
        <v>8.0549999999999997</v>
      </c>
      <c r="N501" t="str">
        <f t="shared" si="14"/>
        <v>Robusta</v>
      </c>
      <c r="O501" t="str">
        <f t="shared" si="15"/>
        <v>Dark</v>
      </c>
      <c r="P501" t="str">
        <f>_xlfn.XLOOKUP(Table1[[#This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_xlfn.XLOOKUP('Working sheet 1'!D502,products!$A$1:$A$49,products!$B$1:$B$49,,0)</f>
        <v>Rob</v>
      </c>
      <c r="J502" t="str">
        <f>_xlfn.XLOOKUP(D502,products!$A$1:$A$49,products!$C$1:$C$49,,0)</f>
        <v>L</v>
      </c>
      <c r="K502" s="7">
        <f>_xlfn.XLOOKUP(D502,products!$A$1:$A$49,products!$D$1:$D$49,,0)</f>
        <v>1</v>
      </c>
      <c r="L502" s="9">
        <f>_xlfn.XLOOKUP(D502,products!$A$1:$A$49,products!$E$1:$E$49,,0)</f>
        <v>11.95</v>
      </c>
      <c r="M502" s="9">
        <f>'Working sheet 1'!L502*'Working sheet 1'!E502</f>
        <v>47.8</v>
      </c>
      <c r="N502" t="str">
        <f t="shared" si="14"/>
        <v>Robusta</v>
      </c>
      <c r="O502" t="str">
        <f t="shared" si="15"/>
        <v>Light</v>
      </c>
      <c r="P502" t="str">
        <f>_xlfn.XLOOKUP(Table1[[#This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_xlfn.XLOOKUP('Working sheet 1'!D503,products!$A$1:$A$49,products!$B$1:$B$49,,0)</f>
        <v>Rob</v>
      </c>
      <c r="J503" t="str">
        <f>_xlfn.XLOOKUP(D503,products!$A$1:$A$49,products!$C$1:$C$49,,0)</f>
        <v>M</v>
      </c>
      <c r="K503" s="7">
        <f>_xlfn.XLOOKUP(D503,products!$A$1:$A$49,products!$D$1:$D$49,,0)</f>
        <v>0.2</v>
      </c>
      <c r="L503" s="9">
        <f>_xlfn.XLOOKUP(D503,products!$A$1:$A$49,products!$E$1:$E$49,,0)</f>
        <v>2.9849999999999999</v>
      </c>
      <c r="M503" s="9">
        <f>'Working sheet 1'!L503*'Working sheet 1'!E503</f>
        <v>11.94</v>
      </c>
      <c r="N503" t="str">
        <f t="shared" si="14"/>
        <v>Robusta</v>
      </c>
      <c r="O503" t="str">
        <f t="shared" si="15"/>
        <v>Medium</v>
      </c>
      <c r="P503" t="str">
        <f>_xlfn.XLOOKUP(Table1[[#This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_xlfn.XLOOKUP('Working sheet 1'!D504,products!$A$1:$A$49,products!$B$1:$B$49,,0)</f>
        <v>Exc</v>
      </c>
      <c r="J504" t="str">
        <f>_xlfn.XLOOKUP(D504,products!$A$1:$A$49,products!$C$1:$C$49,,0)</f>
        <v>M</v>
      </c>
      <c r="K504" s="7">
        <f>_xlfn.XLOOKUP(D504,products!$A$1:$A$49,products!$D$1:$D$49,,0)</f>
        <v>0.2</v>
      </c>
      <c r="L504" s="9">
        <f>_xlfn.XLOOKUP(D504,products!$A$1:$A$49,products!$E$1:$E$49,,0)</f>
        <v>4.125</v>
      </c>
      <c r="M504" s="9">
        <f>'Working sheet 1'!L504*'Working sheet 1'!E504</f>
        <v>16.5</v>
      </c>
      <c r="N504" t="str">
        <f t="shared" si="14"/>
        <v>Excelsa</v>
      </c>
      <c r="O504" t="str">
        <f t="shared" si="15"/>
        <v>Medium</v>
      </c>
      <c r="P504" t="str">
        <f>_xlfn.XLOOKUP(Table1[[#This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_xlfn.XLOOKUP('Working sheet 1'!D505,products!$A$1:$A$49,products!$B$1:$B$49,,0)</f>
        <v>Lib</v>
      </c>
      <c r="J505" t="str">
        <f>_xlfn.XLOOKUP(D505,products!$A$1:$A$49,products!$C$1:$C$49,,0)</f>
        <v>D</v>
      </c>
      <c r="K505" s="7">
        <f>_xlfn.XLOOKUP(D505,products!$A$1:$A$49,products!$D$1:$D$49,,0)</f>
        <v>1</v>
      </c>
      <c r="L505" s="9">
        <f>_xlfn.XLOOKUP(D505,products!$A$1:$A$49,products!$E$1:$E$49,,0)</f>
        <v>12.95</v>
      </c>
      <c r="M505" s="9">
        <f>'Working sheet 1'!L505*'Working sheet 1'!E505</f>
        <v>51.8</v>
      </c>
      <c r="N505" t="str">
        <f t="shared" si="14"/>
        <v>Liberica</v>
      </c>
      <c r="O505" t="str">
        <f t="shared" si="15"/>
        <v>Dark</v>
      </c>
      <c r="P505" t="str">
        <f>_xlfn.XLOOKUP(Table1[[#This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_xlfn.XLOOKUP('Working sheet 1'!D506,products!$A$1:$A$49,products!$B$1:$B$49,,0)</f>
        <v>Lib</v>
      </c>
      <c r="J506" t="str">
        <f>_xlfn.XLOOKUP(D506,products!$A$1:$A$49,products!$C$1:$C$49,,0)</f>
        <v>L</v>
      </c>
      <c r="K506" s="7">
        <f>_xlfn.XLOOKUP(D506,products!$A$1:$A$49,products!$D$1:$D$49,,0)</f>
        <v>0.2</v>
      </c>
      <c r="L506" s="9">
        <f>_xlfn.XLOOKUP(D506,products!$A$1:$A$49,products!$E$1:$E$49,,0)</f>
        <v>4.7549999999999999</v>
      </c>
      <c r="M506" s="9">
        <f>'Working sheet 1'!L506*'Working sheet 1'!E506</f>
        <v>14.265000000000001</v>
      </c>
      <c r="N506" t="str">
        <f t="shared" si="14"/>
        <v>Liberica</v>
      </c>
      <c r="O506" t="str">
        <f t="shared" si="15"/>
        <v>Light</v>
      </c>
      <c r="P506" t="str">
        <f>_xlfn.XLOOKUP(Table1[[#This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_xlfn.XLOOKUP('Working sheet 1'!D507,products!$A$1:$A$49,products!$B$1:$B$49,,0)</f>
        <v>Lib</v>
      </c>
      <c r="J507" t="str">
        <f>_xlfn.XLOOKUP(D507,products!$A$1:$A$49,products!$C$1:$C$49,,0)</f>
        <v>M</v>
      </c>
      <c r="K507" s="7">
        <f>_xlfn.XLOOKUP(D507,products!$A$1:$A$49,products!$D$1:$D$49,,0)</f>
        <v>0.2</v>
      </c>
      <c r="L507" s="9">
        <f>_xlfn.XLOOKUP(D507,products!$A$1:$A$49,products!$E$1:$E$49,,0)</f>
        <v>4.3650000000000002</v>
      </c>
      <c r="M507" s="9">
        <f>'Working sheet 1'!L507*'Working sheet 1'!E507</f>
        <v>26.19</v>
      </c>
      <c r="N507" t="str">
        <f t="shared" si="14"/>
        <v>Liberica</v>
      </c>
      <c r="O507" t="str">
        <f t="shared" si="15"/>
        <v>Medium</v>
      </c>
      <c r="P507" t="str">
        <f>_xlfn.XLOOKUP(Table1[[#This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_xlfn.XLOOKUP('Working sheet 1'!D508,products!$A$1:$A$49,products!$B$1:$B$49,,0)</f>
        <v>Ara</v>
      </c>
      <c r="J508" t="str">
        <f>_xlfn.XLOOKUP(D508,products!$A$1:$A$49,products!$C$1:$C$49,,0)</f>
        <v>L</v>
      </c>
      <c r="K508" s="7">
        <f>_xlfn.XLOOKUP(D508,products!$A$1:$A$49,products!$D$1:$D$49,,0)</f>
        <v>1</v>
      </c>
      <c r="L508" s="9">
        <f>_xlfn.XLOOKUP(D508,products!$A$1:$A$49,products!$E$1:$E$49,,0)</f>
        <v>12.95</v>
      </c>
      <c r="M508" s="9">
        <f>'Working sheet 1'!L508*'Working sheet 1'!E508</f>
        <v>25.9</v>
      </c>
      <c r="N508" t="str">
        <f t="shared" si="14"/>
        <v>Arabica</v>
      </c>
      <c r="O508" t="str">
        <f t="shared" si="15"/>
        <v>Light</v>
      </c>
      <c r="P508" t="str">
        <f>_xlfn.XLOOKUP(Table1[[#This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_xlfn.XLOOKUP('Working sheet 1'!D509,products!$A$1:$A$49,products!$B$1:$B$49,,0)</f>
        <v>Ara</v>
      </c>
      <c r="J509" t="str">
        <f>_xlfn.XLOOKUP(D509,products!$A$1:$A$49,products!$C$1:$C$49,,0)</f>
        <v>L</v>
      </c>
      <c r="K509" s="7">
        <f>_xlfn.XLOOKUP(D509,products!$A$1:$A$49,products!$D$1:$D$49,,0)</f>
        <v>2.5</v>
      </c>
      <c r="L509" s="9">
        <f>_xlfn.XLOOKUP(D509,products!$A$1:$A$49,products!$E$1:$E$49,,0)</f>
        <v>29.784999999999997</v>
      </c>
      <c r="M509" s="9">
        <f>'Working sheet 1'!L509*'Working sheet 1'!E509</f>
        <v>89.35499999999999</v>
      </c>
      <c r="N509" t="str">
        <f t="shared" si="14"/>
        <v>Arabica</v>
      </c>
      <c r="O509" t="str">
        <f t="shared" si="15"/>
        <v>Light</v>
      </c>
      <c r="P509" t="str">
        <f>_xlfn.XLOOKUP(Table1[[#This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_xlfn.XLOOKUP('Working sheet 1'!D510,products!$A$1:$A$49,products!$B$1:$B$49,,0)</f>
        <v>Lib</v>
      </c>
      <c r="J510" t="str">
        <f>_xlfn.XLOOKUP(D510,products!$A$1:$A$49,products!$C$1:$C$49,,0)</f>
        <v>D</v>
      </c>
      <c r="K510" s="7">
        <f>_xlfn.XLOOKUP(D510,products!$A$1:$A$49,products!$D$1:$D$49,,0)</f>
        <v>0.5</v>
      </c>
      <c r="L510" s="9">
        <f>_xlfn.XLOOKUP(D510,products!$A$1:$A$49,products!$E$1:$E$49,,0)</f>
        <v>7.77</v>
      </c>
      <c r="M510" s="9">
        <f>'Working sheet 1'!L510*'Working sheet 1'!E510</f>
        <v>46.62</v>
      </c>
      <c r="N510" t="str">
        <f t="shared" si="14"/>
        <v>Liberica</v>
      </c>
      <c r="O510" t="str">
        <f t="shared" si="15"/>
        <v>Dark</v>
      </c>
      <c r="P510" t="str">
        <f>_xlfn.XLOOKUP(Table1[[#This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_xlfn.XLOOKUP('Working sheet 1'!D511,products!$A$1:$A$49,products!$B$1:$B$49,,0)</f>
        <v>Ara</v>
      </c>
      <c r="J511" t="str">
        <f>_xlfn.XLOOKUP(D511,products!$A$1:$A$49,products!$C$1:$C$49,,0)</f>
        <v>D</v>
      </c>
      <c r="K511" s="7">
        <f>_xlfn.XLOOKUP(D511,products!$A$1:$A$49,products!$D$1:$D$49,,0)</f>
        <v>1</v>
      </c>
      <c r="L511" s="9">
        <f>_xlfn.XLOOKUP(D511,products!$A$1:$A$49,products!$E$1:$E$49,,0)</f>
        <v>9.9499999999999993</v>
      </c>
      <c r="M511" s="9">
        <f>'Working sheet 1'!L511*'Working sheet 1'!E511</f>
        <v>29.849999999999998</v>
      </c>
      <c r="N511" t="str">
        <f t="shared" si="14"/>
        <v>Arabica</v>
      </c>
      <c r="O511" t="str">
        <f t="shared" si="15"/>
        <v>Dark</v>
      </c>
      <c r="P511" t="str">
        <f>_xlfn.XLOOKUP(Table1[[#This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_xlfn.XLOOKUP('Working sheet 1'!D512,products!$A$1:$A$49,products!$B$1:$B$49,,0)</f>
        <v>Rob</v>
      </c>
      <c r="J512" t="str">
        <f>_xlfn.XLOOKUP(D512,products!$A$1:$A$49,products!$C$1:$C$49,,0)</f>
        <v>L</v>
      </c>
      <c r="K512" s="7">
        <f>_xlfn.XLOOKUP(D512,products!$A$1:$A$49,products!$D$1:$D$49,,0)</f>
        <v>0.2</v>
      </c>
      <c r="L512" s="9">
        <f>_xlfn.XLOOKUP(D512,products!$A$1:$A$49,products!$E$1:$E$49,,0)</f>
        <v>3.5849999999999995</v>
      </c>
      <c r="M512" s="9">
        <f>'Working sheet 1'!L512*'Working sheet 1'!E512</f>
        <v>10.754999999999999</v>
      </c>
      <c r="N512" t="str">
        <f t="shared" si="14"/>
        <v>Robusta</v>
      </c>
      <c r="O512" t="str">
        <f t="shared" si="15"/>
        <v>Light</v>
      </c>
      <c r="P512" t="str">
        <f>_xlfn.XLOOKUP(Table1[[#This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_xlfn.XLOOKUP('Working sheet 1'!D513,products!$A$1:$A$49,products!$B$1:$B$49,,0)</f>
        <v>Ara</v>
      </c>
      <c r="J513" t="str">
        <f>_xlfn.XLOOKUP(D513,products!$A$1:$A$49,products!$C$1:$C$49,,0)</f>
        <v>M</v>
      </c>
      <c r="K513" s="7">
        <f>_xlfn.XLOOKUP(D513,products!$A$1:$A$49,products!$D$1:$D$49,,0)</f>
        <v>0.2</v>
      </c>
      <c r="L513" s="9">
        <f>_xlfn.XLOOKUP(D513,products!$A$1:$A$49,products!$E$1:$E$49,,0)</f>
        <v>3.375</v>
      </c>
      <c r="M513" s="9">
        <f>'Working sheet 1'!L513*'Working sheet 1'!E513</f>
        <v>13.5</v>
      </c>
      <c r="N513" t="str">
        <f t="shared" si="14"/>
        <v>Arabica</v>
      </c>
      <c r="O513" t="str">
        <f t="shared" si="15"/>
        <v>Medium</v>
      </c>
      <c r="P513" t="str">
        <f>_xlfn.XLOOKUP(Table1[[#This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_xlfn.XLOOKUP('Working sheet 1'!D514,products!$A$1:$A$49,products!$B$1:$B$49,,0)</f>
        <v>Lib</v>
      </c>
      <c r="J514" t="str">
        <f>_xlfn.XLOOKUP(D514,products!$A$1:$A$49,products!$C$1:$C$49,,0)</f>
        <v>L</v>
      </c>
      <c r="K514" s="7">
        <f>_xlfn.XLOOKUP(D514,products!$A$1:$A$49,products!$D$1:$D$49,,0)</f>
        <v>1</v>
      </c>
      <c r="L514" s="9">
        <f>_xlfn.XLOOKUP(D514,products!$A$1:$A$49,products!$E$1:$E$49,,0)</f>
        <v>15.85</v>
      </c>
      <c r="M514" s="9">
        <f>'Working sheet 1'!L514*'Working sheet 1'!E514</f>
        <v>47.55</v>
      </c>
      <c r="N514" t="str">
        <f t="shared" si="14"/>
        <v>Liberica</v>
      </c>
      <c r="O514" t="str">
        <f t="shared" si="15"/>
        <v>Light</v>
      </c>
      <c r="P514" t="str">
        <f>_xlfn.XLOOKUP(Table1[[#This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_xlfn.XLOOKUP('Working sheet 1'!D515,products!$A$1:$A$49,products!$B$1:$B$49,,0)</f>
        <v>Lib</v>
      </c>
      <c r="J515" t="str">
        <f>_xlfn.XLOOKUP(D515,products!$A$1:$A$49,products!$C$1:$C$49,,0)</f>
        <v>L</v>
      </c>
      <c r="K515" s="7">
        <f>_xlfn.XLOOKUP(D515,products!$A$1:$A$49,products!$D$1:$D$49,,0)</f>
        <v>1</v>
      </c>
      <c r="L515" s="9">
        <f>_xlfn.XLOOKUP(D515,products!$A$1:$A$49,products!$E$1:$E$49,,0)</f>
        <v>15.85</v>
      </c>
      <c r="M515" s="9">
        <f>'Working sheet 1'!L515*'Working sheet 1'!E515</f>
        <v>79.25</v>
      </c>
      <c r="N515" t="str">
        <f t="shared" ref="N515:N578" si="16">IF(I515="Rob","Robusta",IF(I515="Exc","Excelsa",IF(I515="Ara","Arabica",IF(I515="Lib","Liberica",""))))</f>
        <v>Liberica</v>
      </c>
      <c r="O515" t="str">
        <f t="shared" ref="O515:O578" si="17">IF(J515="M","Medium",IF(J515="L","Light",IF(J515="D","Dark","")))</f>
        <v>Light</v>
      </c>
      <c r="P515" t="str">
        <f>_xlfn.XLOOKUP(Table1[[#This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_xlfn.XLOOKUP('Working sheet 1'!D516,products!$A$1:$A$49,products!$B$1:$B$49,,0)</f>
        <v>Lib</v>
      </c>
      <c r="J516" t="str">
        <f>_xlfn.XLOOKUP(D516,products!$A$1:$A$49,products!$C$1:$C$49,,0)</f>
        <v>M</v>
      </c>
      <c r="K516" s="7">
        <f>_xlfn.XLOOKUP(D516,products!$A$1:$A$49,products!$D$1:$D$49,,0)</f>
        <v>0.2</v>
      </c>
      <c r="L516" s="9">
        <f>_xlfn.XLOOKUP(D516,products!$A$1:$A$49,products!$E$1:$E$49,,0)</f>
        <v>4.3650000000000002</v>
      </c>
      <c r="M516" s="9">
        <f>'Working sheet 1'!L516*'Working sheet 1'!E516</f>
        <v>26.19</v>
      </c>
      <c r="N516" t="str">
        <f t="shared" si="16"/>
        <v>Liberica</v>
      </c>
      <c r="O516" t="str">
        <f t="shared" si="17"/>
        <v>Medium</v>
      </c>
      <c r="P516" t="str">
        <f>_xlfn.XLOOKUP(Table1[[#This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_xlfn.XLOOKUP('Working sheet 1'!D517,products!$A$1:$A$49,products!$B$1:$B$49,,0)</f>
        <v>Rob</v>
      </c>
      <c r="J517" t="str">
        <f>_xlfn.XLOOKUP(D517,products!$A$1:$A$49,products!$C$1:$C$49,,0)</f>
        <v>L</v>
      </c>
      <c r="K517" s="7">
        <f>_xlfn.XLOOKUP(D517,products!$A$1:$A$49,products!$D$1:$D$49,,0)</f>
        <v>0.5</v>
      </c>
      <c r="L517" s="9">
        <f>_xlfn.XLOOKUP(D517,products!$A$1:$A$49,products!$E$1:$E$49,,0)</f>
        <v>7.169999999999999</v>
      </c>
      <c r="M517" s="9">
        <f>'Working sheet 1'!L517*'Working sheet 1'!E517</f>
        <v>21.509999999999998</v>
      </c>
      <c r="N517" t="str">
        <f t="shared" si="16"/>
        <v>Robusta</v>
      </c>
      <c r="O517" t="str">
        <f t="shared" si="17"/>
        <v>Light</v>
      </c>
      <c r="P517" t="str">
        <f>_xlfn.XLOOKUP(Table1[[#This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_xlfn.XLOOKUP('Working sheet 1'!D518,products!$A$1:$A$49,products!$B$1:$B$49,,0)</f>
        <v>Rob</v>
      </c>
      <c r="J518" t="str">
        <f>_xlfn.XLOOKUP(D518,products!$A$1:$A$49,products!$C$1:$C$49,,0)</f>
        <v>D</v>
      </c>
      <c r="K518" s="7">
        <f>_xlfn.XLOOKUP(D518,products!$A$1:$A$49,products!$D$1:$D$49,,0)</f>
        <v>2.5</v>
      </c>
      <c r="L518" s="9">
        <f>_xlfn.XLOOKUP(D518,products!$A$1:$A$49,products!$E$1:$E$49,,0)</f>
        <v>20.584999999999997</v>
      </c>
      <c r="M518" s="9">
        <f>'Working sheet 1'!L518*'Working sheet 1'!E518</f>
        <v>102.92499999999998</v>
      </c>
      <c r="N518" t="str">
        <f t="shared" si="16"/>
        <v>Robusta</v>
      </c>
      <c r="O518" t="str">
        <f t="shared" si="17"/>
        <v>Dark</v>
      </c>
      <c r="P518" t="str">
        <f>_xlfn.XLOOKUP(Table1[[#This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_xlfn.XLOOKUP('Working sheet 1'!D519,products!$A$1:$A$49,products!$B$1:$B$49,,0)</f>
        <v>Lib</v>
      </c>
      <c r="J519" t="str">
        <f>_xlfn.XLOOKUP(D519,products!$A$1:$A$49,products!$C$1:$C$49,,0)</f>
        <v>D</v>
      </c>
      <c r="K519" s="7">
        <f>_xlfn.XLOOKUP(D519,products!$A$1:$A$49,products!$D$1:$D$49,,0)</f>
        <v>0.2</v>
      </c>
      <c r="L519" s="9">
        <f>_xlfn.XLOOKUP(D519,products!$A$1:$A$49,products!$E$1:$E$49,,0)</f>
        <v>3.8849999999999998</v>
      </c>
      <c r="M519" s="9">
        <f>'Working sheet 1'!L519*'Working sheet 1'!E519</f>
        <v>7.77</v>
      </c>
      <c r="N519" t="str">
        <f t="shared" si="16"/>
        <v>Liberica</v>
      </c>
      <c r="O519" t="str">
        <f t="shared" si="17"/>
        <v>Dark</v>
      </c>
      <c r="P519" t="str">
        <f>_xlfn.XLOOKUP(Table1[[#This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_xlfn.XLOOKUP('Working sheet 1'!D520,products!$A$1:$A$49,products!$B$1:$B$49,,0)</f>
        <v>Exc</v>
      </c>
      <c r="J520" t="str">
        <f>_xlfn.XLOOKUP(D520,products!$A$1:$A$49,products!$C$1:$C$49,,0)</f>
        <v>D</v>
      </c>
      <c r="K520" s="7">
        <f>_xlfn.XLOOKUP(D520,products!$A$1:$A$49,products!$D$1:$D$49,,0)</f>
        <v>2.5</v>
      </c>
      <c r="L520" s="9">
        <f>_xlfn.XLOOKUP(D520,products!$A$1:$A$49,products!$E$1:$E$49,,0)</f>
        <v>27.945</v>
      </c>
      <c r="M520" s="9">
        <f>'Working sheet 1'!L520*'Working sheet 1'!E520</f>
        <v>139.72499999999999</v>
      </c>
      <c r="N520" t="str">
        <f t="shared" si="16"/>
        <v>Excelsa</v>
      </c>
      <c r="O520" t="str">
        <f t="shared" si="17"/>
        <v>Dark</v>
      </c>
      <c r="P520" t="str">
        <f>_xlfn.XLOOKUP(Table1[[#This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_xlfn.XLOOKUP('Working sheet 1'!D521,products!$A$1:$A$49,products!$B$1:$B$49,,0)</f>
        <v>Ara</v>
      </c>
      <c r="J521" t="str">
        <f>_xlfn.XLOOKUP(D521,products!$A$1:$A$49,products!$C$1:$C$49,,0)</f>
        <v>D</v>
      </c>
      <c r="K521" s="7">
        <f>_xlfn.XLOOKUP(D521,products!$A$1:$A$49,products!$D$1:$D$49,,0)</f>
        <v>0.5</v>
      </c>
      <c r="L521" s="9">
        <f>_xlfn.XLOOKUP(D521,products!$A$1:$A$49,products!$E$1:$E$49,,0)</f>
        <v>5.97</v>
      </c>
      <c r="M521" s="9">
        <f>'Working sheet 1'!L521*'Working sheet 1'!E521</f>
        <v>11.94</v>
      </c>
      <c r="N521" t="str">
        <f t="shared" si="16"/>
        <v>Arabica</v>
      </c>
      <c r="O521" t="str">
        <f t="shared" si="17"/>
        <v>Dark</v>
      </c>
      <c r="P521" t="str">
        <f>_xlfn.XLOOKUP(Table1[[#This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_xlfn.XLOOKUP('Working sheet 1'!D522,products!$A$1:$A$49,products!$B$1:$B$49,,0)</f>
        <v>Lib</v>
      </c>
      <c r="J522" t="str">
        <f>_xlfn.XLOOKUP(D522,products!$A$1:$A$49,products!$C$1:$C$49,,0)</f>
        <v>D</v>
      </c>
      <c r="K522" s="7">
        <f>_xlfn.XLOOKUP(D522,products!$A$1:$A$49,products!$D$1:$D$49,,0)</f>
        <v>0.2</v>
      </c>
      <c r="L522" s="9">
        <f>_xlfn.XLOOKUP(D522,products!$A$1:$A$49,products!$E$1:$E$49,,0)</f>
        <v>3.8849999999999998</v>
      </c>
      <c r="M522" s="9">
        <f>'Working sheet 1'!L522*'Working sheet 1'!E522</f>
        <v>3.8849999999999998</v>
      </c>
      <c r="N522" t="str">
        <f t="shared" si="16"/>
        <v>Liberica</v>
      </c>
      <c r="O522" t="str">
        <f t="shared" si="17"/>
        <v>Dark</v>
      </c>
      <c r="P522" t="str">
        <f>_xlfn.XLOOKUP(Table1[[#This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_xlfn.XLOOKUP('Working sheet 1'!D523,products!$A$1:$A$49,products!$B$1:$B$49,,0)</f>
        <v>Rob</v>
      </c>
      <c r="J523" t="str">
        <f>_xlfn.XLOOKUP(D523,products!$A$1:$A$49,products!$C$1:$C$49,,0)</f>
        <v>M</v>
      </c>
      <c r="K523" s="7">
        <f>_xlfn.XLOOKUP(D523,products!$A$1:$A$49,products!$D$1:$D$49,,0)</f>
        <v>1</v>
      </c>
      <c r="L523" s="9">
        <f>_xlfn.XLOOKUP(D523,products!$A$1:$A$49,products!$E$1:$E$49,,0)</f>
        <v>9.9499999999999993</v>
      </c>
      <c r="M523" s="9">
        <f>'Working sheet 1'!L523*'Working sheet 1'!E523</f>
        <v>39.799999999999997</v>
      </c>
      <c r="N523" t="str">
        <f t="shared" si="16"/>
        <v>Robusta</v>
      </c>
      <c r="O523" t="str">
        <f t="shared" si="17"/>
        <v>Medium</v>
      </c>
      <c r="P523" t="str">
        <f>_xlfn.XLOOKUP(Table1[[#This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_xlfn.XLOOKUP('Working sheet 1'!D524,products!$A$1:$A$49,products!$B$1:$B$49,,0)</f>
        <v>Rob</v>
      </c>
      <c r="J524" t="str">
        <f>_xlfn.XLOOKUP(D524,products!$A$1:$A$49,products!$C$1:$C$49,,0)</f>
        <v>M</v>
      </c>
      <c r="K524" s="7">
        <f>_xlfn.XLOOKUP(D524,products!$A$1:$A$49,products!$D$1:$D$49,,0)</f>
        <v>0.5</v>
      </c>
      <c r="L524" s="9">
        <f>_xlfn.XLOOKUP(D524,products!$A$1:$A$49,products!$E$1:$E$49,,0)</f>
        <v>5.97</v>
      </c>
      <c r="M524" s="9">
        <f>'Working sheet 1'!L524*'Working sheet 1'!E524</f>
        <v>29.849999999999998</v>
      </c>
      <c r="N524" t="str">
        <f t="shared" si="16"/>
        <v>Robusta</v>
      </c>
      <c r="O524" t="str">
        <f t="shared" si="17"/>
        <v>Medium</v>
      </c>
      <c r="P524" t="str">
        <f>_xlfn.XLOOKUP(Table1[[#This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_xlfn.XLOOKUP('Working sheet 1'!D525,products!$A$1:$A$49,products!$B$1:$B$49,,0)</f>
        <v>Lib</v>
      </c>
      <c r="J525" t="str">
        <f>_xlfn.XLOOKUP(D525,products!$A$1:$A$49,products!$C$1:$C$49,,0)</f>
        <v>D</v>
      </c>
      <c r="K525" s="7">
        <f>_xlfn.XLOOKUP(D525,products!$A$1:$A$49,products!$D$1:$D$49,,0)</f>
        <v>2.5</v>
      </c>
      <c r="L525" s="9">
        <f>_xlfn.XLOOKUP(D525,products!$A$1:$A$49,products!$E$1:$E$49,,0)</f>
        <v>29.784999999999997</v>
      </c>
      <c r="M525" s="9">
        <f>'Working sheet 1'!L525*'Working sheet 1'!E525</f>
        <v>29.784999999999997</v>
      </c>
      <c r="N525" t="str">
        <f t="shared" si="16"/>
        <v>Liberica</v>
      </c>
      <c r="O525" t="str">
        <f t="shared" si="17"/>
        <v>Dark</v>
      </c>
      <c r="P525" t="str">
        <f>_xlfn.XLOOKUP(Table1[[#This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_xlfn.XLOOKUP('Working sheet 1'!D526,products!$A$1:$A$49,products!$B$1:$B$49,,0)</f>
        <v>Lib</v>
      </c>
      <c r="J526" t="str">
        <f>_xlfn.XLOOKUP(D526,products!$A$1:$A$49,products!$C$1:$C$49,,0)</f>
        <v>L</v>
      </c>
      <c r="K526" s="7">
        <f>_xlfn.XLOOKUP(D526,products!$A$1:$A$49,products!$D$1:$D$49,,0)</f>
        <v>2.5</v>
      </c>
      <c r="L526" s="9">
        <f>_xlfn.XLOOKUP(D526,products!$A$1:$A$49,products!$E$1:$E$49,,0)</f>
        <v>36.454999999999998</v>
      </c>
      <c r="M526" s="9">
        <f>'Working sheet 1'!L526*'Working sheet 1'!E526</f>
        <v>72.91</v>
      </c>
      <c r="N526" t="str">
        <f t="shared" si="16"/>
        <v>Liberica</v>
      </c>
      <c r="O526" t="str">
        <f t="shared" si="17"/>
        <v>Light</v>
      </c>
      <c r="P526" t="str">
        <f>_xlfn.XLOOKUP(Table1[[#This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_xlfn.XLOOKUP('Working sheet 1'!D527,products!$A$1:$A$49,products!$B$1:$B$49,,0)</f>
        <v>Rob</v>
      </c>
      <c r="J527" t="str">
        <f>_xlfn.XLOOKUP(D527,products!$A$1:$A$49,products!$C$1:$C$49,,0)</f>
        <v>D</v>
      </c>
      <c r="K527" s="7">
        <f>_xlfn.XLOOKUP(D527,products!$A$1:$A$49,products!$D$1:$D$49,,0)</f>
        <v>0.2</v>
      </c>
      <c r="L527" s="9">
        <f>_xlfn.XLOOKUP(D527,products!$A$1:$A$49,products!$E$1:$E$49,,0)</f>
        <v>2.6849999999999996</v>
      </c>
      <c r="M527" s="9">
        <f>'Working sheet 1'!L527*'Working sheet 1'!E527</f>
        <v>13.424999999999997</v>
      </c>
      <c r="N527" t="str">
        <f t="shared" si="16"/>
        <v>Robusta</v>
      </c>
      <c r="O527" t="str">
        <f t="shared" si="17"/>
        <v>Dark</v>
      </c>
      <c r="P527" t="str">
        <f>_xlfn.XLOOKUP(Table1[[#This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_xlfn.XLOOKUP('Working sheet 1'!D528,products!$A$1:$A$49,products!$B$1:$B$49,,0)</f>
        <v>Exc</v>
      </c>
      <c r="J528" t="str">
        <f>_xlfn.XLOOKUP(D528,products!$A$1:$A$49,products!$C$1:$C$49,,0)</f>
        <v>M</v>
      </c>
      <c r="K528" s="7">
        <f>_xlfn.XLOOKUP(D528,products!$A$1:$A$49,products!$D$1:$D$49,,0)</f>
        <v>2.5</v>
      </c>
      <c r="L528" s="9">
        <f>_xlfn.XLOOKUP(D528,products!$A$1:$A$49,products!$E$1:$E$49,,0)</f>
        <v>31.624999999999996</v>
      </c>
      <c r="M528" s="9">
        <f>'Working sheet 1'!L528*'Working sheet 1'!E528</f>
        <v>126.49999999999999</v>
      </c>
      <c r="N528" t="str">
        <f t="shared" si="16"/>
        <v>Excelsa</v>
      </c>
      <c r="O528" t="str">
        <f t="shared" si="17"/>
        <v>Medium</v>
      </c>
      <c r="P528" t="str">
        <f>_xlfn.XLOOKUP(Table1[[#This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_xlfn.XLOOKUP('Working sheet 1'!D529,products!$A$1:$A$49,products!$B$1:$B$49,,0)</f>
        <v>Exc</v>
      </c>
      <c r="J529" t="str">
        <f>_xlfn.XLOOKUP(D529,products!$A$1:$A$49,products!$C$1:$C$49,,0)</f>
        <v>M</v>
      </c>
      <c r="K529" s="7">
        <f>_xlfn.XLOOKUP(D529,products!$A$1:$A$49,products!$D$1:$D$49,,0)</f>
        <v>0.5</v>
      </c>
      <c r="L529" s="9">
        <f>_xlfn.XLOOKUP(D529,products!$A$1:$A$49,products!$E$1:$E$49,,0)</f>
        <v>8.25</v>
      </c>
      <c r="M529" s="9">
        <f>'Working sheet 1'!L529*'Working sheet 1'!E529</f>
        <v>41.25</v>
      </c>
      <c r="N529" t="str">
        <f t="shared" si="16"/>
        <v>Excelsa</v>
      </c>
      <c r="O529" t="str">
        <f t="shared" si="17"/>
        <v>Medium</v>
      </c>
      <c r="P529" t="str">
        <f>_xlfn.XLOOKUP(Table1[[#This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_xlfn.XLOOKUP('Working sheet 1'!D530,products!$A$1:$A$49,products!$B$1:$B$49,,0)</f>
        <v>Exc</v>
      </c>
      <c r="J530" t="str">
        <f>_xlfn.XLOOKUP(D530,products!$A$1:$A$49,products!$C$1:$C$49,,0)</f>
        <v>L</v>
      </c>
      <c r="K530" s="7">
        <f>_xlfn.XLOOKUP(D530,products!$A$1:$A$49,products!$D$1:$D$49,,0)</f>
        <v>0.5</v>
      </c>
      <c r="L530" s="9">
        <f>_xlfn.XLOOKUP(D530,products!$A$1:$A$49,products!$E$1:$E$49,,0)</f>
        <v>8.91</v>
      </c>
      <c r="M530" s="9">
        <f>'Working sheet 1'!L530*'Working sheet 1'!E530</f>
        <v>53.46</v>
      </c>
      <c r="N530" t="str">
        <f t="shared" si="16"/>
        <v>Excelsa</v>
      </c>
      <c r="O530" t="str">
        <f t="shared" si="17"/>
        <v>Light</v>
      </c>
      <c r="P530" t="str">
        <f>_xlfn.XLOOKUP(Table1[[#This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_xlfn.XLOOKUP('Working sheet 1'!D531,products!$A$1:$A$49,products!$B$1:$B$49,,0)</f>
        <v>Rob</v>
      </c>
      <c r="J531" t="str">
        <f>_xlfn.XLOOKUP(D531,products!$A$1:$A$49,products!$C$1:$C$49,,0)</f>
        <v>M</v>
      </c>
      <c r="K531" s="7">
        <f>_xlfn.XLOOKUP(D531,products!$A$1:$A$49,products!$D$1:$D$49,,0)</f>
        <v>1</v>
      </c>
      <c r="L531" s="9">
        <f>_xlfn.XLOOKUP(D531,products!$A$1:$A$49,products!$E$1:$E$49,,0)</f>
        <v>9.9499999999999993</v>
      </c>
      <c r="M531" s="9">
        <f>'Working sheet 1'!L531*'Working sheet 1'!E531</f>
        <v>59.699999999999996</v>
      </c>
      <c r="N531" t="str">
        <f t="shared" si="16"/>
        <v>Robusta</v>
      </c>
      <c r="O531" t="str">
        <f t="shared" si="17"/>
        <v>Medium</v>
      </c>
      <c r="P531" t="str">
        <f>_xlfn.XLOOKUP(Table1[[#This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_xlfn.XLOOKUP('Working sheet 1'!D532,products!$A$1:$A$49,products!$B$1:$B$49,,0)</f>
        <v>Rob</v>
      </c>
      <c r="J532" t="str">
        <f>_xlfn.XLOOKUP(D532,products!$A$1:$A$49,products!$C$1:$C$49,,0)</f>
        <v>M</v>
      </c>
      <c r="K532" s="7">
        <f>_xlfn.XLOOKUP(D532,products!$A$1:$A$49,products!$D$1:$D$49,,0)</f>
        <v>1</v>
      </c>
      <c r="L532" s="9">
        <f>_xlfn.XLOOKUP(D532,products!$A$1:$A$49,products!$E$1:$E$49,,0)</f>
        <v>9.9499999999999993</v>
      </c>
      <c r="M532" s="9">
        <f>'Working sheet 1'!L532*'Working sheet 1'!E532</f>
        <v>59.699999999999996</v>
      </c>
      <c r="N532" t="str">
        <f t="shared" si="16"/>
        <v>Robusta</v>
      </c>
      <c r="O532" t="str">
        <f t="shared" si="17"/>
        <v>Medium</v>
      </c>
      <c r="P532" t="str">
        <f>_xlfn.XLOOKUP(Table1[[#This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_xlfn.XLOOKUP('Working sheet 1'!D533,products!$A$1:$A$49,products!$B$1:$B$49,,0)</f>
        <v>Rob</v>
      </c>
      <c r="J533" t="str">
        <f>_xlfn.XLOOKUP(D533,products!$A$1:$A$49,products!$C$1:$C$49,,0)</f>
        <v>D</v>
      </c>
      <c r="K533" s="7">
        <f>_xlfn.XLOOKUP(D533,products!$A$1:$A$49,products!$D$1:$D$49,,0)</f>
        <v>1</v>
      </c>
      <c r="L533" s="9">
        <f>_xlfn.XLOOKUP(D533,products!$A$1:$A$49,products!$E$1:$E$49,,0)</f>
        <v>8.9499999999999993</v>
      </c>
      <c r="M533" s="9">
        <f>'Working sheet 1'!L533*'Working sheet 1'!E533</f>
        <v>44.75</v>
      </c>
      <c r="N533" t="str">
        <f t="shared" si="16"/>
        <v>Robusta</v>
      </c>
      <c r="O533" t="str">
        <f t="shared" si="17"/>
        <v>Dark</v>
      </c>
      <c r="P533" t="str">
        <f>_xlfn.XLOOKUP(Table1[[#This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_xlfn.XLOOKUP('Working sheet 1'!D534,products!$A$1:$A$49,products!$B$1:$B$49,,0)</f>
        <v>Exc</v>
      </c>
      <c r="J534" t="str">
        <f>_xlfn.XLOOKUP(D534,products!$A$1:$A$49,products!$C$1:$C$49,,0)</f>
        <v>M</v>
      </c>
      <c r="K534" s="7">
        <f>_xlfn.XLOOKUP(D534,products!$A$1:$A$49,products!$D$1:$D$49,,0)</f>
        <v>0.5</v>
      </c>
      <c r="L534" s="9">
        <f>_xlfn.XLOOKUP(D534,products!$A$1:$A$49,products!$E$1:$E$49,,0)</f>
        <v>8.25</v>
      </c>
      <c r="M534" s="9">
        <f>'Working sheet 1'!L534*'Working sheet 1'!E534</f>
        <v>16.5</v>
      </c>
      <c r="N534" t="str">
        <f t="shared" si="16"/>
        <v>Excelsa</v>
      </c>
      <c r="O534" t="str">
        <f t="shared" si="17"/>
        <v>Medium</v>
      </c>
      <c r="P534" t="str">
        <f>_xlfn.XLOOKUP(Table1[[#This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_xlfn.XLOOKUP('Working sheet 1'!D535,products!$A$1:$A$49,products!$B$1:$B$49,,0)</f>
        <v>Rob</v>
      </c>
      <c r="J535" t="str">
        <f>_xlfn.XLOOKUP(D535,products!$A$1:$A$49,products!$C$1:$C$49,,0)</f>
        <v>D</v>
      </c>
      <c r="K535" s="7">
        <f>_xlfn.XLOOKUP(D535,products!$A$1:$A$49,products!$D$1:$D$49,,0)</f>
        <v>0.5</v>
      </c>
      <c r="L535" s="9">
        <f>_xlfn.XLOOKUP(D535,products!$A$1:$A$49,products!$E$1:$E$49,,0)</f>
        <v>5.3699999999999992</v>
      </c>
      <c r="M535" s="9">
        <f>'Working sheet 1'!L535*'Working sheet 1'!E535</f>
        <v>21.479999999999997</v>
      </c>
      <c r="N535" t="str">
        <f t="shared" si="16"/>
        <v>Robusta</v>
      </c>
      <c r="O535" t="str">
        <f t="shared" si="17"/>
        <v>Dark</v>
      </c>
      <c r="P535" t="str">
        <f>_xlfn.XLOOKUP(Table1[[#This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_xlfn.XLOOKUP('Working sheet 1'!D536,products!$A$1:$A$49,products!$B$1:$B$49,,0)</f>
        <v>Rob</v>
      </c>
      <c r="J536" t="str">
        <f>_xlfn.XLOOKUP(D536,products!$A$1:$A$49,products!$C$1:$C$49,,0)</f>
        <v>M</v>
      </c>
      <c r="K536" s="7">
        <f>_xlfn.XLOOKUP(D536,products!$A$1:$A$49,products!$D$1:$D$49,,0)</f>
        <v>2.5</v>
      </c>
      <c r="L536" s="9">
        <f>_xlfn.XLOOKUP(D536,products!$A$1:$A$49,products!$E$1:$E$49,,0)</f>
        <v>22.884999999999998</v>
      </c>
      <c r="M536" s="9">
        <f>'Working sheet 1'!L536*'Working sheet 1'!E536</f>
        <v>45.769999999999996</v>
      </c>
      <c r="N536" t="str">
        <f t="shared" si="16"/>
        <v>Robusta</v>
      </c>
      <c r="O536" t="str">
        <f t="shared" si="17"/>
        <v>Medium</v>
      </c>
      <c r="P536" t="str">
        <f>_xlfn.XLOOKUP(Table1[[#This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_xlfn.XLOOKUP('Working sheet 1'!D537,products!$A$1:$A$49,products!$B$1:$B$49,,0)</f>
        <v>Lib</v>
      </c>
      <c r="J537" t="str">
        <f>_xlfn.XLOOKUP(D537,products!$A$1:$A$49,products!$C$1:$C$49,,0)</f>
        <v>L</v>
      </c>
      <c r="K537" s="7">
        <f>_xlfn.XLOOKUP(D537,products!$A$1:$A$49,products!$D$1:$D$49,,0)</f>
        <v>0.2</v>
      </c>
      <c r="L537" s="9">
        <f>_xlfn.XLOOKUP(D537,products!$A$1:$A$49,products!$E$1:$E$49,,0)</f>
        <v>4.7549999999999999</v>
      </c>
      <c r="M537" s="9">
        <f>'Working sheet 1'!L537*'Working sheet 1'!E537</f>
        <v>9.51</v>
      </c>
      <c r="N537" t="str">
        <f t="shared" si="16"/>
        <v>Liberica</v>
      </c>
      <c r="O537" t="str">
        <f t="shared" si="17"/>
        <v>Light</v>
      </c>
      <c r="P537" t="str">
        <f>_xlfn.XLOOKUP(Table1[[#This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_xlfn.XLOOKUP('Working sheet 1'!D538,products!$A$1:$A$49,products!$B$1:$B$49,,0)</f>
        <v>Rob</v>
      </c>
      <c r="J538" t="str">
        <f>_xlfn.XLOOKUP(D538,products!$A$1:$A$49,products!$C$1:$C$49,,0)</f>
        <v>D</v>
      </c>
      <c r="K538" s="7">
        <f>_xlfn.XLOOKUP(D538,products!$A$1:$A$49,products!$D$1:$D$49,,0)</f>
        <v>0.2</v>
      </c>
      <c r="L538" s="9">
        <f>_xlfn.XLOOKUP(D538,products!$A$1:$A$49,products!$E$1:$E$49,,0)</f>
        <v>2.6849999999999996</v>
      </c>
      <c r="M538" s="9">
        <f>'Working sheet 1'!L538*'Working sheet 1'!E538</f>
        <v>8.0549999999999997</v>
      </c>
      <c r="N538" t="str">
        <f t="shared" si="16"/>
        <v>Robusta</v>
      </c>
      <c r="O538" t="str">
        <f t="shared" si="17"/>
        <v>Dark</v>
      </c>
      <c r="P538" t="str">
        <f>_xlfn.XLOOKUP(Table1[[#This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_xlfn.XLOOKUP('Working sheet 1'!D539,products!$A$1:$A$49,products!$B$1:$B$49,,0)</f>
        <v>Exc</v>
      </c>
      <c r="J539" t="str">
        <f>_xlfn.XLOOKUP(D539,products!$A$1:$A$49,products!$C$1:$C$49,,0)</f>
        <v>D</v>
      </c>
      <c r="K539" s="7">
        <f>_xlfn.XLOOKUP(D539,products!$A$1:$A$49,products!$D$1:$D$49,,0)</f>
        <v>2.5</v>
      </c>
      <c r="L539" s="9">
        <f>_xlfn.XLOOKUP(D539,products!$A$1:$A$49,products!$E$1:$E$49,,0)</f>
        <v>27.945</v>
      </c>
      <c r="M539" s="9">
        <f>'Working sheet 1'!L539*'Working sheet 1'!E539</f>
        <v>111.78</v>
      </c>
      <c r="N539" t="str">
        <f t="shared" si="16"/>
        <v>Excelsa</v>
      </c>
      <c r="O539" t="str">
        <f t="shared" si="17"/>
        <v>Dark</v>
      </c>
      <c r="P539" t="str">
        <f>_xlfn.XLOOKUP(Table1[[#This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_xlfn.XLOOKUP('Working sheet 1'!D540,products!$A$1:$A$49,products!$B$1:$B$49,,0)</f>
        <v>Rob</v>
      </c>
      <c r="J540" t="str">
        <f>_xlfn.XLOOKUP(D540,products!$A$1:$A$49,products!$C$1:$C$49,,0)</f>
        <v>D</v>
      </c>
      <c r="K540" s="7">
        <f>_xlfn.XLOOKUP(D540,products!$A$1:$A$49,products!$D$1:$D$49,,0)</f>
        <v>0.2</v>
      </c>
      <c r="L540" s="9">
        <f>_xlfn.XLOOKUP(D540,products!$A$1:$A$49,products!$E$1:$E$49,,0)</f>
        <v>2.6849999999999996</v>
      </c>
      <c r="M540" s="9">
        <f>'Working sheet 1'!L540*'Working sheet 1'!E540</f>
        <v>10.739999999999998</v>
      </c>
      <c r="N540" t="str">
        <f t="shared" si="16"/>
        <v>Robusta</v>
      </c>
      <c r="O540" t="str">
        <f t="shared" si="17"/>
        <v>Dark</v>
      </c>
      <c r="P540" t="str">
        <f>_xlfn.XLOOKUP(Table1[[#This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_xlfn.XLOOKUP('Working sheet 1'!D541,products!$A$1:$A$49,products!$B$1:$B$49,,0)</f>
        <v>Rob</v>
      </c>
      <c r="J541" t="str">
        <f>_xlfn.XLOOKUP(D541,products!$A$1:$A$49,products!$C$1:$C$49,,0)</f>
        <v>D</v>
      </c>
      <c r="K541" s="7">
        <f>_xlfn.XLOOKUP(D541,products!$A$1:$A$49,products!$D$1:$D$49,,0)</f>
        <v>0.5</v>
      </c>
      <c r="L541" s="9">
        <f>_xlfn.XLOOKUP(D541,products!$A$1:$A$49,products!$E$1:$E$49,,0)</f>
        <v>5.3699999999999992</v>
      </c>
      <c r="M541" s="9">
        <f>'Working sheet 1'!L541*'Working sheet 1'!E541</f>
        <v>26.849999999999994</v>
      </c>
      <c r="N541" t="str">
        <f t="shared" si="16"/>
        <v>Robusta</v>
      </c>
      <c r="O541" t="str">
        <f t="shared" si="17"/>
        <v>Dark</v>
      </c>
      <c r="P541" t="str">
        <f>_xlfn.XLOOKUP(Table1[[#This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_xlfn.XLOOKUP('Working sheet 1'!D542,products!$A$1:$A$49,products!$B$1:$B$49,,0)</f>
        <v>Lib</v>
      </c>
      <c r="J542" t="str">
        <f>_xlfn.XLOOKUP(D542,products!$A$1:$A$49,products!$C$1:$C$49,,0)</f>
        <v>L</v>
      </c>
      <c r="K542" s="7">
        <f>_xlfn.XLOOKUP(D542,products!$A$1:$A$49,products!$D$1:$D$49,,0)</f>
        <v>1</v>
      </c>
      <c r="L542" s="9">
        <f>_xlfn.XLOOKUP(D542,products!$A$1:$A$49,products!$E$1:$E$49,,0)</f>
        <v>15.85</v>
      </c>
      <c r="M542" s="9">
        <f>'Working sheet 1'!L542*'Working sheet 1'!E542</f>
        <v>63.4</v>
      </c>
      <c r="N542" t="str">
        <f t="shared" si="16"/>
        <v>Liberica</v>
      </c>
      <c r="O542" t="str">
        <f t="shared" si="17"/>
        <v>Light</v>
      </c>
      <c r="P542" t="str">
        <f>_xlfn.XLOOKUP(Table1[[#This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_xlfn.XLOOKUP('Working sheet 1'!D543,products!$A$1:$A$49,products!$B$1:$B$49,,0)</f>
        <v>Ara</v>
      </c>
      <c r="J543" t="str">
        <f>_xlfn.XLOOKUP(D543,products!$A$1:$A$49,products!$C$1:$C$49,,0)</f>
        <v>D</v>
      </c>
      <c r="K543" s="7">
        <f>_xlfn.XLOOKUP(D543,products!$A$1:$A$49,products!$D$1:$D$49,,0)</f>
        <v>2.5</v>
      </c>
      <c r="L543" s="9">
        <f>_xlfn.XLOOKUP(D543,products!$A$1:$A$49,products!$E$1:$E$49,,0)</f>
        <v>22.884999999999998</v>
      </c>
      <c r="M543" s="9">
        <f>'Working sheet 1'!L543*'Working sheet 1'!E543</f>
        <v>22.884999999999998</v>
      </c>
      <c r="N543" t="str">
        <f t="shared" si="16"/>
        <v>Arabica</v>
      </c>
      <c r="O543" t="str">
        <f t="shared" si="17"/>
        <v>Dark</v>
      </c>
      <c r="P543" t="str">
        <f>_xlfn.XLOOKUP(Table1[[#This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_xlfn.XLOOKUP('Working sheet 1'!D544,products!$A$1:$A$49,products!$B$1:$B$49,,0)</f>
        <v>Ara</v>
      </c>
      <c r="J544" t="str">
        <f>_xlfn.XLOOKUP(D544,products!$A$1:$A$49,products!$C$1:$C$49,,0)</f>
        <v>M</v>
      </c>
      <c r="K544" s="7">
        <f>_xlfn.XLOOKUP(D544,products!$A$1:$A$49,products!$D$1:$D$49,,0)</f>
        <v>2.5</v>
      </c>
      <c r="L544" s="9">
        <f>_xlfn.XLOOKUP(D544,products!$A$1:$A$49,products!$E$1:$E$49,,0)</f>
        <v>25.874999999999996</v>
      </c>
      <c r="M544" s="9">
        <f>'Working sheet 1'!L544*'Working sheet 1'!E544</f>
        <v>103.49999999999999</v>
      </c>
      <c r="N544" t="str">
        <f t="shared" si="16"/>
        <v>Arabica</v>
      </c>
      <c r="O544" t="str">
        <f t="shared" si="17"/>
        <v>Medium</v>
      </c>
      <c r="P544" t="str">
        <f>_xlfn.XLOOKUP(Table1[[#This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_xlfn.XLOOKUP('Working sheet 1'!D545,products!$A$1:$A$49,products!$B$1:$B$49,,0)</f>
        <v>Rob</v>
      </c>
      <c r="J545" t="str">
        <f>_xlfn.XLOOKUP(D545,products!$A$1:$A$49,products!$C$1:$C$49,,0)</f>
        <v>L</v>
      </c>
      <c r="K545" s="7">
        <f>_xlfn.XLOOKUP(D545,products!$A$1:$A$49,products!$D$1:$D$49,,0)</f>
        <v>2.5</v>
      </c>
      <c r="L545" s="9">
        <f>_xlfn.XLOOKUP(D545,products!$A$1:$A$49,products!$E$1:$E$49,,0)</f>
        <v>27.484999999999996</v>
      </c>
      <c r="M545" s="9">
        <f>'Working sheet 1'!L545*'Working sheet 1'!E545</f>
        <v>54.969999999999992</v>
      </c>
      <c r="N545" t="str">
        <f t="shared" si="16"/>
        <v>Robusta</v>
      </c>
      <c r="O545" t="str">
        <f t="shared" si="17"/>
        <v>Light</v>
      </c>
      <c r="P545" t="str">
        <f>_xlfn.XLOOKUP(Table1[[#This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_xlfn.XLOOKUP('Working sheet 1'!D546,products!$A$1:$A$49,products!$B$1:$B$49,,0)</f>
        <v>Ara</v>
      </c>
      <c r="J546" t="str">
        <f>_xlfn.XLOOKUP(D546,products!$A$1:$A$49,products!$C$1:$C$49,,0)</f>
        <v>L</v>
      </c>
      <c r="K546" s="7">
        <f>_xlfn.XLOOKUP(D546,products!$A$1:$A$49,products!$D$1:$D$49,,0)</f>
        <v>0.5</v>
      </c>
      <c r="L546" s="9">
        <f>_xlfn.XLOOKUP(D546,products!$A$1:$A$49,products!$E$1:$E$49,,0)</f>
        <v>7.77</v>
      </c>
      <c r="M546" s="9">
        <f>'Working sheet 1'!L546*'Working sheet 1'!E546</f>
        <v>15.54</v>
      </c>
      <c r="N546" t="str">
        <f t="shared" si="16"/>
        <v>Arabica</v>
      </c>
      <c r="O546" t="str">
        <f t="shared" si="17"/>
        <v>Light</v>
      </c>
      <c r="P546" t="str">
        <f>_xlfn.XLOOKUP(Table1[[#This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_xlfn.XLOOKUP('Working sheet 1'!D547,products!$A$1:$A$49,products!$B$1:$B$49,,0)</f>
        <v>Lib</v>
      </c>
      <c r="J547" t="str">
        <f>_xlfn.XLOOKUP(D547,products!$A$1:$A$49,products!$C$1:$C$49,,0)</f>
        <v>D</v>
      </c>
      <c r="K547" s="7">
        <f>_xlfn.XLOOKUP(D547,products!$A$1:$A$49,products!$D$1:$D$49,,0)</f>
        <v>0.2</v>
      </c>
      <c r="L547" s="9">
        <f>_xlfn.XLOOKUP(D547,products!$A$1:$A$49,products!$E$1:$E$49,,0)</f>
        <v>3.8849999999999998</v>
      </c>
      <c r="M547" s="9">
        <f>'Working sheet 1'!L547*'Working sheet 1'!E547</f>
        <v>15.54</v>
      </c>
      <c r="N547" t="str">
        <f t="shared" si="16"/>
        <v>Liberica</v>
      </c>
      <c r="O547" t="str">
        <f t="shared" si="17"/>
        <v>Dark</v>
      </c>
      <c r="P547" t="str">
        <f>_xlfn.XLOOKUP(Table1[[#This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_xlfn.XLOOKUP('Working sheet 1'!D548,products!$A$1:$A$49,products!$B$1:$B$49,,0)</f>
        <v>Exc</v>
      </c>
      <c r="J548" t="str">
        <f>_xlfn.XLOOKUP(D548,products!$A$1:$A$49,products!$C$1:$C$49,,0)</f>
        <v>D</v>
      </c>
      <c r="K548" s="7">
        <f>_xlfn.XLOOKUP(D548,products!$A$1:$A$49,products!$D$1:$D$49,,0)</f>
        <v>2.5</v>
      </c>
      <c r="L548" s="9">
        <f>_xlfn.XLOOKUP(D548,products!$A$1:$A$49,products!$E$1:$E$49,,0)</f>
        <v>27.945</v>
      </c>
      <c r="M548" s="9">
        <f>'Working sheet 1'!L548*'Working sheet 1'!E548</f>
        <v>83.835000000000008</v>
      </c>
      <c r="N548" t="str">
        <f t="shared" si="16"/>
        <v>Excelsa</v>
      </c>
      <c r="O548" t="str">
        <f t="shared" si="17"/>
        <v>Dark</v>
      </c>
      <c r="P548" t="str">
        <f>_xlfn.XLOOKUP(Table1[[#This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_xlfn.XLOOKUP('Working sheet 1'!D549,products!$A$1:$A$49,products!$B$1:$B$49,,0)</f>
        <v>Rob</v>
      </c>
      <c r="J549" t="str">
        <f>_xlfn.XLOOKUP(D549,products!$A$1:$A$49,products!$C$1:$C$49,,0)</f>
        <v>L</v>
      </c>
      <c r="K549" s="7">
        <f>_xlfn.XLOOKUP(D549,products!$A$1:$A$49,products!$D$1:$D$49,,0)</f>
        <v>0.2</v>
      </c>
      <c r="L549" s="9">
        <f>_xlfn.XLOOKUP(D549,products!$A$1:$A$49,products!$E$1:$E$49,,0)</f>
        <v>3.5849999999999995</v>
      </c>
      <c r="M549" s="9">
        <f>'Working sheet 1'!L549*'Working sheet 1'!E549</f>
        <v>10.754999999999999</v>
      </c>
      <c r="N549" t="str">
        <f t="shared" si="16"/>
        <v>Robusta</v>
      </c>
      <c r="O549" t="str">
        <f t="shared" si="17"/>
        <v>Light</v>
      </c>
      <c r="P549" t="str">
        <f>_xlfn.XLOOKUP(Table1[[#This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_xlfn.XLOOKUP('Working sheet 1'!D550,products!$A$1:$A$49,products!$B$1:$B$49,,0)</f>
        <v>Exc</v>
      </c>
      <c r="J550" t="str">
        <f>_xlfn.XLOOKUP(D550,products!$A$1:$A$49,products!$C$1:$C$49,,0)</f>
        <v>L</v>
      </c>
      <c r="K550" s="7">
        <f>_xlfn.XLOOKUP(D550,products!$A$1:$A$49,products!$D$1:$D$49,,0)</f>
        <v>0.2</v>
      </c>
      <c r="L550" s="9">
        <f>_xlfn.XLOOKUP(D550,products!$A$1:$A$49,products!$E$1:$E$49,,0)</f>
        <v>4.4550000000000001</v>
      </c>
      <c r="M550" s="9">
        <f>'Working sheet 1'!L550*'Working sheet 1'!E550</f>
        <v>13.365</v>
      </c>
      <c r="N550" t="str">
        <f t="shared" si="16"/>
        <v>Excelsa</v>
      </c>
      <c r="O550" t="str">
        <f t="shared" si="17"/>
        <v>Light</v>
      </c>
      <c r="P550" t="str">
        <f>_xlfn.XLOOKUP(Table1[[#This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_xlfn.XLOOKUP('Working sheet 1'!D551,products!$A$1:$A$49,products!$B$1:$B$49,,0)</f>
        <v>Exc</v>
      </c>
      <c r="J551" t="str">
        <f>_xlfn.XLOOKUP(D551,products!$A$1:$A$49,products!$C$1:$C$49,,0)</f>
        <v>L</v>
      </c>
      <c r="K551" s="7">
        <f>_xlfn.XLOOKUP(D551,products!$A$1:$A$49,products!$D$1:$D$49,,0)</f>
        <v>0.2</v>
      </c>
      <c r="L551" s="9">
        <f>_xlfn.XLOOKUP(D551,products!$A$1:$A$49,products!$E$1:$E$49,,0)</f>
        <v>4.4550000000000001</v>
      </c>
      <c r="M551" s="9">
        <f>'Working sheet 1'!L551*'Working sheet 1'!E551</f>
        <v>17.82</v>
      </c>
      <c r="N551" t="str">
        <f t="shared" si="16"/>
        <v>Excelsa</v>
      </c>
      <c r="O551" t="str">
        <f t="shared" si="17"/>
        <v>Light</v>
      </c>
      <c r="P551" t="str">
        <f>_xlfn.XLOOKUP(Table1[[#This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_xlfn.XLOOKUP('Working sheet 1'!D552,products!$A$1:$A$49,products!$B$1:$B$49,,0)</f>
        <v>Lib</v>
      </c>
      <c r="J552" t="str">
        <f>_xlfn.XLOOKUP(D552,products!$A$1:$A$49,products!$C$1:$C$49,,0)</f>
        <v>D</v>
      </c>
      <c r="K552" s="7">
        <f>_xlfn.XLOOKUP(D552,products!$A$1:$A$49,products!$D$1:$D$49,,0)</f>
        <v>0.2</v>
      </c>
      <c r="L552" s="9">
        <f>_xlfn.XLOOKUP(D552,products!$A$1:$A$49,products!$E$1:$E$49,,0)</f>
        <v>3.8849999999999998</v>
      </c>
      <c r="M552" s="9">
        <f>'Working sheet 1'!L552*'Working sheet 1'!E552</f>
        <v>23.31</v>
      </c>
      <c r="N552" t="str">
        <f t="shared" si="16"/>
        <v>Liberica</v>
      </c>
      <c r="O552" t="str">
        <f t="shared" si="17"/>
        <v>Dark</v>
      </c>
      <c r="P552" t="str">
        <f>_xlfn.XLOOKUP(Table1[[#This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_xlfn.XLOOKUP('Working sheet 1'!D553,products!$A$1:$A$49,products!$B$1:$B$49,,0)</f>
        <v>Exc</v>
      </c>
      <c r="J553" t="str">
        <f>_xlfn.XLOOKUP(D553,products!$A$1:$A$49,products!$C$1:$C$49,,0)</f>
        <v>D</v>
      </c>
      <c r="K553" s="7">
        <f>_xlfn.XLOOKUP(D553,products!$A$1:$A$49,products!$D$1:$D$49,,0)</f>
        <v>0.2</v>
      </c>
      <c r="L553" s="9">
        <f>_xlfn.XLOOKUP(D553,products!$A$1:$A$49,products!$E$1:$E$49,,0)</f>
        <v>3.645</v>
      </c>
      <c r="M553" s="9">
        <f>'Working sheet 1'!L553*'Working sheet 1'!E553</f>
        <v>7.29</v>
      </c>
      <c r="N553" t="str">
        <f t="shared" si="16"/>
        <v>Excelsa</v>
      </c>
      <c r="O553" t="str">
        <f t="shared" si="17"/>
        <v>Dark</v>
      </c>
      <c r="P553" t="str">
        <f>_xlfn.XLOOKUP(Table1[[#This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_xlfn.XLOOKUP('Working sheet 1'!D554,products!$A$1:$A$49,products!$B$1:$B$49,,0)</f>
        <v>Exc</v>
      </c>
      <c r="J554" t="str">
        <f>_xlfn.XLOOKUP(D554,products!$A$1:$A$49,products!$C$1:$C$49,,0)</f>
        <v>L</v>
      </c>
      <c r="K554" s="7">
        <f>_xlfn.XLOOKUP(D554,products!$A$1:$A$49,products!$D$1:$D$49,,0)</f>
        <v>0.2</v>
      </c>
      <c r="L554" s="9">
        <f>_xlfn.XLOOKUP(D554,products!$A$1:$A$49,products!$E$1:$E$49,,0)</f>
        <v>4.4550000000000001</v>
      </c>
      <c r="M554" s="9">
        <f>'Working sheet 1'!L554*'Working sheet 1'!E554</f>
        <v>17.82</v>
      </c>
      <c r="N554" t="str">
        <f t="shared" si="16"/>
        <v>Excelsa</v>
      </c>
      <c r="O554" t="str">
        <f t="shared" si="17"/>
        <v>Light</v>
      </c>
      <c r="P554" t="str">
        <f>_xlfn.XLOOKUP(Table1[[#This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_xlfn.XLOOKUP('Working sheet 1'!D555,products!$A$1:$A$49,products!$B$1:$B$49,,0)</f>
        <v>Exc</v>
      </c>
      <c r="J555" t="str">
        <f>_xlfn.XLOOKUP(D555,products!$A$1:$A$49,products!$C$1:$C$49,,0)</f>
        <v>M</v>
      </c>
      <c r="K555" s="7">
        <f>_xlfn.XLOOKUP(D555,products!$A$1:$A$49,products!$D$1:$D$49,,0)</f>
        <v>1</v>
      </c>
      <c r="L555" s="9">
        <f>_xlfn.XLOOKUP(D555,products!$A$1:$A$49,products!$E$1:$E$49,,0)</f>
        <v>13.75</v>
      </c>
      <c r="M555" s="9">
        <f>'Working sheet 1'!L555*'Working sheet 1'!E555</f>
        <v>68.75</v>
      </c>
      <c r="N555" t="str">
        <f t="shared" si="16"/>
        <v>Excelsa</v>
      </c>
      <c r="O555" t="str">
        <f t="shared" si="17"/>
        <v>Medium</v>
      </c>
      <c r="P555" t="str">
        <f>_xlfn.XLOOKUP(Table1[[#This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_xlfn.XLOOKUP('Working sheet 1'!D556,products!$A$1:$A$49,products!$B$1:$B$49,,0)</f>
        <v>Rob</v>
      </c>
      <c r="J556" t="str">
        <f>_xlfn.XLOOKUP(D556,products!$A$1:$A$49,products!$C$1:$C$49,,0)</f>
        <v>L</v>
      </c>
      <c r="K556" s="7">
        <f>_xlfn.XLOOKUP(D556,products!$A$1:$A$49,products!$D$1:$D$49,,0)</f>
        <v>2.5</v>
      </c>
      <c r="L556" s="9">
        <f>_xlfn.XLOOKUP(D556,products!$A$1:$A$49,products!$E$1:$E$49,,0)</f>
        <v>27.484999999999996</v>
      </c>
      <c r="M556" s="9">
        <f>'Working sheet 1'!L556*'Working sheet 1'!E556</f>
        <v>54.969999999999992</v>
      </c>
      <c r="N556" t="str">
        <f t="shared" si="16"/>
        <v>Robusta</v>
      </c>
      <c r="O556" t="str">
        <f t="shared" si="17"/>
        <v>Light</v>
      </c>
      <c r="P556" t="str">
        <f>_xlfn.XLOOKUP(Table1[[#This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_xlfn.XLOOKUP('Working sheet 1'!D557,products!$A$1:$A$49,products!$B$1:$B$49,,0)</f>
        <v>Exc</v>
      </c>
      <c r="J557" t="str">
        <f>_xlfn.XLOOKUP(D557,products!$A$1:$A$49,products!$C$1:$C$49,,0)</f>
        <v>M</v>
      </c>
      <c r="K557" s="7">
        <f>_xlfn.XLOOKUP(D557,products!$A$1:$A$49,products!$D$1:$D$49,,0)</f>
        <v>1</v>
      </c>
      <c r="L557" s="9">
        <f>_xlfn.XLOOKUP(D557,products!$A$1:$A$49,products!$E$1:$E$49,,0)</f>
        <v>13.75</v>
      </c>
      <c r="M557" s="9">
        <f>'Working sheet 1'!L557*'Working sheet 1'!E557</f>
        <v>82.5</v>
      </c>
      <c r="N557" t="str">
        <f t="shared" si="16"/>
        <v>Excelsa</v>
      </c>
      <c r="O557" t="str">
        <f t="shared" si="17"/>
        <v>Medium</v>
      </c>
      <c r="P557" t="str">
        <f>_xlfn.XLOOKUP(Table1[[#This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_xlfn.XLOOKUP('Working sheet 1'!D558,products!$A$1:$A$49,products!$B$1:$B$49,,0)</f>
        <v>Lib</v>
      </c>
      <c r="J558" t="str">
        <f>_xlfn.XLOOKUP(D558,products!$A$1:$A$49,products!$C$1:$C$49,,0)</f>
        <v>M</v>
      </c>
      <c r="K558" s="7">
        <f>_xlfn.XLOOKUP(D558,products!$A$1:$A$49,products!$D$1:$D$49,,0)</f>
        <v>0.2</v>
      </c>
      <c r="L558" s="9">
        <f>_xlfn.XLOOKUP(D558,products!$A$1:$A$49,products!$E$1:$E$49,,0)</f>
        <v>4.3650000000000002</v>
      </c>
      <c r="M558" s="9">
        <f>'Working sheet 1'!L558*'Working sheet 1'!E558</f>
        <v>8.73</v>
      </c>
      <c r="N558" t="str">
        <f t="shared" si="16"/>
        <v>Liberica</v>
      </c>
      <c r="O558" t="str">
        <f t="shared" si="17"/>
        <v>Medium</v>
      </c>
      <c r="P558" t="str">
        <f>_xlfn.XLOOKUP(Table1[[#This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_xlfn.XLOOKUP('Working sheet 1'!D559,products!$A$1:$A$49,products!$B$1:$B$49,,0)</f>
        <v>Exc</v>
      </c>
      <c r="J559" t="str">
        <f>_xlfn.XLOOKUP(D559,products!$A$1:$A$49,products!$C$1:$C$49,,0)</f>
        <v>L</v>
      </c>
      <c r="K559" s="7">
        <f>_xlfn.XLOOKUP(D559,products!$A$1:$A$49,products!$D$1:$D$49,,0)</f>
        <v>1</v>
      </c>
      <c r="L559" s="9">
        <f>_xlfn.XLOOKUP(D559,products!$A$1:$A$49,products!$E$1:$E$49,,0)</f>
        <v>14.85</v>
      </c>
      <c r="M559" s="9">
        <f>'Working sheet 1'!L559*'Working sheet 1'!E559</f>
        <v>59.4</v>
      </c>
      <c r="N559" t="str">
        <f t="shared" si="16"/>
        <v>Excelsa</v>
      </c>
      <c r="O559" t="str">
        <f t="shared" si="17"/>
        <v>Light</v>
      </c>
      <c r="P559" t="str">
        <f>_xlfn.XLOOKUP(Table1[[#This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_xlfn.XLOOKUP('Working sheet 1'!D560,products!$A$1:$A$49,products!$B$1:$B$49,,0)</f>
        <v>Lib</v>
      </c>
      <c r="J560" t="str">
        <f>_xlfn.XLOOKUP(D560,products!$A$1:$A$49,products!$C$1:$C$49,,0)</f>
        <v>D</v>
      </c>
      <c r="K560" s="7">
        <f>_xlfn.XLOOKUP(D560,products!$A$1:$A$49,products!$D$1:$D$49,,0)</f>
        <v>0.2</v>
      </c>
      <c r="L560" s="9">
        <f>_xlfn.XLOOKUP(D560,products!$A$1:$A$49,products!$E$1:$E$49,,0)</f>
        <v>3.8849999999999998</v>
      </c>
      <c r="M560" s="9">
        <f>'Working sheet 1'!L560*'Working sheet 1'!E560</f>
        <v>15.54</v>
      </c>
      <c r="N560" t="str">
        <f t="shared" si="16"/>
        <v>Liberica</v>
      </c>
      <c r="O560" t="str">
        <f t="shared" si="17"/>
        <v>Dark</v>
      </c>
      <c r="P560" t="str">
        <f>_xlfn.XLOOKUP(Table1[[#This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_xlfn.XLOOKUP('Working sheet 1'!D561,products!$A$1:$A$49,products!$B$1:$B$49,,0)</f>
        <v>Ara</v>
      </c>
      <c r="J561" t="str">
        <f>_xlfn.XLOOKUP(D561,products!$A$1:$A$49,products!$C$1:$C$49,,0)</f>
        <v>L</v>
      </c>
      <c r="K561" s="7">
        <f>_xlfn.XLOOKUP(D561,products!$A$1:$A$49,products!$D$1:$D$49,,0)</f>
        <v>1</v>
      </c>
      <c r="L561" s="9">
        <f>_xlfn.XLOOKUP(D561,products!$A$1:$A$49,products!$E$1:$E$49,,0)</f>
        <v>12.95</v>
      </c>
      <c r="M561" s="9">
        <f>'Working sheet 1'!L561*'Working sheet 1'!E561</f>
        <v>38.849999999999994</v>
      </c>
      <c r="N561" t="str">
        <f t="shared" si="16"/>
        <v>Arabica</v>
      </c>
      <c r="O561" t="str">
        <f t="shared" si="17"/>
        <v>Light</v>
      </c>
      <c r="P561" t="str">
        <f>_xlfn.XLOOKUP(Table1[[#This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_xlfn.XLOOKUP('Working sheet 1'!D562,products!$A$1:$A$49,products!$B$1:$B$49,,0)</f>
        <v>Exc</v>
      </c>
      <c r="J562" t="str">
        <f>_xlfn.XLOOKUP(D562,products!$A$1:$A$49,products!$C$1:$C$49,,0)</f>
        <v>M</v>
      </c>
      <c r="K562" s="7">
        <f>_xlfn.XLOOKUP(D562,products!$A$1:$A$49,products!$D$1:$D$49,,0)</f>
        <v>2.5</v>
      </c>
      <c r="L562" s="9">
        <f>_xlfn.XLOOKUP(D562,products!$A$1:$A$49,products!$E$1:$E$49,,0)</f>
        <v>31.624999999999996</v>
      </c>
      <c r="M562" s="9">
        <f>'Working sheet 1'!L562*'Working sheet 1'!E562</f>
        <v>189.74999999999997</v>
      </c>
      <c r="N562" t="str">
        <f t="shared" si="16"/>
        <v>Excelsa</v>
      </c>
      <c r="O562" t="str">
        <f t="shared" si="17"/>
        <v>Medium</v>
      </c>
      <c r="P562" t="str">
        <f>_xlfn.XLOOKUP(Table1[[#This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_xlfn.XLOOKUP('Working sheet 1'!D563,products!$A$1:$A$49,products!$B$1:$B$49,,0)</f>
        <v>Ara</v>
      </c>
      <c r="J563" t="str">
        <f>_xlfn.XLOOKUP(D563,products!$A$1:$A$49,products!$C$1:$C$49,,0)</f>
        <v>D</v>
      </c>
      <c r="K563" s="7">
        <f>_xlfn.XLOOKUP(D563,products!$A$1:$A$49,products!$D$1:$D$49,,0)</f>
        <v>0.2</v>
      </c>
      <c r="L563" s="9">
        <f>_xlfn.XLOOKUP(D563,products!$A$1:$A$49,products!$E$1:$E$49,,0)</f>
        <v>2.9849999999999999</v>
      </c>
      <c r="M563" s="9">
        <f>'Working sheet 1'!L563*'Working sheet 1'!E563</f>
        <v>17.91</v>
      </c>
      <c r="N563" t="str">
        <f t="shared" si="16"/>
        <v>Arabica</v>
      </c>
      <c r="O563" t="str">
        <f t="shared" si="17"/>
        <v>Dark</v>
      </c>
      <c r="P563" t="str">
        <f>_xlfn.XLOOKUP(Table1[[#This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_xlfn.XLOOKUP('Working sheet 1'!D564,products!$A$1:$A$49,products!$B$1:$B$49,,0)</f>
        <v>Lib</v>
      </c>
      <c r="J564" t="str">
        <f>_xlfn.XLOOKUP(D564,products!$A$1:$A$49,products!$C$1:$C$49,,0)</f>
        <v>L</v>
      </c>
      <c r="K564" s="7">
        <f>_xlfn.XLOOKUP(D564,products!$A$1:$A$49,products!$D$1:$D$49,,0)</f>
        <v>0.2</v>
      </c>
      <c r="L564" s="9">
        <f>_xlfn.XLOOKUP(D564,products!$A$1:$A$49,products!$E$1:$E$49,,0)</f>
        <v>4.7549999999999999</v>
      </c>
      <c r="M564" s="9">
        <f>'Working sheet 1'!L564*'Working sheet 1'!E564</f>
        <v>28.53</v>
      </c>
      <c r="N564" t="str">
        <f t="shared" si="16"/>
        <v>Liberica</v>
      </c>
      <c r="O564" t="str">
        <f t="shared" si="17"/>
        <v>Light</v>
      </c>
      <c r="P564" t="str">
        <f>_xlfn.XLOOKUP(Table1[[#This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_xlfn.XLOOKUP('Working sheet 1'!D565,products!$A$1:$A$49,products!$B$1:$B$49,,0)</f>
        <v>Exc</v>
      </c>
      <c r="J565" t="str">
        <f>_xlfn.XLOOKUP(D565,products!$A$1:$A$49,products!$C$1:$C$49,,0)</f>
        <v>M</v>
      </c>
      <c r="K565" s="7">
        <f>_xlfn.XLOOKUP(D565,products!$A$1:$A$49,products!$D$1:$D$49,,0)</f>
        <v>1</v>
      </c>
      <c r="L565" s="9">
        <f>_xlfn.XLOOKUP(D565,products!$A$1:$A$49,products!$E$1:$E$49,,0)</f>
        <v>13.75</v>
      </c>
      <c r="M565" s="9">
        <f>'Working sheet 1'!L565*'Working sheet 1'!E565</f>
        <v>82.5</v>
      </c>
      <c r="N565" t="str">
        <f t="shared" si="16"/>
        <v>Excelsa</v>
      </c>
      <c r="O565" t="str">
        <f t="shared" si="17"/>
        <v>Medium</v>
      </c>
      <c r="P565" t="str">
        <f>_xlfn.XLOOKUP(Table1[[#This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_xlfn.XLOOKUP('Working sheet 1'!D566,products!$A$1:$A$49,products!$B$1:$B$49,,0)</f>
        <v>Rob</v>
      </c>
      <c r="J566" t="str">
        <f>_xlfn.XLOOKUP(D566,products!$A$1:$A$49,products!$C$1:$C$49,,0)</f>
        <v>L</v>
      </c>
      <c r="K566" s="7">
        <f>_xlfn.XLOOKUP(D566,products!$A$1:$A$49,products!$D$1:$D$49,,0)</f>
        <v>0.5</v>
      </c>
      <c r="L566" s="9">
        <f>_xlfn.XLOOKUP(D566,products!$A$1:$A$49,products!$E$1:$E$49,,0)</f>
        <v>7.169999999999999</v>
      </c>
      <c r="M566" s="9">
        <f>'Working sheet 1'!L566*'Working sheet 1'!E566</f>
        <v>14.339999999999998</v>
      </c>
      <c r="N566" t="str">
        <f t="shared" si="16"/>
        <v>Robusta</v>
      </c>
      <c r="O566" t="str">
        <f t="shared" si="17"/>
        <v>Light</v>
      </c>
      <c r="P566" t="str">
        <f>_xlfn.XLOOKUP(Table1[[#This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_xlfn.XLOOKUP('Working sheet 1'!D567,products!$A$1:$A$49,products!$B$1:$B$49,,0)</f>
        <v>Rob</v>
      </c>
      <c r="J567" t="str">
        <f>_xlfn.XLOOKUP(D567,products!$A$1:$A$49,products!$C$1:$C$49,,0)</f>
        <v>D</v>
      </c>
      <c r="K567" s="7">
        <f>_xlfn.XLOOKUP(D567,products!$A$1:$A$49,products!$D$1:$D$49,,0)</f>
        <v>2.5</v>
      </c>
      <c r="L567" s="9">
        <f>_xlfn.XLOOKUP(D567,products!$A$1:$A$49,products!$E$1:$E$49,,0)</f>
        <v>20.584999999999997</v>
      </c>
      <c r="M567" s="9">
        <f>'Working sheet 1'!L567*'Working sheet 1'!E567</f>
        <v>82.339999999999989</v>
      </c>
      <c r="N567" t="str">
        <f t="shared" si="16"/>
        <v>Robusta</v>
      </c>
      <c r="O567" t="str">
        <f t="shared" si="17"/>
        <v>Dark</v>
      </c>
      <c r="P567" t="str">
        <f>_xlfn.XLOOKUP(Table1[[#This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_xlfn.XLOOKUP('Working sheet 1'!D568,products!$A$1:$A$49,products!$B$1:$B$49,,0)</f>
        <v>Ara</v>
      </c>
      <c r="J568" t="str">
        <f>_xlfn.XLOOKUP(D568,products!$A$1:$A$49,products!$C$1:$C$49,,0)</f>
        <v>M</v>
      </c>
      <c r="K568" s="7">
        <f>_xlfn.XLOOKUP(D568,products!$A$1:$A$49,products!$D$1:$D$49,,0)</f>
        <v>0.2</v>
      </c>
      <c r="L568" s="9">
        <f>_xlfn.XLOOKUP(D568,products!$A$1:$A$49,products!$E$1:$E$49,,0)</f>
        <v>3.375</v>
      </c>
      <c r="M568" s="9">
        <f>'Working sheet 1'!L568*'Working sheet 1'!E568</f>
        <v>20.25</v>
      </c>
      <c r="N568" t="str">
        <f t="shared" si="16"/>
        <v>Arabica</v>
      </c>
      <c r="O568" t="str">
        <f t="shared" si="17"/>
        <v>Medium</v>
      </c>
      <c r="P568" t="str">
        <f>_xlfn.XLOOKUP(Table1[[#This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_xlfn.XLOOKUP('Working sheet 1'!D569,products!$A$1:$A$49,products!$B$1:$B$49,,0)</f>
        <v>Rob</v>
      </c>
      <c r="J569" t="str">
        <f>_xlfn.XLOOKUP(D569,products!$A$1:$A$49,products!$C$1:$C$49,,0)</f>
        <v>L</v>
      </c>
      <c r="K569" s="7">
        <f>_xlfn.XLOOKUP(D569,products!$A$1:$A$49,products!$D$1:$D$49,,0)</f>
        <v>2.5</v>
      </c>
      <c r="L569" s="9">
        <f>_xlfn.XLOOKUP(D569,products!$A$1:$A$49,products!$E$1:$E$49,,0)</f>
        <v>27.484999999999996</v>
      </c>
      <c r="M569" s="9">
        <f>'Working sheet 1'!L569*'Working sheet 1'!E569</f>
        <v>164.90999999999997</v>
      </c>
      <c r="N569" t="str">
        <f t="shared" si="16"/>
        <v>Robusta</v>
      </c>
      <c r="O569" t="str">
        <f t="shared" si="17"/>
        <v>Light</v>
      </c>
      <c r="P569" t="str">
        <f>_xlfn.XLOOKUP(Table1[[#This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_xlfn.XLOOKUP('Working sheet 1'!D570,products!$A$1:$A$49,products!$B$1:$B$49,,0)</f>
        <v>Lib</v>
      </c>
      <c r="J570" t="str">
        <f>_xlfn.XLOOKUP(D570,products!$A$1:$A$49,products!$C$1:$C$49,,0)</f>
        <v>L</v>
      </c>
      <c r="K570" s="7">
        <f>_xlfn.XLOOKUP(D570,products!$A$1:$A$49,products!$D$1:$D$49,,0)</f>
        <v>0.2</v>
      </c>
      <c r="L570" s="9">
        <f>_xlfn.XLOOKUP(D570,products!$A$1:$A$49,products!$E$1:$E$49,,0)</f>
        <v>4.7549999999999999</v>
      </c>
      <c r="M570" s="9">
        <f>'Working sheet 1'!L570*'Working sheet 1'!E570</f>
        <v>19.02</v>
      </c>
      <c r="N570" t="str">
        <f t="shared" si="16"/>
        <v>Liberica</v>
      </c>
      <c r="O570" t="str">
        <f t="shared" si="17"/>
        <v>Light</v>
      </c>
      <c r="P570" t="str">
        <f>_xlfn.XLOOKUP(Table1[[#This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_xlfn.XLOOKUP('Working sheet 1'!D571,products!$A$1:$A$49,products!$B$1:$B$49,,0)</f>
        <v>Ara</v>
      </c>
      <c r="J571" t="str">
        <f>_xlfn.XLOOKUP(D571,products!$A$1:$A$49,products!$C$1:$C$49,,0)</f>
        <v>D</v>
      </c>
      <c r="K571" s="7">
        <f>_xlfn.XLOOKUP(D571,products!$A$1:$A$49,products!$D$1:$D$49,,0)</f>
        <v>2.5</v>
      </c>
      <c r="L571" s="9">
        <f>_xlfn.XLOOKUP(D571,products!$A$1:$A$49,products!$E$1:$E$49,,0)</f>
        <v>22.884999999999998</v>
      </c>
      <c r="M571" s="9">
        <f>'Working sheet 1'!L571*'Working sheet 1'!E571</f>
        <v>137.31</v>
      </c>
      <c r="N571" t="str">
        <f t="shared" si="16"/>
        <v>Arabica</v>
      </c>
      <c r="O571" t="str">
        <f t="shared" si="17"/>
        <v>Dark</v>
      </c>
      <c r="P571" t="str">
        <f>_xlfn.XLOOKUP(Table1[[#This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_xlfn.XLOOKUP('Working sheet 1'!D572,products!$A$1:$A$49,products!$B$1:$B$49,,0)</f>
        <v>Ara</v>
      </c>
      <c r="J572" t="str">
        <f>_xlfn.XLOOKUP(D572,products!$A$1:$A$49,products!$C$1:$C$49,,0)</f>
        <v>M</v>
      </c>
      <c r="K572" s="7">
        <f>_xlfn.XLOOKUP(D572,products!$A$1:$A$49,products!$D$1:$D$49,,0)</f>
        <v>0.5</v>
      </c>
      <c r="L572" s="9">
        <f>_xlfn.XLOOKUP(D572,products!$A$1:$A$49,products!$E$1:$E$49,,0)</f>
        <v>6.75</v>
      </c>
      <c r="M572" s="9">
        <f>'Working sheet 1'!L572*'Working sheet 1'!E572</f>
        <v>27</v>
      </c>
      <c r="N572" t="str">
        <f t="shared" si="16"/>
        <v>Arabica</v>
      </c>
      <c r="O572" t="str">
        <f t="shared" si="17"/>
        <v>Medium</v>
      </c>
      <c r="P572" t="str">
        <f>_xlfn.XLOOKUP(Table1[[#This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_xlfn.XLOOKUP('Working sheet 1'!D573,products!$A$1:$A$49,products!$B$1:$B$49,,0)</f>
        <v>Exc</v>
      </c>
      <c r="J573" t="str">
        <f>_xlfn.XLOOKUP(D573,products!$A$1:$A$49,products!$C$1:$C$49,,0)</f>
        <v>L</v>
      </c>
      <c r="K573" s="7">
        <f>_xlfn.XLOOKUP(D573,products!$A$1:$A$49,products!$D$1:$D$49,,0)</f>
        <v>0.5</v>
      </c>
      <c r="L573" s="9">
        <f>_xlfn.XLOOKUP(D573,products!$A$1:$A$49,products!$E$1:$E$49,,0)</f>
        <v>8.91</v>
      </c>
      <c r="M573" s="9">
        <f>'Working sheet 1'!L573*'Working sheet 1'!E573</f>
        <v>35.64</v>
      </c>
      <c r="N573" t="str">
        <f t="shared" si="16"/>
        <v>Excelsa</v>
      </c>
      <c r="O573" t="str">
        <f t="shared" si="17"/>
        <v>Light</v>
      </c>
      <c r="P573" t="str">
        <f>_xlfn.XLOOKUP(Table1[[#This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_xlfn.XLOOKUP('Working sheet 1'!D574,products!$A$1:$A$49,products!$B$1:$B$49,,0)</f>
        <v>Ara</v>
      </c>
      <c r="J574" t="str">
        <f>_xlfn.XLOOKUP(D574,products!$A$1:$A$49,products!$C$1:$C$49,,0)</f>
        <v>D</v>
      </c>
      <c r="K574" s="7">
        <f>_xlfn.XLOOKUP(D574,products!$A$1:$A$49,products!$D$1:$D$49,,0)</f>
        <v>0.2</v>
      </c>
      <c r="L574" s="9">
        <f>_xlfn.XLOOKUP(D574,products!$A$1:$A$49,products!$E$1:$E$49,,0)</f>
        <v>2.9849999999999999</v>
      </c>
      <c r="M574" s="9">
        <f>'Working sheet 1'!L574*'Working sheet 1'!E574</f>
        <v>5.97</v>
      </c>
      <c r="N574" t="str">
        <f t="shared" si="16"/>
        <v>Arabica</v>
      </c>
      <c r="O574" t="str">
        <f t="shared" si="17"/>
        <v>Dark</v>
      </c>
      <c r="P574" t="str">
        <f>_xlfn.XLOOKUP(Table1[[#This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_xlfn.XLOOKUP('Working sheet 1'!D575,products!$A$1:$A$49,products!$B$1:$B$49,,0)</f>
        <v>Ara</v>
      </c>
      <c r="J575" t="str">
        <f>_xlfn.XLOOKUP(D575,products!$A$1:$A$49,products!$C$1:$C$49,,0)</f>
        <v>M</v>
      </c>
      <c r="K575" s="7">
        <f>_xlfn.XLOOKUP(D575,products!$A$1:$A$49,products!$D$1:$D$49,,0)</f>
        <v>1</v>
      </c>
      <c r="L575" s="9">
        <f>_xlfn.XLOOKUP(D575,products!$A$1:$A$49,products!$E$1:$E$49,,0)</f>
        <v>11.25</v>
      </c>
      <c r="M575" s="9">
        <f>'Working sheet 1'!L575*'Working sheet 1'!E575</f>
        <v>67.5</v>
      </c>
      <c r="N575" t="str">
        <f t="shared" si="16"/>
        <v>Arabica</v>
      </c>
      <c r="O575" t="str">
        <f t="shared" si="17"/>
        <v>Medium</v>
      </c>
      <c r="P575" t="str">
        <f>_xlfn.XLOOKUP(Table1[[#This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_xlfn.XLOOKUP('Working sheet 1'!D576,products!$A$1:$A$49,products!$B$1:$B$49,,0)</f>
        <v>Rob</v>
      </c>
      <c r="J576" t="str">
        <f>_xlfn.XLOOKUP(D576,products!$A$1:$A$49,products!$C$1:$C$49,,0)</f>
        <v>L</v>
      </c>
      <c r="K576" s="7">
        <f>_xlfn.XLOOKUP(D576,products!$A$1:$A$49,products!$D$1:$D$49,,0)</f>
        <v>0.2</v>
      </c>
      <c r="L576" s="9">
        <f>_xlfn.XLOOKUP(D576,products!$A$1:$A$49,products!$E$1:$E$49,,0)</f>
        <v>3.5849999999999995</v>
      </c>
      <c r="M576" s="9">
        <f>'Working sheet 1'!L576*'Working sheet 1'!E576</f>
        <v>21.509999999999998</v>
      </c>
      <c r="N576" t="str">
        <f t="shared" si="16"/>
        <v>Robusta</v>
      </c>
      <c r="O576" t="str">
        <f t="shared" si="17"/>
        <v>Light</v>
      </c>
      <c r="P576" t="str">
        <f>_xlfn.XLOOKUP(Table1[[#This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_xlfn.XLOOKUP('Working sheet 1'!D577,products!$A$1:$A$49,products!$B$1:$B$49,,0)</f>
        <v>Lib</v>
      </c>
      <c r="J577" t="str">
        <f>_xlfn.XLOOKUP(D577,products!$A$1:$A$49,products!$C$1:$C$49,,0)</f>
        <v>M</v>
      </c>
      <c r="K577" s="7">
        <f>_xlfn.XLOOKUP(D577,products!$A$1:$A$49,products!$D$1:$D$49,,0)</f>
        <v>2.5</v>
      </c>
      <c r="L577" s="9">
        <f>_xlfn.XLOOKUP(D577,products!$A$1:$A$49,products!$E$1:$E$49,,0)</f>
        <v>33.464999999999996</v>
      </c>
      <c r="M577" s="9">
        <f>'Working sheet 1'!L577*'Working sheet 1'!E577</f>
        <v>66.929999999999993</v>
      </c>
      <c r="N577" t="str">
        <f t="shared" si="16"/>
        <v>Liberica</v>
      </c>
      <c r="O577" t="str">
        <f t="shared" si="17"/>
        <v>Medium</v>
      </c>
      <c r="P577" t="str">
        <f>_xlfn.XLOOKUP(Table1[[#This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_xlfn.XLOOKUP('Working sheet 1'!D578,products!$A$1:$A$49,products!$B$1:$B$49,,0)</f>
        <v>Ara</v>
      </c>
      <c r="J578" t="str">
        <f>_xlfn.XLOOKUP(D578,products!$A$1:$A$49,products!$C$1:$C$49,,0)</f>
        <v>D</v>
      </c>
      <c r="K578" s="7">
        <f>_xlfn.XLOOKUP(D578,products!$A$1:$A$49,products!$D$1:$D$49,,0)</f>
        <v>0.2</v>
      </c>
      <c r="L578" s="9">
        <f>_xlfn.XLOOKUP(D578,products!$A$1:$A$49,products!$E$1:$E$49,,0)</f>
        <v>2.9849999999999999</v>
      </c>
      <c r="M578" s="9">
        <f>'Working sheet 1'!L578*'Working sheet 1'!E578</f>
        <v>17.91</v>
      </c>
      <c r="N578" t="str">
        <f t="shared" si="16"/>
        <v>Arabica</v>
      </c>
      <c r="O578" t="str">
        <f t="shared" si="17"/>
        <v>Dark</v>
      </c>
      <c r="P578" t="str">
        <f>_xlfn.XLOOKUP(Table1[[#This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_xlfn.XLOOKUP('Working sheet 1'!D579,products!$A$1:$A$49,products!$B$1:$B$49,,0)</f>
        <v>Lib</v>
      </c>
      <c r="J579" t="str">
        <f>_xlfn.XLOOKUP(D579,products!$A$1:$A$49,products!$C$1:$C$49,,0)</f>
        <v>M</v>
      </c>
      <c r="K579" s="7">
        <f>_xlfn.XLOOKUP(D579,products!$A$1:$A$49,products!$D$1:$D$49,,0)</f>
        <v>1</v>
      </c>
      <c r="L579" s="9">
        <f>_xlfn.XLOOKUP(D579,products!$A$1:$A$49,products!$E$1:$E$49,,0)</f>
        <v>14.55</v>
      </c>
      <c r="M579" s="9">
        <f>'Working sheet 1'!L579*'Working sheet 1'!E579</f>
        <v>58.2</v>
      </c>
      <c r="N579" t="str">
        <f t="shared" ref="N579:N642" si="18">IF(I579="Rob","Robusta",IF(I579="Exc","Excelsa",IF(I579="Ara","Arabica",IF(I579="Lib","Liberica",""))))</f>
        <v>Liberica</v>
      </c>
      <c r="O579" t="str">
        <f t="shared" ref="O579:O642" si="19">IF(J579="M","Medium",IF(J579="L","Light",IF(J579="D","Dark","")))</f>
        <v>Medium</v>
      </c>
      <c r="P579" t="str">
        <f>_xlfn.XLOOKUP(Table1[[#This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_xlfn.XLOOKUP('Working sheet 1'!D580,products!$A$1:$A$49,products!$B$1:$B$49,,0)</f>
        <v>Exc</v>
      </c>
      <c r="J580" t="str">
        <f>_xlfn.XLOOKUP(D580,products!$A$1:$A$49,products!$C$1:$C$49,,0)</f>
        <v>L</v>
      </c>
      <c r="K580" s="7">
        <f>_xlfn.XLOOKUP(D580,products!$A$1:$A$49,products!$D$1:$D$49,,0)</f>
        <v>0.2</v>
      </c>
      <c r="L580" s="9">
        <f>_xlfn.XLOOKUP(D580,products!$A$1:$A$49,products!$E$1:$E$49,,0)</f>
        <v>4.4550000000000001</v>
      </c>
      <c r="M580" s="9">
        <f>'Working sheet 1'!L580*'Working sheet 1'!E580</f>
        <v>13.365</v>
      </c>
      <c r="N580" t="str">
        <f t="shared" si="18"/>
        <v>Excelsa</v>
      </c>
      <c r="O580" t="str">
        <f t="shared" si="19"/>
        <v>Light</v>
      </c>
      <c r="P580" t="str">
        <f>_xlfn.XLOOKUP(Table1[[#This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_xlfn.XLOOKUP('Working sheet 1'!D581,products!$A$1:$A$49,products!$B$1:$B$49,,0)</f>
        <v>Ara</v>
      </c>
      <c r="J581" t="str">
        <f>_xlfn.XLOOKUP(D581,products!$A$1:$A$49,products!$C$1:$C$49,,0)</f>
        <v>M</v>
      </c>
      <c r="K581" s="7">
        <f>_xlfn.XLOOKUP(D581,products!$A$1:$A$49,products!$D$1:$D$49,,0)</f>
        <v>0.5</v>
      </c>
      <c r="L581" s="9">
        <f>_xlfn.XLOOKUP(D581,products!$A$1:$A$49,products!$E$1:$E$49,,0)</f>
        <v>6.75</v>
      </c>
      <c r="M581" s="9">
        <f>'Working sheet 1'!L581*'Working sheet 1'!E581</f>
        <v>33.75</v>
      </c>
      <c r="N581" t="str">
        <f t="shared" si="18"/>
        <v>Arabica</v>
      </c>
      <c r="O581" t="str">
        <f t="shared" si="19"/>
        <v>Medium</v>
      </c>
      <c r="P581" t="str">
        <f>_xlfn.XLOOKUP(Table1[[#This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_xlfn.XLOOKUP('Working sheet 1'!D582,products!$A$1:$A$49,products!$B$1:$B$49,,0)</f>
        <v>Exc</v>
      </c>
      <c r="J582" t="str">
        <f>_xlfn.XLOOKUP(D582,products!$A$1:$A$49,products!$C$1:$C$49,,0)</f>
        <v>L</v>
      </c>
      <c r="K582" s="7">
        <f>_xlfn.XLOOKUP(D582,products!$A$1:$A$49,products!$D$1:$D$49,,0)</f>
        <v>1</v>
      </c>
      <c r="L582" s="9">
        <f>_xlfn.XLOOKUP(D582,products!$A$1:$A$49,products!$E$1:$E$49,,0)</f>
        <v>14.85</v>
      </c>
      <c r="M582" s="9">
        <f>'Working sheet 1'!L582*'Working sheet 1'!E582</f>
        <v>44.55</v>
      </c>
      <c r="N582" t="str">
        <f t="shared" si="18"/>
        <v>Excelsa</v>
      </c>
      <c r="O582" t="str">
        <f t="shared" si="19"/>
        <v>Light</v>
      </c>
      <c r="P582" t="str">
        <f>_xlfn.XLOOKUP(Table1[[#This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_xlfn.XLOOKUP('Working sheet 1'!D583,products!$A$1:$A$49,products!$B$1:$B$49,,0)</f>
        <v>Exc</v>
      </c>
      <c r="J583" t="str">
        <f>_xlfn.XLOOKUP(D583,products!$A$1:$A$49,products!$C$1:$C$49,,0)</f>
        <v>L</v>
      </c>
      <c r="K583" s="7">
        <f>_xlfn.XLOOKUP(D583,products!$A$1:$A$49,products!$D$1:$D$49,,0)</f>
        <v>0.5</v>
      </c>
      <c r="L583" s="9">
        <f>_xlfn.XLOOKUP(D583,products!$A$1:$A$49,products!$E$1:$E$49,,0)</f>
        <v>8.91</v>
      </c>
      <c r="M583" s="9">
        <f>'Working sheet 1'!L583*'Working sheet 1'!E583</f>
        <v>44.55</v>
      </c>
      <c r="N583" t="str">
        <f t="shared" si="18"/>
        <v>Excelsa</v>
      </c>
      <c r="O583" t="str">
        <f t="shared" si="19"/>
        <v>Light</v>
      </c>
      <c r="P583" t="str">
        <f>_xlfn.XLOOKUP(Table1[[#This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_xlfn.XLOOKUP('Working sheet 1'!D584,products!$A$1:$A$49,products!$B$1:$B$49,,0)</f>
        <v>Exc</v>
      </c>
      <c r="J584" t="str">
        <f>_xlfn.XLOOKUP(D584,products!$A$1:$A$49,products!$C$1:$C$49,,0)</f>
        <v>D</v>
      </c>
      <c r="K584" s="7">
        <f>_xlfn.XLOOKUP(D584,products!$A$1:$A$49,products!$D$1:$D$49,,0)</f>
        <v>1</v>
      </c>
      <c r="L584" s="9">
        <f>_xlfn.XLOOKUP(D584,products!$A$1:$A$49,products!$E$1:$E$49,,0)</f>
        <v>12.15</v>
      </c>
      <c r="M584" s="9">
        <f>'Working sheet 1'!L584*'Working sheet 1'!E584</f>
        <v>60.75</v>
      </c>
      <c r="N584" t="str">
        <f t="shared" si="18"/>
        <v>Excelsa</v>
      </c>
      <c r="O584" t="str">
        <f t="shared" si="19"/>
        <v>Dark</v>
      </c>
      <c r="P584" t="str">
        <f>_xlfn.XLOOKUP(Table1[[#This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_xlfn.XLOOKUP('Working sheet 1'!D585,products!$A$1:$A$49,products!$B$1:$B$49,,0)</f>
        <v>Rob</v>
      </c>
      <c r="J585" t="str">
        <f>_xlfn.XLOOKUP(D585,products!$A$1:$A$49,products!$C$1:$C$49,,0)</f>
        <v>L</v>
      </c>
      <c r="K585" s="7">
        <f>_xlfn.XLOOKUP(D585,products!$A$1:$A$49,products!$D$1:$D$49,,0)</f>
        <v>0.2</v>
      </c>
      <c r="L585" s="9">
        <f>_xlfn.XLOOKUP(D585,products!$A$1:$A$49,products!$E$1:$E$49,,0)</f>
        <v>3.5849999999999995</v>
      </c>
      <c r="M585" s="9">
        <f>'Working sheet 1'!L585*'Working sheet 1'!E585</f>
        <v>3.5849999999999995</v>
      </c>
      <c r="N585" t="str">
        <f t="shared" si="18"/>
        <v>Robusta</v>
      </c>
      <c r="O585" t="str">
        <f t="shared" si="19"/>
        <v>Light</v>
      </c>
      <c r="P585" t="str">
        <f>_xlfn.XLOOKUP(Table1[[#This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_xlfn.XLOOKUP('Working sheet 1'!D586,products!$A$1:$A$49,products!$B$1:$B$49,,0)</f>
        <v>Rob</v>
      </c>
      <c r="J586" t="str">
        <f>_xlfn.XLOOKUP(D586,products!$A$1:$A$49,products!$C$1:$C$49,,0)</f>
        <v>L</v>
      </c>
      <c r="K586" s="7">
        <f>_xlfn.XLOOKUP(D586,products!$A$1:$A$49,products!$D$1:$D$49,,0)</f>
        <v>0.2</v>
      </c>
      <c r="L586" s="9">
        <f>_xlfn.XLOOKUP(D586,products!$A$1:$A$49,products!$E$1:$E$49,,0)</f>
        <v>3.5849999999999995</v>
      </c>
      <c r="M586" s="9">
        <f>'Working sheet 1'!L586*'Working sheet 1'!E586</f>
        <v>21.509999999999998</v>
      </c>
      <c r="N586" t="str">
        <f t="shared" si="18"/>
        <v>Robusta</v>
      </c>
      <c r="O586" t="str">
        <f t="shared" si="19"/>
        <v>Light</v>
      </c>
      <c r="P586" t="str">
        <f>_xlfn.XLOOKUP(Table1[[#This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_xlfn.XLOOKUP('Working sheet 1'!D587,products!$A$1:$A$49,products!$B$1:$B$49,,0)</f>
        <v>Exc</v>
      </c>
      <c r="J587" t="str">
        <f>_xlfn.XLOOKUP(D587,products!$A$1:$A$49,products!$C$1:$C$49,,0)</f>
        <v>M</v>
      </c>
      <c r="K587" s="7">
        <f>_xlfn.XLOOKUP(D587,products!$A$1:$A$49,products!$D$1:$D$49,,0)</f>
        <v>0.5</v>
      </c>
      <c r="L587" s="9">
        <f>_xlfn.XLOOKUP(D587,products!$A$1:$A$49,products!$E$1:$E$49,,0)</f>
        <v>8.25</v>
      </c>
      <c r="M587" s="9">
        <f>'Working sheet 1'!L587*'Working sheet 1'!E587</f>
        <v>16.5</v>
      </c>
      <c r="N587" t="str">
        <f t="shared" si="18"/>
        <v>Excelsa</v>
      </c>
      <c r="O587" t="str">
        <f t="shared" si="19"/>
        <v>Medium</v>
      </c>
      <c r="P587" t="str">
        <f>_xlfn.XLOOKUP(Table1[[#This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_xlfn.XLOOKUP('Working sheet 1'!D588,products!$A$1:$A$49,products!$B$1:$B$49,,0)</f>
        <v>Rob</v>
      </c>
      <c r="J588" t="str">
        <f>_xlfn.XLOOKUP(D588,products!$A$1:$A$49,products!$C$1:$C$49,,0)</f>
        <v>L</v>
      </c>
      <c r="K588" s="7">
        <f>_xlfn.XLOOKUP(D588,products!$A$1:$A$49,products!$D$1:$D$49,,0)</f>
        <v>2.5</v>
      </c>
      <c r="L588" s="9">
        <f>_xlfn.XLOOKUP(D588,products!$A$1:$A$49,products!$E$1:$E$49,,0)</f>
        <v>27.484999999999996</v>
      </c>
      <c r="M588" s="9">
        <f>'Working sheet 1'!L588*'Working sheet 1'!E588</f>
        <v>82.454999999999984</v>
      </c>
      <c r="N588" t="str">
        <f t="shared" si="18"/>
        <v>Robusta</v>
      </c>
      <c r="O588" t="str">
        <f t="shared" si="19"/>
        <v>Light</v>
      </c>
      <c r="P588" t="str">
        <f>_xlfn.XLOOKUP(Table1[[#This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_xlfn.XLOOKUP('Working sheet 1'!D589,products!$A$1:$A$49,products!$B$1:$B$49,,0)</f>
        <v>Lib</v>
      </c>
      <c r="J589" t="str">
        <f>_xlfn.XLOOKUP(D589,products!$A$1:$A$49,products!$C$1:$C$49,,0)</f>
        <v>D</v>
      </c>
      <c r="K589" s="7">
        <f>_xlfn.XLOOKUP(D589,products!$A$1:$A$49,products!$D$1:$D$49,,0)</f>
        <v>0.5</v>
      </c>
      <c r="L589" s="9">
        <f>_xlfn.XLOOKUP(D589,products!$A$1:$A$49,products!$E$1:$E$49,,0)</f>
        <v>7.77</v>
      </c>
      <c r="M589" s="9">
        <f>'Working sheet 1'!L589*'Working sheet 1'!E589</f>
        <v>7.77</v>
      </c>
      <c r="N589" t="str">
        <f t="shared" si="18"/>
        <v>Liberica</v>
      </c>
      <c r="O589" t="str">
        <f t="shared" si="19"/>
        <v>Dark</v>
      </c>
      <c r="P589" t="str">
        <f>_xlfn.XLOOKUP(Table1[[#This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_xlfn.XLOOKUP('Working sheet 1'!D590,products!$A$1:$A$49,products!$B$1:$B$49,,0)</f>
        <v>Rob</v>
      </c>
      <c r="J590" t="str">
        <f>_xlfn.XLOOKUP(D590,products!$A$1:$A$49,products!$C$1:$C$49,,0)</f>
        <v>M</v>
      </c>
      <c r="K590" s="7">
        <f>_xlfn.XLOOKUP(D590,products!$A$1:$A$49,products!$D$1:$D$49,,0)</f>
        <v>0.5</v>
      </c>
      <c r="L590" s="9">
        <f>_xlfn.XLOOKUP(D590,products!$A$1:$A$49,products!$E$1:$E$49,,0)</f>
        <v>5.97</v>
      </c>
      <c r="M590" s="9">
        <f>'Working sheet 1'!L590*'Working sheet 1'!E590</f>
        <v>11.94</v>
      </c>
      <c r="N590" t="str">
        <f t="shared" si="18"/>
        <v>Robusta</v>
      </c>
      <c r="O590" t="str">
        <f t="shared" si="19"/>
        <v>Medium</v>
      </c>
      <c r="P590" t="str">
        <f>_xlfn.XLOOKUP(Table1[[#This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_xlfn.XLOOKUP('Working sheet 1'!D591,products!$A$1:$A$49,products!$B$1:$B$49,,0)</f>
        <v>Exc</v>
      </c>
      <c r="J591" t="str">
        <f>_xlfn.XLOOKUP(D591,products!$A$1:$A$49,products!$C$1:$C$49,,0)</f>
        <v>L</v>
      </c>
      <c r="K591" s="7">
        <f>_xlfn.XLOOKUP(D591,products!$A$1:$A$49,products!$D$1:$D$49,,0)</f>
        <v>2.5</v>
      </c>
      <c r="L591" s="9">
        <f>_xlfn.XLOOKUP(D591,products!$A$1:$A$49,products!$E$1:$E$49,,0)</f>
        <v>34.154999999999994</v>
      </c>
      <c r="M591" s="9">
        <f>'Working sheet 1'!L591*'Working sheet 1'!E591</f>
        <v>204.92999999999995</v>
      </c>
      <c r="N591" t="str">
        <f t="shared" si="18"/>
        <v>Excelsa</v>
      </c>
      <c r="O591" t="str">
        <f t="shared" si="19"/>
        <v>Light</v>
      </c>
      <c r="P591" t="str">
        <f>_xlfn.XLOOKUP(Table1[[#This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_xlfn.XLOOKUP('Working sheet 1'!D592,products!$A$1:$A$49,products!$B$1:$B$49,,0)</f>
        <v>Exc</v>
      </c>
      <c r="J592" t="str">
        <f>_xlfn.XLOOKUP(D592,products!$A$1:$A$49,products!$C$1:$C$49,,0)</f>
        <v>M</v>
      </c>
      <c r="K592" s="7">
        <f>_xlfn.XLOOKUP(D592,products!$A$1:$A$49,products!$D$1:$D$49,,0)</f>
        <v>2.5</v>
      </c>
      <c r="L592" s="9">
        <f>_xlfn.XLOOKUP(D592,products!$A$1:$A$49,products!$E$1:$E$49,,0)</f>
        <v>31.624999999999996</v>
      </c>
      <c r="M592" s="9">
        <f>'Working sheet 1'!L592*'Working sheet 1'!E592</f>
        <v>63.249999999999993</v>
      </c>
      <c r="N592" t="str">
        <f t="shared" si="18"/>
        <v>Excelsa</v>
      </c>
      <c r="O592" t="str">
        <f t="shared" si="19"/>
        <v>Medium</v>
      </c>
      <c r="P592" t="str">
        <f>_xlfn.XLOOKUP(Table1[[#This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_xlfn.XLOOKUP('Working sheet 1'!D593,products!$A$1:$A$49,products!$B$1:$B$49,,0)</f>
        <v>Rob</v>
      </c>
      <c r="J593" t="str">
        <f>_xlfn.XLOOKUP(D593,products!$A$1:$A$49,products!$C$1:$C$49,,0)</f>
        <v>D</v>
      </c>
      <c r="K593" s="7">
        <f>_xlfn.XLOOKUP(D593,products!$A$1:$A$49,products!$D$1:$D$49,,0)</f>
        <v>0.2</v>
      </c>
      <c r="L593" s="9">
        <f>_xlfn.XLOOKUP(D593,products!$A$1:$A$49,products!$E$1:$E$49,,0)</f>
        <v>2.6849999999999996</v>
      </c>
      <c r="M593" s="9">
        <f>'Working sheet 1'!L593*'Working sheet 1'!E593</f>
        <v>8.0549999999999997</v>
      </c>
      <c r="N593" t="str">
        <f t="shared" si="18"/>
        <v>Robusta</v>
      </c>
      <c r="O593" t="str">
        <f t="shared" si="19"/>
        <v>Dark</v>
      </c>
      <c r="P593" t="str">
        <f>_xlfn.XLOOKUP(Table1[[#This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_xlfn.XLOOKUP('Working sheet 1'!D594,products!$A$1:$A$49,products!$B$1:$B$49,,0)</f>
        <v>Ara</v>
      </c>
      <c r="J594" t="str">
        <f>_xlfn.XLOOKUP(D594,products!$A$1:$A$49,products!$C$1:$C$49,,0)</f>
        <v>M</v>
      </c>
      <c r="K594" s="7">
        <f>_xlfn.XLOOKUP(D594,products!$A$1:$A$49,products!$D$1:$D$49,,0)</f>
        <v>2.5</v>
      </c>
      <c r="L594" s="9">
        <f>_xlfn.XLOOKUP(D594,products!$A$1:$A$49,products!$E$1:$E$49,,0)</f>
        <v>25.874999999999996</v>
      </c>
      <c r="M594" s="9">
        <f>'Working sheet 1'!L594*'Working sheet 1'!E594</f>
        <v>51.749999999999993</v>
      </c>
      <c r="N594" t="str">
        <f t="shared" si="18"/>
        <v>Arabica</v>
      </c>
      <c r="O594" t="str">
        <f t="shared" si="19"/>
        <v>Medium</v>
      </c>
      <c r="P594" t="str">
        <f>_xlfn.XLOOKUP(Table1[[#This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_xlfn.XLOOKUP('Working sheet 1'!D595,products!$A$1:$A$49,products!$B$1:$B$49,,0)</f>
        <v>Exc</v>
      </c>
      <c r="J595" t="str">
        <f>_xlfn.XLOOKUP(D595,products!$A$1:$A$49,products!$C$1:$C$49,,0)</f>
        <v>D</v>
      </c>
      <c r="K595" s="7">
        <f>_xlfn.XLOOKUP(D595,products!$A$1:$A$49,products!$D$1:$D$49,,0)</f>
        <v>2.5</v>
      </c>
      <c r="L595" s="9">
        <f>_xlfn.XLOOKUP(D595,products!$A$1:$A$49,products!$E$1:$E$49,,0)</f>
        <v>27.945</v>
      </c>
      <c r="M595" s="9">
        <f>'Working sheet 1'!L595*'Working sheet 1'!E595</f>
        <v>27.945</v>
      </c>
      <c r="N595" t="str">
        <f t="shared" si="18"/>
        <v>Excelsa</v>
      </c>
      <c r="O595" t="str">
        <f t="shared" si="19"/>
        <v>Dark</v>
      </c>
      <c r="P595" t="str">
        <f>_xlfn.XLOOKUP(Table1[[#This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_xlfn.XLOOKUP('Working sheet 1'!D596,products!$A$1:$A$49,products!$B$1:$B$49,,0)</f>
        <v>Ara</v>
      </c>
      <c r="J596" t="str">
        <f>_xlfn.XLOOKUP(D596,products!$A$1:$A$49,products!$C$1:$C$49,,0)</f>
        <v>L</v>
      </c>
      <c r="K596" s="7">
        <f>_xlfn.XLOOKUP(D596,products!$A$1:$A$49,products!$D$1:$D$49,,0)</f>
        <v>2.5</v>
      </c>
      <c r="L596" s="9">
        <f>_xlfn.XLOOKUP(D596,products!$A$1:$A$49,products!$E$1:$E$49,,0)</f>
        <v>29.784999999999997</v>
      </c>
      <c r="M596" s="9">
        <f>'Working sheet 1'!L596*'Working sheet 1'!E596</f>
        <v>59.569999999999993</v>
      </c>
      <c r="N596" t="str">
        <f t="shared" si="18"/>
        <v>Arabica</v>
      </c>
      <c r="O596" t="str">
        <f t="shared" si="19"/>
        <v>Light</v>
      </c>
      <c r="P596" t="str">
        <f>_xlfn.XLOOKUP(Table1[[#This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_xlfn.XLOOKUP('Working sheet 1'!D597,products!$A$1:$A$49,products!$B$1:$B$49,,0)</f>
        <v>Exc</v>
      </c>
      <c r="J597" t="str">
        <f>_xlfn.XLOOKUP(D597,products!$A$1:$A$49,products!$C$1:$C$49,,0)</f>
        <v>L</v>
      </c>
      <c r="K597" s="7">
        <f>_xlfn.XLOOKUP(D597,products!$A$1:$A$49,products!$D$1:$D$49,,0)</f>
        <v>1</v>
      </c>
      <c r="L597" s="9">
        <f>_xlfn.XLOOKUP(D597,products!$A$1:$A$49,products!$E$1:$E$49,,0)</f>
        <v>14.85</v>
      </c>
      <c r="M597" s="9">
        <f>'Working sheet 1'!L597*'Working sheet 1'!E597</f>
        <v>14.85</v>
      </c>
      <c r="N597" t="str">
        <f t="shared" si="18"/>
        <v>Excelsa</v>
      </c>
      <c r="O597" t="str">
        <f t="shared" si="19"/>
        <v>Light</v>
      </c>
      <c r="P597" t="str">
        <f>_xlfn.XLOOKUP(Table1[[#This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_xlfn.XLOOKUP('Working sheet 1'!D598,products!$A$1:$A$49,products!$B$1:$B$49,,0)</f>
        <v>Ara</v>
      </c>
      <c r="J598" t="str">
        <f>_xlfn.XLOOKUP(D598,products!$A$1:$A$49,products!$C$1:$C$49,,0)</f>
        <v>M</v>
      </c>
      <c r="K598" s="7">
        <f>_xlfn.XLOOKUP(D598,products!$A$1:$A$49,products!$D$1:$D$49,,0)</f>
        <v>0.5</v>
      </c>
      <c r="L598" s="9">
        <f>_xlfn.XLOOKUP(D598,products!$A$1:$A$49,products!$E$1:$E$49,,0)</f>
        <v>6.75</v>
      </c>
      <c r="M598" s="9">
        <f>'Working sheet 1'!L598*'Working sheet 1'!E598</f>
        <v>33.75</v>
      </c>
      <c r="N598" t="str">
        <f t="shared" si="18"/>
        <v>Arabica</v>
      </c>
      <c r="O598" t="str">
        <f t="shared" si="19"/>
        <v>Medium</v>
      </c>
      <c r="P598" t="str">
        <f>_xlfn.XLOOKUP(Table1[[#This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_xlfn.XLOOKUP('Working sheet 1'!D599,products!$A$1:$A$49,products!$B$1:$B$49,,0)</f>
        <v>Lib</v>
      </c>
      <c r="J599" t="str">
        <f>_xlfn.XLOOKUP(D599,products!$A$1:$A$49,products!$C$1:$C$49,,0)</f>
        <v>L</v>
      </c>
      <c r="K599" s="7">
        <f>_xlfn.XLOOKUP(D599,products!$A$1:$A$49,products!$D$1:$D$49,,0)</f>
        <v>2.5</v>
      </c>
      <c r="L599" s="9">
        <f>_xlfn.XLOOKUP(D599,products!$A$1:$A$49,products!$E$1:$E$49,,0)</f>
        <v>36.454999999999998</v>
      </c>
      <c r="M599" s="9">
        <f>'Working sheet 1'!L599*'Working sheet 1'!E599</f>
        <v>145.82</v>
      </c>
      <c r="N599" t="str">
        <f t="shared" si="18"/>
        <v>Liberica</v>
      </c>
      <c r="O599" t="str">
        <f t="shared" si="19"/>
        <v>Light</v>
      </c>
      <c r="P599" t="str">
        <f>_xlfn.XLOOKUP(Table1[[#This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_xlfn.XLOOKUP('Working sheet 1'!D600,products!$A$1:$A$49,products!$B$1:$B$49,,0)</f>
        <v>Rob</v>
      </c>
      <c r="J600" t="str">
        <f>_xlfn.XLOOKUP(D600,products!$A$1:$A$49,products!$C$1:$C$49,,0)</f>
        <v>M</v>
      </c>
      <c r="K600" s="7">
        <f>_xlfn.XLOOKUP(D600,products!$A$1:$A$49,products!$D$1:$D$49,,0)</f>
        <v>0.2</v>
      </c>
      <c r="L600" s="9">
        <f>_xlfn.XLOOKUP(D600,products!$A$1:$A$49,products!$E$1:$E$49,,0)</f>
        <v>2.9849999999999999</v>
      </c>
      <c r="M600" s="9">
        <f>'Working sheet 1'!L600*'Working sheet 1'!E600</f>
        <v>11.94</v>
      </c>
      <c r="N600" t="str">
        <f t="shared" si="18"/>
        <v>Robusta</v>
      </c>
      <c r="O600" t="str">
        <f t="shared" si="19"/>
        <v>Medium</v>
      </c>
      <c r="P600" t="str">
        <f>_xlfn.XLOOKUP(Table1[[#This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_xlfn.XLOOKUP('Working sheet 1'!D601,products!$A$1:$A$49,products!$B$1:$B$49,,0)</f>
        <v>Ara</v>
      </c>
      <c r="J601" t="str">
        <f>_xlfn.XLOOKUP(D601,products!$A$1:$A$49,products!$C$1:$C$49,,0)</f>
        <v>D</v>
      </c>
      <c r="K601" s="7">
        <f>_xlfn.XLOOKUP(D601,products!$A$1:$A$49,products!$D$1:$D$49,,0)</f>
        <v>0.2</v>
      </c>
      <c r="L601" s="9">
        <f>_xlfn.XLOOKUP(D601,products!$A$1:$A$49,products!$E$1:$E$49,,0)</f>
        <v>2.9849999999999999</v>
      </c>
      <c r="M601" s="9">
        <f>'Working sheet 1'!L601*'Working sheet 1'!E601</f>
        <v>11.94</v>
      </c>
      <c r="N601" t="str">
        <f t="shared" si="18"/>
        <v>Arabica</v>
      </c>
      <c r="O601" t="str">
        <f t="shared" si="19"/>
        <v>Dark</v>
      </c>
      <c r="P601" t="str">
        <f>_xlfn.XLOOKUP(Table1[[#This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_xlfn.XLOOKUP('Working sheet 1'!D602,products!$A$1:$A$49,products!$B$1:$B$49,,0)</f>
        <v>Lib</v>
      </c>
      <c r="J602" t="str">
        <f>_xlfn.XLOOKUP(D602,products!$A$1:$A$49,products!$C$1:$C$49,,0)</f>
        <v>D</v>
      </c>
      <c r="K602" s="7">
        <f>_xlfn.XLOOKUP(D602,products!$A$1:$A$49,products!$D$1:$D$49,,0)</f>
        <v>0.5</v>
      </c>
      <c r="L602" s="9">
        <f>_xlfn.XLOOKUP(D602,products!$A$1:$A$49,products!$E$1:$E$49,,0)</f>
        <v>7.77</v>
      </c>
      <c r="M602" s="9">
        <f>'Working sheet 1'!L602*'Working sheet 1'!E602</f>
        <v>7.77</v>
      </c>
      <c r="N602" t="str">
        <f t="shared" si="18"/>
        <v>Liberica</v>
      </c>
      <c r="O602" t="str">
        <f t="shared" si="19"/>
        <v>Dark</v>
      </c>
      <c r="P602" t="str">
        <f>_xlfn.XLOOKUP(Table1[[#This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_xlfn.XLOOKUP('Working sheet 1'!D603,products!$A$1:$A$49,products!$B$1:$B$49,,0)</f>
        <v>Rob</v>
      </c>
      <c r="J603" t="str">
        <f>_xlfn.XLOOKUP(D603,products!$A$1:$A$49,products!$C$1:$C$49,,0)</f>
        <v>L</v>
      </c>
      <c r="K603" s="7">
        <f>_xlfn.XLOOKUP(D603,products!$A$1:$A$49,products!$D$1:$D$49,,0)</f>
        <v>2.5</v>
      </c>
      <c r="L603" s="9">
        <f>_xlfn.XLOOKUP(D603,products!$A$1:$A$49,products!$E$1:$E$49,,0)</f>
        <v>27.484999999999996</v>
      </c>
      <c r="M603" s="9">
        <f>'Working sheet 1'!L603*'Working sheet 1'!E603</f>
        <v>109.93999999999998</v>
      </c>
      <c r="N603" t="str">
        <f t="shared" si="18"/>
        <v>Robusta</v>
      </c>
      <c r="O603" t="str">
        <f t="shared" si="19"/>
        <v>Light</v>
      </c>
      <c r="P603" t="str">
        <f>_xlfn.XLOOKUP(Table1[[#This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_xlfn.XLOOKUP('Working sheet 1'!D604,products!$A$1:$A$49,products!$B$1:$B$49,,0)</f>
        <v>Exc</v>
      </c>
      <c r="J604" t="str">
        <f>_xlfn.XLOOKUP(D604,products!$A$1:$A$49,products!$C$1:$C$49,,0)</f>
        <v>L</v>
      </c>
      <c r="K604" s="7">
        <f>_xlfn.XLOOKUP(D604,products!$A$1:$A$49,products!$D$1:$D$49,,0)</f>
        <v>0.2</v>
      </c>
      <c r="L604" s="9">
        <f>_xlfn.XLOOKUP(D604,products!$A$1:$A$49,products!$E$1:$E$49,,0)</f>
        <v>4.4550000000000001</v>
      </c>
      <c r="M604" s="9">
        <f>'Working sheet 1'!L604*'Working sheet 1'!E604</f>
        <v>22.274999999999999</v>
      </c>
      <c r="N604" t="str">
        <f t="shared" si="18"/>
        <v>Excelsa</v>
      </c>
      <c r="O604" t="str">
        <f t="shared" si="19"/>
        <v>Light</v>
      </c>
      <c r="P604" t="str">
        <f>_xlfn.XLOOKUP(Table1[[#This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_xlfn.XLOOKUP('Working sheet 1'!D605,products!$A$1:$A$49,products!$B$1:$B$49,,0)</f>
        <v>Rob</v>
      </c>
      <c r="J605" t="str">
        <f>_xlfn.XLOOKUP(D605,products!$A$1:$A$49,products!$C$1:$C$49,,0)</f>
        <v>M</v>
      </c>
      <c r="K605" s="7">
        <f>_xlfn.XLOOKUP(D605,products!$A$1:$A$49,products!$D$1:$D$49,,0)</f>
        <v>0.2</v>
      </c>
      <c r="L605" s="9">
        <f>_xlfn.XLOOKUP(D605,products!$A$1:$A$49,products!$E$1:$E$49,,0)</f>
        <v>2.9849999999999999</v>
      </c>
      <c r="M605" s="9">
        <f>'Working sheet 1'!L605*'Working sheet 1'!E605</f>
        <v>8.9550000000000001</v>
      </c>
      <c r="N605" t="str">
        <f t="shared" si="18"/>
        <v>Robusta</v>
      </c>
      <c r="O605" t="str">
        <f t="shared" si="19"/>
        <v>Medium</v>
      </c>
      <c r="P605" t="str">
        <f>_xlfn.XLOOKUP(Table1[[#This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_xlfn.XLOOKUP('Working sheet 1'!D606,products!$A$1:$A$49,products!$B$1:$B$49,,0)</f>
        <v>Lib</v>
      </c>
      <c r="J606" t="str">
        <f>_xlfn.XLOOKUP(D606,products!$A$1:$A$49,products!$C$1:$C$49,,0)</f>
        <v>D</v>
      </c>
      <c r="K606" s="7">
        <f>_xlfn.XLOOKUP(D606,products!$A$1:$A$49,products!$D$1:$D$49,,0)</f>
        <v>2.5</v>
      </c>
      <c r="L606" s="9">
        <f>_xlfn.XLOOKUP(D606,products!$A$1:$A$49,products!$E$1:$E$49,,0)</f>
        <v>29.784999999999997</v>
      </c>
      <c r="M606" s="9">
        <f>'Working sheet 1'!L606*'Working sheet 1'!E606</f>
        <v>119.13999999999999</v>
      </c>
      <c r="N606" t="str">
        <f t="shared" si="18"/>
        <v>Liberica</v>
      </c>
      <c r="O606" t="str">
        <f t="shared" si="19"/>
        <v>Dark</v>
      </c>
      <c r="P606" t="str">
        <f>_xlfn.XLOOKUP(Table1[[#This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_xlfn.XLOOKUP('Working sheet 1'!D607,products!$A$1:$A$49,products!$B$1:$B$49,,0)</f>
        <v>Ara</v>
      </c>
      <c r="J607" t="str">
        <f>_xlfn.XLOOKUP(D607,products!$A$1:$A$49,products!$C$1:$C$49,,0)</f>
        <v>L</v>
      </c>
      <c r="K607" s="7">
        <f>_xlfn.XLOOKUP(D607,products!$A$1:$A$49,products!$D$1:$D$49,,0)</f>
        <v>2.5</v>
      </c>
      <c r="L607" s="9">
        <f>_xlfn.XLOOKUP(D607,products!$A$1:$A$49,products!$E$1:$E$49,,0)</f>
        <v>29.784999999999997</v>
      </c>
      <c r="M607" s="9">
        <f>'Working sheet 1'!L607*'Working sheet 1'!E607</f>
        <v>148.92499999999998</v>
      </c>
      <c r="N607" t="str">
        <f t="shared" si="18"/>
        <v>Arabica</v>
      </c>
      <c r="O607" t="str">
        <f t="shared" si="19"/>
        <v>Light</v>
      </c>
      <c r="P607" t="str">
        <f>_xlfn.XLOOKUP(Table1[[#This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_xlfn.XLOOKUP('Working sheet 1'!D608,products!$A$1:$A$49,products!$B$1:$B$49,,0)</f>
        <v>Lib</v>
      </c>
      <c r="J608" t="str">
        <f>_xlfn.XLOOKUP(D608,products!$A$1:$A$49,products!$C$1:$C$49,,0)</f>
        <v>L</v>
      </c>
      <c r="K608" s="7">
        <f>_xlfn.XLOOKUP(D608,products!$A$1:$A$49,products!$D$1:$D$49,,0)</f>
        <v>2.5</v>
      </c>
      <c r="L608" s="9">
        <f>_xlfn.XLOOKUP(D608,products!$A$1:$A$49,products!$E$1:$E$49,,0)</f>
        <v>36.454999999999998</v>
      </c>
      <c r="M608" s="9">
        <f>'Working sheet 1'!L608*'Working sheet 1'!E608</f>
        <v>109.36499999999999</v>
      </c>
      <c r="N608" t="str">
        <f t="shared" si="18"/>
        <v>Liberica</v>
      </c>
      <c r="O608" t="str">
        <f t="shared" si="19"/>
        <v>Light</v>
      </c>
      <c r="P608" t="str">
        <f>_xlfn.XLOOKUP(Table1[[#This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_xlfn.XLOOKUP('Working sheet 1'!D609,products!$A$1:$A$49,products!$B$1:$B$49,,0)</f>
        <v>Exc</v>
      </c>
      <c r="J609" t="str">
        <f>_xlfn.XLOOKUP(D609,products!$A$1:$A$49,products!$C$1:$C$49,,0)</f>
        <v>D</v>
      </c>
      <c r="K609" s="7">
        <f>_xlfn.XLOOKUP(D609,products!$A$1:$A$49,products!$D$1:$D$49,,0)</f>
        <v>0.2</v>
      </c>
      <c r="L609" s="9">
        <f>_xlfn.XLOOKUP(D609,products!$A$1:$A$49,products!$E$1:$E$49,,0)</f>
        <v>3.645</v>
      </c>
      <c r="M609" s="9">
        <f>'Working sheet 1'!L609*'Working sheet 1'!E609</f>
        <v>3.645</v>
      </c>
      <c r="N609" t="str">
        <f t="shared" si="18"/>
        <v>Excelsa</v>
      </c>
      <c r="O609" t="str">
        <f t="shared" si="19"/>
        <v>Dark</v>
      </c>
      <c r="P609" t="str">
        <f>_xlfn.XLOOKUP(Table1[[#This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_xlfn.XLOOKUP('Working sheet 1'!D610,products!$A$1:$A$49,products!$B$1:$B$49,,0)</f>
        <v>Exc</v>
      </c>
      <c r="J610" t="str">
        <f>_xlfn.XLOOKUP(D610,products!$A$1:$A$49,products!$C$1:$C$49,,0)</f>
        <v>D</v>
      </c>
      <c r="K610" s="7">
        <f>_xlfn.XLOOKUP(D610,products!$A$1:$A$49,products!$D$1:$D$49,,0)</f>
        <v>2.5</v>
      </c>
      <c r="L610" s="9">
        <f>_xlfn.XLOOKUP(D610,products!$A$1:$A$49,products!$E$1:$E$49,,0)</f>
        <v>27.945</v>
      </c>
      <c r="M610" s="9">
        <f>'Working sheet 1'!L610*'Working sheet 1'!E610</f>
        <v>55.89</v>
      </c>
      <c r="N610" t="str">
        <f t="shared" si="18"/>
        <v>Excelsa</v>
      </c>
      <c r="O610" t="str">
        <f t="shared" si="19"/>
        <v>Dark</v>
      </c>
      <c r="P610" t="str">
        <f>_xlfn.XLOOKUP(Table1[[#This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_xlfn.XLOOKUP('Working sheet 1'!D611,products!$A$1:$A$49,products!$B$1:$B$49,,0)</f>
        <v>Lib</v>
      </c>
      <c r="J611" t="str">
        <f>_xlfn.XLOOKUP(D611,products!$A$1:$A$49,products!$C$1:$C$49,,0)</f>
        <v>M</v>
      </c>
      <c r="K611" s="7">
        <f>_xlfn.XLOOKUP(D611,products!$A$1:$A$49,products!$D$1:$D$49,,0)</f>
        <v>0.2</v>
      </c>
      <c r="L611" s="9">
        <f>_xlfn.XLOOKUP(D611,products!$A$1:$A$49,products!$E$1:$E$49,,0)</f>
        <v>4.3650000000000002</v>
      </c>
      <c r="M611" s="9">
        <f>'Working sheet 1'!L611*'Working sheet 1'!E611</f>
        <v>26.19</v>
      </c>
      <c r="N611" t="str">
        <f t="shared" si="18"/>
        <v>Liberica</v>
      </c>
      <c r="O611" t="str">
        <f t="shared" si="19"/>
        <v>Medium</v>
      </c>
      <c r="P611" t="str">
        <f>_xlfn.XLOOKUP(Table1[[#This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_xlfn.XLOOKUP('Working sheet 1'!D612,products!$A$1:$A$49,products!$B$1:$B$49,,0)</f>
        <v>Rob</v>
      </c>
      <c r="J612" t="str">
        <f>_xlfn.XLOOKUP(D612,products!$A$1:$A$49,products!$C$1:$C$49,,0)</f>
        <v>M</v>
      </c>
      <c r="K612" s="7">
        <f>_xlfn.XLOOKUP(D612,products!$A$1:$A$49,products!$D$1:$D$49,,0)</f>
        <v>1</v>
      </c>
      <c r="L612" s="9">
        <f>_xlfn.XLOOKUP(D612,products!$A$1:$A$49,products!$E$1:$E$49,,0)</f>
        <v>9.9499999999999993</v>
      </c>
      <c r="M612" s="9">
        <f>'Working sheet 1'!L612*'Working sheet 1'!E612</f>
        <v>39.799999999999997</v>
      </c>
      <c r="N612" t="str">
        <f t="shared" si="18"/>
        <v>Robusta</v>
      </c>
      <c r="O612" t="str">
        <f t="shared" si="19"/>
        <v>Medium</v>
      </c>
      <c r="P612" t="str">
        <f>_xlfn.XLOOKUP(Table1[[#This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_xlfn.XLOOKUP('Working sheet 1'!D613,products!$A$1:$A$49,products!$B$1:$B$49,,0)</f>
        <v>Exc</v>
      </c>
      <c r="J613" t="str">
        <f>_xlfn.XLOOKUP(D613,products!$A$1:$A$49,products!$C$1:$C$49,,0)</f>
        <v>L</v>
      </c>
      <c r="K613" s="7">
        <f>_xlfn.XLOOKUP(D613,products!$A$1:$A$49,products!$D$1:$D$49,,0)</f>
        <v>2.5</v>
      </c>
      <c r="L613" s="9">
        <f>_xlfn.XLOOKUP(D613,products!$A$1:$A$49,products!$E$1:$E$49,,0)</f>
        <v>34.154999999999994</v>
      </c>
      <c r="M613" s="9">
        <f>'Working sheet 1'!L613*'Working sheet 1'!E613</f>
        <v>68.309999999999988</v>
      </c>
      <c r="N613" t="str">
        <f t="shared" si="18"/>
        <v>Excelsa</v>
      </c>
      <c r="O613" t="str">
        <f t="shared" si="19"/>
        <v>Light</v>
      </c>
      <c r="P613" t="str">
        <f>_xlfn.XLOOKUP(Table1[[#This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_xlfn.XLOOKUP('Working sheet 1'!D614,products!$A$1:$A$49,products!$B$1:$B$49,,0)</f>
        <v>Ara</v>
      </c>
      <c r="J614" t="str">
        <f>_xlfn.XLOOKUP(D614,products!$A$1:$A$49,products!$C$1:$C$49,,0)</f>
        <v>M</v>
      </c>
      <c r="K614" s="7">
        <f>_xlfn.XLOOKUP(D614,products!$A$1:$A$49,products!$D$1:$D$49,,0)</f>
        <v>0.2</v>
      </c>
      <c r="L614" s="9">
        <f>_xlfn.XLOOKUP(D614,products!$A$1:$A$49,products!$E$1:$E$49,,0)</f>
        <v>3.375</v>
      </c>
      <c r="M614" s="9">
        <f>'Working sheet 1'!L614*'Working sheet 1'!E614</f>
        <v>13.5</v>
      </c>
      <c r="N614" t="str">
        <f t="shared" si="18"/>
        <v>Arabica</v>
      </c>
      <c r="O614" t="str">
        <f t="shared" si="19"/>
        <v>Medium</v>
      </c>
      <c r="P614" t="str">
        <f>_xlfn.XLOOKUP(Table1[[#This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_xlfn.XLOOKUP('Working sheet 1'!D615,products!$A$1:$A$49,products!$B$1:$B$49,,0)</f>
        <v>Rob</v>
      </c>
      <c r="J615" t="str">
        <f>_xlfn.XLOOKUP(D615,products!$A$1:$A$49,products!$C$1:$C$49,,0)</f>
        <v>M</v>
      </c>
      <c r="K615" s="7">
        <f>_xlfn.XLOOKUP(D615,products!$A$1:$A$49,products!$D$1:$D$49,,0)</f>
        <v>0.5</v>
      </c>
      <c r="L615" s="9">
        <f>_xlfn.XLOOKUP(D615,products!$A$1:$A$49,products!$E$1:$E$49,,0)</f>
        <v>5.97</v>
      </c>
      <c r="M615" s="9">
        <f>'Working sheet 1'!L615*'Working sheet 1'!E615</f>
        <v>5.97</v>
      </c>
      <c r="N615" t="str">
        <f t="shared" si="18"/>
        <v>Robusta</v>
      </c>
      <c r="O615" t="str">
        <f t="shared" si="19"/>
        <v>Medium</v>
      </c>
      <c r="P615" t="str">
        <f>_xlfn.XLOOKUP(Table1[[#This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_xlfn.XLOOKUP('Working sheet 1'!D616,products!$A$1:$A$49,products!$B$1:$B$49,,0)</f>
        <v>Rob</v>
      </c>
      <c r="J616" t="str">
        <f>_xlfn.XLOOKUP(D616,products!$A$1:$A$49,products!$C$1:$C$49,,0)</f>
        <v>M</v>
      </c>
      <c r="K616" s="7">
        <f>_xlfn.XLOOKUP(D616,products!$A$1:$A$49,products!$D$1:$D$49,,0)</f>
        <v>0.5</v>
      </c>
      <c r="L616" s="9">
        <f>_xlfn.XLOOKUP(D616,products!$A$1:$A$49,products!$E$1:$E$49,,0)</f>
        <v>5.97</v>
      </c>
      <c r="M616" s="9">
        <f>'Working sheet 1'!L616*'Working sheet 1'!E616</f>
        <v>29.849999999999998</v>
      </c>
      <c r="N616" t="str">
        <f t="shared" si="18"/>
        <v>Robusta</v>
      </c>
      <c r="O616" t="str">
        <f t="shared" si="19"/>
        <v>Medium</v>
      </c>
      <c r="P616" t="str">
        <f>_xlfn.XLOOKUP(Table1[[#This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_xlfn.XLOOKUP('Working sheet 1'!D617,products!$A$1:$A$49,products!$B$1:$B$49,,0)</f>
        <v>Lib</v>
      </c>
      <c r="J617" t="str">
        <f>_xlfn.XLOOKUP(D617,products!$A$1:$A$49,products!$C$1:$C$49,,0)</f>
        <v>L</v>
      </c>
      <c r="K617" s="7">
        <f>_xlfn.XLOOKUP(D617,products!$A$1:$A$49,products!$D$1:$D$49,,0)</f>
        <v>2.5</v>
      </c>
      <c r="L617" s="9">
        <f>_xlfn.XLOOKUP(D617,products!$A$1:$A$49,products!$E$1:$E$49,,0)</f>
        <v>36.454999999999998</v>
      </c>
      <c r="M617" s="9">
        <f>'Working sheet 1'!L617*'Working sheet 1'!E617</f>
        <v>72.91</v>
      </c>
      <c r="N617" t="str">
        <f t="shared" si="18"/>
        <v>Liberica</v>
      </c>
      <c r="O617" t="str">
        <f t="shared" si="19"/>
        <v>Light</v>
      </c>
      <c r="P617" t="str">
        <f>_xlfn.XLOOKUP(Table1[[#This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_xlfn.XLOOKUP('Working sheet 1'!D618,products!$A$1:$A$49,products!$B$1:$B$49,,0)</f>
        <v>Exc</v>
      </c>
      <c r="J618" t="str">
        <f>_xlfn.XLOOKUP(D618,products!$A$1:$A$49,products!$C$1:$C$49,,0)</f>
        <v>M</v>
      </c>
      <c r="K618" s="7">
        <f>_xlfn.XLOOKUP(D618,products!$A$1:$A$49,products!$D$1:$D$49,,0)</f>
        <v>2.5</v>
      </c>
      <c r="L618" s="9">
        <f>_xlfn.XLOOKUP(D618,products!$A$1:$A$49,products!$E$1:$E$49,,0)</f>
        <v>31.624999999999996</v>
      </c>
      <c r="M618" s="9">
        <f>'Working sheet 1'!L618*'Working sheet 1'!E618</f>
        <v>126.49999999999999</v>
      </c>
      <c r="N618" t="str">
        <f t="shared" si="18"/>
        <v>Excelsa</v>
      </c>
      <c r="O618" t="str">
        <f t="shared" si="19"/>
        <v>Medium</v>
      </c>
      <c r="P618" t="str">
        <f>_xlfn.XLOOKUP(Table1[[#This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_xlfn.XLOOKUP('Working sheet 1'!D619,products!$A$1:$A$49,products!$B$1:$B$49,,0)</f>
        <v>Lib</v>
      </c>
      <c r="J619" t="str">
        <f>_xlfn.XLOOKUP(D619,products!$A$1:$A$49,products!$C$1:$C$49,,0)</f>
        <v>M</v>
      </c>
      <c r="K619" s="7">
        <f>_xlfn.XLOOKUP(D619,products!$A$1:$A$49,products!$D$1:$D$49,,0)</f>
        <v>2.5</v>
      </c>
      <c r="L619" s="9">
        <f>_xlfn.XLOOKUP(D619,products!$A$1:$A$49,products!$E$1:$E$49,,0)</f>
        <v>33.464999999999996</v>
      </c>
      <c r="M619" s="9">
        <f>'Working sheet 1'!L619*'Working sheet 1'!E619</f>
        <v>33.464999999999996</v>
      </c>
      <c r="N619" t="str">
        <f t="shared" si="18"/>
        <v>Liberica</v>
      </c>
      <c r="O619" t="str">
        <f t="shared" si="19"/>
        <v>Medium</v>
      </c>
      <c r="P619" t="str">
        <f>_xlfn.XLOOKUP(Table1[[#This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_xlfn.XLOOKUP('Working sheet 1'!D620,products!$A$1:$A$49,products!$B$1:$B$49,,0)</f>
        <v>Exc</v>
      </c>
      <c r="J620" t="str">
        <f>_xlfn.XLOOKUP(D620,products!$A$1:$A$49,products!$C$1:$C$49,,0)</f>
        <v>D</v>
      </c>
      <c r="K620" s="7">
        <f>_xlfn.XLOOKUP(D620,products!$A$1:$A$49,products!$D$1:$D$49,,0)</f>
        <v>1</v>
      </c>
      <c r="L620" s="9">
        <f>_xlfn.XLOOKUP(D620,products!$A$1:$A$49,products!$E$1:$E$49,,0)</f>
        <v>12.15</v>
      </c>
      <c r="M620" s="9">
        <f>'Working sheet 1'!L620*'Working sheet 1'!E620</f>
        <v>72.900000000000006</v>
      </c>
      <c r="N620" t="str">
        <f t="shared" si="18"/>
        <v>Excelsa</v>
      </c>
      <c r="O620" t="str">
        <f t="shared" si="19"/>
        <v>Dark</v>
      </c>
      <c r="P620" t="str">
        <f>_xlfn.XLOOKUP(Table1[[#This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_xlfn.XLOOKUP('Working sheet 1'!D621,products!$A$1:$A$49,products!$B$1:$B$49,,0)</f>
        <v>Lib</v>
      </c>
      <c r="J621" t="str">
        <f>_xlfn.XLOOKUP(D621,products!$A$1:$A$49,products!$C$1:$C$49,,0)</f>
        <v>D</v>
      </c>
      <c r="K621" s="7">
        <f>_xlfn.XLOOKUP(D621,products!$A$1:$A$49,products!$D$1:$D$49,,0)</f>
        <v>0.5</v>
      </c>
      <c r="L621" s="9">
        <f>_xlfn.XLOOKUP(D621,products!$A$1:$A$49,products!$E$1:$E$49,,0)</f>
        <v>7.77</v>
      </c>
      <c r="M621" s="9">
        <f>'Working sheet 1'!L621*'Working sheet 1'!E621</f>
        <v>15.54</v>
      </c>
      <c r="N621" t="str">
        <f t="shared" si="18"/>
        <v>Liberica</v>
      </c>
      <c r="O621" t="str">
        <f t="shared" si="19"/>
        <v>Dark</v>
      </c>
      <c r="P621" t="str">
        <f>_xlfn.XLOOKUP(Table1[[#This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_xlfn.XLOOKUP('Working sheet 1'!D622,products!$A$1:$A$49,products!$B$1:$B$49,,0)</f>
        <v>Ara</v>
      </c>
      <c r="J622" t="str">
        <f>_xlfn.XLOOKUP(D622,products!$A$1:$A$49,products!$C$1:$C$49,,0)</f>
        <v>M</v>
      </c>
      <c r="K622" s="7">
        <f>_xlfn.XLOOKUP(D622,products!$A$1:$A$49,products!$D$1:$D$49,,0)</f>
        <v>0.2</v>
      </c>
      <c r="L622" s="9">
        <f>_xlfn.XLOOKUP(D622,products!$A$1:$A$49,products!$E$1:$E$49,,0)</f>
        <v>3.375</v>
      </c>
      <c r="M622" s="9">
        <f>'Working sheet 1'!L622*'Working sheet 1'!E622</f>
        <v>20.25</v>
      </c>
      <c r="N622" t="str">
        <f t="shared" si="18"/>
        <v>Arabica</v>
      </c>
      <c r="O622" t="str">
        <f t="shared" si="19"/>
        <v>Medium</v>
      </c>
      <c r="P622" t="str">
        <f>_xlfn.XLOOKUP(Table1[[#This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_xlfn.XLOOKUP('Working sheet 1'!D623,products!$A$1:$A$49,products!$B$1:$B$49,,0)</f>
        <v>Ara</v>
      </c>
      <c r="J623" t="str">
        <f>_xlfn.XLOOKUP(D623,products!$A$1:$A$49,products!$C$1:$C$49,,0)</f>
        <v>L</v>
      </c>
      <c r="K623" s="7">
        <f>_xlfn.XLOOKUP(D623,products!$A$1:$A$49,products!$D$1:$D$49,,0)</f>
        <v>1</v>
      </c>
      <c r="L623" s="9">
        <f>_xlfn.XLOOKUP(D623,products!$A$1:$A$49,products!$E$1:$E$49,,0)</f>
        <v>12.95</v>
      </c>
      <c r="M623" s="9">
        <f>'Working sheet 1'!L623*'Working sheet 1'!E623</f>
        <v>77.699999999999989</v>
      </c>
      <c r="N623" t="str">
        <f t="shared" si="18"/>
        <v>Arabica</v>
      </c>
      <c r="O623" t="str">
        <f t="shared" si="19"/>
        <v>Light</v>
      </c>
      <c r="P623" t="str">
        <f>_xlfn.XLOOKUP(Table1[[#This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_xlfn.XLOOKUP('Working sheet 1'!D624,products!$A$1:$A$49,products!$B$1:$B$49,,0)</f>
        <v>Lib</v>
      </c>
      <c r="J624" t="str">
        <f>_xlfn.XLOOKUP(D624,products!$A$1:$A$49,products!$C$1:$C$49,,0)</f>
        <v>M</v>
      </c>
      <c r="K624" s="7">
        <f>_xlfn.XLOOKUP(D624,products!$A$1:$A$49,products!$D$1:$D$49,,0)</f>
        <v>2.5</v>
      </c>
      <c r="L624" s="9">
        <f>_xlfn.XLOOKUP(D624,products!$A$1:$A$49,products!$E$1:$E$49,,0)</f>
        <v>33.464999999999996</v>
      </c>
      <c r="M624" s="9">
        <f>'Working sheet 1'!L624*'Working sheet 1'!E624</f>
        <v>133.85999999999999</v>
      </c>
      <c r="N624" t="str">
        <f t="shared" si="18"/>
        <v>Liberica</v>
      </c>
      <c r="O624" t="str">
        <f t="shared" si="19"/>
        <v>Medium</v>
      </c>
      <c r="P624" t="str">
        <f>_xlfn.XLOOKUP(Table1[[#This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_xlfn.XLOOKUP('Working sheet 1'!D625,products!$A$1:$A$49,products!$B$1:$B$49,,0)</f>
        <v>Exc</v>
      </c>
      <c r="J625" t="str">
        <f>_xlfn.XLOOKUP(D625,products!$A$1:$A$49,products!$C$1:$C$49,,0)</f>
        <v>D</v>
      </c>
      <c r="K625" s="7">
        <f>_xlfn.XLOOKUP(D625,products!$A$1:$A$49,products!$D$1:$D$49,,0)</f>
        <v>1</v>
      </c>
      <c r="L625" s="9">
        <f>_xlfn.XLOOKUP(D625,products!$A$1:$A$49,products!$E$1:$E$49,,0)</f>
        <v>12.15</v>
      </c>
      <c r="M625" s="9">
        <f>'Working sheet 1'!L625*'Working sheet 1'!E625</f>
        <v>12.15</v>
      </c>
      <c r="N625" t="str">
        <f t="shared" si="18"/>
        <v>Excelsa</v>
      </c>
      <c r="O625" t="str">
        <f t="shared" si="19"/>
        <v>Dark</v>
      </c>
      <c r="P625" t="str">
        <f>_xlfn.XLOOKUP(Table1[[#This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_xlfn.XLOOKUP('Working sheet 1'!D626,products!$A$1:$A$49,products!$B$1:$B$49,,0)</f>
        <v>Exc</v>
      </c>
      <c r="J626" t="str">
        <f>_xlfn.XLOOKUP(D626,products!$A$1:$A$49,products!$C$1:$C$49,,0)</f>
        <v>M</v>
      </c>
      <c r="K626" s="7">
        <f>_xlfn.XLOOKUP(D626,products!$A$1:$A$49,products!$D$1:$D$49,,0)</f>
        <v>2.5</v>
      </c>
      <c r="L626" s="9">
        <f>_xlfn.XLOOKUP(D626,products!$A$1:$A$49,products!$E$1:$E$49,,0)</f>
        <v>31.624999999999996</v>
      </c>
      <c r="M626" s="9">
        <f>'Working sheet 1'!L626*'Working sheet 1'!E626</f>
        <v>63.249999999999993</v>
      </c>
      <c r="N626" t="str">
        <f t="shared" si="18"/>
        <v>Excelsa</v>
      </c>
      <c r="O626" t="str">
        <f t="shared" si="19"/>
        <v>Medium</v>
      </c>
      <c r="P626" t="str">
        <f>_xlfn.XLOOKUP(Table1[[#This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_xlfn.XLOOKUP('Working sheet 1'!D627,products!$A$1:$A$49,products!$B$1:$B$49,,0)</f>
        <v>Rob</v>
      </c>
      <c r="J627" t="str">
        <f>_xlfn.XLOOKUP(D627,products!$A$1:$A$49,products!$C$1:$C$49,,0)</f>
        <v>L</v>
      </c>
      <c r="K627" s="7">
        <f>_xlfn.XLOOKUP(D627,products!$A$1:$A$49,products!$D$1:$D$49,,0)</f>
        <v>0.5</v>
      </c>
      <c r="L627" s="9">
        <f>_xlfn.XLOOKUP(D627,products!$A$1:$A$49,products!$E$1:$E$49,,0)</f>
        <v>7.169999999999999</v>
      </c>
      <c r="M627" s="9">
        <f>'Working sheet 1'!L627*'Working sheet 1'!E627</f>
        <v>35.849999999999994</v>
      </c>
      <c r="N627" t="str">
        <f t="shared" si="18"/>
        <v>Robusta</v>
      </c>
      <c r="O627" t="str">
        <f t="shared" si="19"/>
        <v>Light</v>
      </c>
      <c r="P627" t="str">
        <f>_xlfn.XLOOKUP(Table1[[#This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_xlfn.XLOOKUP('Working sheet 1'!D628,products!$A$1:$A$49,products!$B$1:$B$49,,0)</f>
        <v>Ara</v>
      </c>
      <c r="J628" t="str">
        <f>_xlfn.XLOOKUP(D628,products!$A$1:$A$49,products!$C$1:$C$49,,0)</f>
        <v>M</v>
      </c>
      <c r="K628" s="7">
        <f>_xlfn.XLOOKUP(D628,products!$A$1:$A$49,products!$D$1:$D$49,,0)</f>
        <v>2.5</v>
      </c>
      <c r="L628" s="9">
        <f>_xlfn.XLOOKUP(D628,products!$A$1:$A$49,products!$E$1:$E$49,,0)</f>
        <v>25.874999999999996</v>
      </c>
      <c r="M628" s="9">
        <f>'Working sheet 1'!L628*'Working sheet 1'!E628</f>
        <v>77.624999999999986</v>
      </c>
      <c r="N628" t="str">
        <f t="shared" si="18"/>
        <v>Arabica</v>
      </c>
      <c r="O628" t="str">
        <f t="shared" si="19"/>
        <v>Medium</v>
      </c>
      <c r="P628" t="str">
        <f>_xlfn.XLOOKUP(Table1[[#This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_xlfn.XLOOKUP('Working sheet 1'!D629,products!$A$1:$A$49,products!$B$1:$B$49,,0)</f>
        <v>Exc</v>
      </c>
      <c r="J629" t="str">
        <f>_xlfn.XLOOKUP(D629,products!$A$1:$A$49,products!$C$1:$C$49,,0)</f>
        <v>M</v>
      </c>
      <c r="K629" s="7">
        <f>_xlfn.XLOOKUP(D629,products!$A$1:$A$49,products!$D$1:$D$49,,0)</f>
        <v>2.5</v>
      </c>
      <c r="L629" s="9">
        <f>_xlfn.XLOOKUP(D629,products!$A$1:$A$49,products!$E$1:$E$49,,0)</f>
        <v>31.624999999999996</v>
      </c>
      <c r="M629" s="9">
        <f>'Working sheet 1'!L629*'Working sheet 1'!E629</f>
        <v>63.249999999999993</v>
      </c>
      <c r="N629" t="str">
        <f t="shared" si="18"/>
        <v>Excelsa</v>
      </c>
      <c r="O629" t="str">
        <f t="shared" si="19"/>
        <v>Medium</v>
      </c>
      <c r="P629" t="str">
        <f>_xlfn.XLOOKUP(Table1[[#This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_xlfn.XLOOKUP('Working sheet 1'!D630,products!$A$1:$A$49,products!$B$1:$B$49,,0)</f>
        <v>Exc</v>
      </c>
      <c r="J630" t="str">
        <f>_xlfn.XLOOKUP(D630,products!$A$1:$A$49,products!$C$1:$C$49,,0)</f>
        <v>L</v>
      </c>
      <c r="K630" s="7">
        <f>_xlfn.XLOOKUP(D630,products!$A$1:$A$49,products!$D$1:$D$49,,0)</f>
        <v>0.2</v>
      </c>
      <c r="L630" s="9">
        <f>_xlfn.XLOOKUP(D630,products!$A$1:$A$49,products!$E$1:$E$49,,0)</f>
        <v>4.4550000000000001</v>
      </c>
      <c r="M630" s="9">
        <f>'Working sheet 1'!L630*'Working sheet 1'!E630</f>
        <v>26.73</v>
      </c>
      <c r="N630" t="str">
        <f t="shared" si="18"/>
        <v>Excelsa</v>
      </c>
      <c r="O630" t="str">
        <f t="shared" si="19"/>
        <v>Light</v>
      </c>
      <c r="P630" t="str">
        <f>_xlfn.XLOOKUP(Table1[[#This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_xlfn.XLOOKUP('Working sheet 1'!D631,products!$A$1:$A$49,products!$B$1:$B$49,,0)</f>
        <v>Lib</v>
      </c>
      <c r="J631" t="str">
        <f>_xlfn.XLOOKUP(D631,products!$A$1:$A$49,products!$C$1:$C$49,,0)</f>
        <v>D</v>
      </c>
      <c r="K631" s="7">
        <f>_xlfn.XLOOKUP(D631,products!$A$1:$A$49,products!$D$1:$D$49,,0)</f>
        <v>0.5</v>
      </c>
      <c r="L631" s="9">
        <f>_xlfn.XLOOKUP(D631,products!$A$1:$A$49,products!$E$1:$E$49,,0)</f>
        <v>7.77</v>
      </c>
      <c r="M631" s="9">
        <f>'Working sheet 1'!L631*'Working sheet 1'!E631</f>
        <v>31.08</v>
      </c>
      <c r="N631" t="str">
        <f t="shared" si="18"/>
        <v>Liberica</v>
      </c>
      <c r="O631" t="str">
        <f t="shared" si="19"/>
        <v>Dark</v>
      </c>
      <c r="P631" t="str">
        <f>_xlfn.XLOOKUP(Table1[[#This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_xlfn.XLOOKUP('Working sheet 1'!D632,products!$A$1:$A$49,products!$B$1:$B$49,,0)</f>
        <v>Ara</v>
      </c>
      <c r="J632" t="str">
        <f>_xlfn.XLOOKUP(D632,products!$A$1:$A$49,products!$C$1:$C$49,,0)</f>
        <v>D</v>
      </c>
      <c r="K632" s="7">
        <f>_xlfn.XLOOKUP(D632,products!$A$1:$A$49,products!$D$1:$D$49,,0)</f>
        <v>0.2</v>
      </c>
      <c r="L632" s="9">
        <f>_xlfn.XLOOKUP(D632,products!$A$1:$A$49,products!$E$1:$E$49,,0)</f>
        <v>2.9849999999999999</v>
      </c>
      <c r="M632" s="9">
        <f>'Working sheet 1'!L632*'Working sheet 1'!E632</f>
        <v>2.9849999999999999</v>
      </c>
      <c r="N632" t="str">
        <f t="shared" si="18"/>
        <v>Arabica</v>
      </c>
      <c r="O632" t="str">
        <f t="shared" si="19"/>
        <v>Dark</v>
      </c>
      <c r="P632" t="str">
        <f>_xlfn.XLOOKUP(Table1[[#This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_xlfn.XLOOKUP('Working sheet 1'!D633,products!$A$1:$A$49,products!$B$1:$B$49,,0)</f>
        <v>Rob</v>
      </c>
      <c r="J633" t="str">
        <f>_xlfn.XLOOKUP(D633,products!$A$1:$A$49,products!$C$1:$C$49,,0)</f>
        <v>D</v>
      </c>
      <c r="K633" s="7">
        <f>_xlfn.XLOOKUP(D633,products!$A$1:$A$49,products!$D$1:$D$49,,0)</f>
        <v>2.5</v>
      </c>
      <c r="L633" s="9">
        <f>_xlfn.XLOOKUP(D633,products!$A$1:$A$49,products!$E$1:$E$49,,0)</f>
        <v>20.584999999999997</v>
      </c>
      <c r="M633" s="9">
        <f>'Working sheet 1'!L633*'Working sheet 1'!E633</f>
        <v>102.92499999999998</v>
      </c>
      <c r="N633" t="str">
        <f t="shared" si="18"/>
        <v>Robusta</v>
      </c>
      <c r="O633" t="str">
        <f t="shared" si="19"/>
        <v>Dark</v>
      </c>
      <c r="P633" t="str">
        <f>_xlfn.XLOOKUP(Table1[[#This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_xlfn.XLOOKUP('Working sheet 1'!D634,products!$A$1:$A$49,products!$B$1:$B$49,,0)</f>
        <v>Exc</v>
      </c>
      <c r="J634" t="str">
        <f>_xlfn.XLOOKUP(D634,products!$A$1:$A$49,products!$C$1:$C$49,,0)</f>
        <v>L</v>
      </c>
      <c r="K634" s="7">
        <f>_xlfn.XLOOKUP(D634,products!$A$1:$A$49,products!$D$1:$D$49,,0)</f>
        <v>0.5</v>
      </c>
      <c r="L634" s="9">
        <f>_xlfn.XLOOKUP(D634,products!$A$1:$A$49,products!$E$1:$E$49,,0)</f>
        <v>8.91</v>
      </c>
      <c r="M634" s="9">
        <f>'Working sheet 1'!L634*'Working sheet 1'!E634</f>
        <v>35.64</v>
      </c>
      <c r="N634" t="str">
        <f t="shared" si="18"/>
        <v>Excelsa</v>
      </c>
      <c r="O634" t="str">
        <f t="shared" si="19"/>
        <v>Light</v>
      </c>
      <c r="P634" t="str">
        <f>_xlfn.XLOOKUP(Table1[[#This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_xlfn.XLOOKUP('Working sheet 1'!D635,products!$A$1:$A$49,products!$B$1:$B$49,,0)</f>
        <v>Rob</v>
      </c>
      <c r="J635" t="str">
        <f>_xlfn.XLOOKUP(D635,products!$A$1:$A$49,products!$C$1:$C$49,,0)</f>
        <v>L</v>
      </c>
      <c r="K635" s="7">
        <f>_xlfn.XLOOKUP(D635,products!$A$1:$A$49,products!$D$1:$D$49,,0)</f>
        <v>1</v>
      </c>
      <c r="L635" s="9">
        <f>_xlfn.XLOOKUP(D635,products!$A$1:$A$49,products!$E$1:$E$49,,0)</f>
        <v>11.95</v>
      </c>
      <c r="M635" s="9">
        <f>'Working sheet 1'!L635*'Working sheet 1'!E635</f>
        <v>47.8</v>
      </c>
      <c r="N635" t="str">
        <f t="shared" si="18"/>
        <v>Robusta</v>
      </c>
      <c r="O635" t="str">
        <f t="shared" si="19"/>
        <v>Light</v>
      </c>
      <c r="P635" t="str">
        <f>_xlfn.XLOOKUP(Table1[[#This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_xlfn.XLOOKUP('Working sheet 1'!D636,products!$A$1:$A$49,products!$B$1:$B$49,,0)</f>
        <v>Lib</v>
      </c>
      <c r="J636" t="str">
        <f>_xlfn.XLOOKUP(D636,products!$A$1:$A$49,products!$C$1:$C$49,,0)</f>
        <v>M</v>
      </c>
      <c r="K636" s="7">
        <f>_xlfn.XLOOKUP(D636,products!$A$1:$A$49,products!$D$1:$D$49,,0)</f>
        <v>1</v>
      </c>
      <c r="L636" s="9">
        <f>_xlfn.XLOOKUP(D636,products!$A$1:$A$49,products!$E$1:$E$49,,0)</f>
        <v>14.55</v>
      </c>
      <c r="M636" s="9">
        <f>'Working sheet 1'!L636*'Working sheet 1'!E636</f>
        <v>43.650000000000006</v>
      </c>
      <c r="N636" t="str">
        <f t="shared" si="18"/>
        <v>Liberica</v>
      </c>
      <c r="O636" t="str">
        <f t="shared" si="19"/>
        <v>Medium</v>
      </c>
      <c r="P636" t="str">
        <f>_xlfn.XLOOKUP(Table1[[#This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_xlfn.XLOOKUP('Working sheet 1'!D637,products!$A$1:$A$49,products!$B$1:$B$49,,0)</f>
        <v>Exc</v>
      </c>
      <c r="J637" t="str">
        <f>_xlfn.XLOOKUP(D637,products!$A$1:$A$49,products!$C$1:$C$49,,0)</f>
        <v>L</v>
      </c>
      <c r="K637" s="7">
        <f>_xlfn.XLOOKUP(D637,products!$A$1:$A$49,products!$D$1:$D$49,,0)</f>
        <v>0.5</v>
      </c>
      <c r="L637" s="9">
        <f>_xlfn.XLOOKUP(D637,products!$A$1:$A$49,products!$E$1:$E$49,,0)</f>
        <v>8.91</v>
      </c>
      <c r="M637" s="9">
        <f>'Working sheet 1'!L637*'Working sheet 1'!E637</f>
        <v>35.64</v>
      </c>
      <c r="N637" t="str">
        <f t="shared" si="18"/>
        <v>Excelsa</v>
      </c>
      <c r="O637" t="str">
        <f t="shared" si="19"/>
        <v>Light</v>
      </c>
      <c r="P637" t="str">
        <f>_xlfn.XLOOKUP(Table1[[#This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_xlfn.XLOOKUP('Working sheet 1'!D638,products!$A$1:$A$49,products!$B$1:$B$49,,0)</f>
        <v>Lib</v>
      </c>
      <c r="J638" t="str">
        <f>_xlfn.XLOOKUP(D638,products!$A$1:$A$49,products!$C$1:$C$49,,0)</f>
        <v>L</v>
      </c>
      <c r="K638" s="7">
        <f>_xlfn.XLOOKUP(D638,products!$A$1:$A$49,products!$D$1:$D$49,,0)</f>
        <v>1</v>
      </c>
      <c r="L638" s="9">
        <f>_xlfn.XLOOKUP(D638,products!$A$1:$A$49,products!$E$1:$E$49,,0)</f>
        <v>15.85</v>
      </c>
      <c r="M638" s="9">
        <f>'Working sheet 1'!L638*'Working sheet 1'!E638</f>
        <v>95.1</v>
      </c>
      <c r="N638" t="str">
        <f t="shared" si="18"/>
        <v>Liberica</v>
      </c>
      <c r="O638" t="str">
        <f t="shared" si="19"/>
        <v>Light</v>
      </c>
      <c r="P638" t="str">
        <f>_xlfn.XLOOKUP(Table1[[#This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_xlfn.XLOOKUP('Working sheet 1'!D639,products!$A$1:$A$49,products!$B$1:$B$49,,0)</f>
        <v>Exc</v>
      </c>
      <c r="J639" t="str">
        <f>_xlfn.XLOOKUP(D639,products!$A$1:$A$49,products!$C$1:$C$49,,0)</f>
        <v>M</v>
      </c>
      <c r="K639" s="7">
        <f>_xlfn.XLOOKUP(D639,products!$A$1:$A$49,products!$D$1:$D$49,,0)</f>
        <v>2.5</v>
      </c>
      <c r="L639" s="9">
        <f>_xlfn.XLOOKUP(D639,products!$A$1:$A$49,products!$E$1:$E$49,,0)</f>
        <v>31.624999999999996</v>
      </c>
      <c r="M639" s="9">
        <f>'Working sheet 1'!L639*'Working sheet 1'!E639</f>
        <v>31.624999999999996</v>
      </c>
      <c r="N639" t="str">
        <f t="shared" si="18"/>
        <v>Excelsa</v>
      </c>
      <c r="O639" t="str">
        <f t="shared" si="19"/>
        <v>Medium</v>
      </c>
      <c r="P639" t="str">
        <f>_xlfn.XLOOKUP(Table1[[#This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_xlfn.XLOOKUP('Working sheet 1'!D640,products!$A$1:$A$49,products!$B$1:$B$49,,0)</f>
        <v>Ara</v>
      </c>
      <c r="J640" t="str">
        <f>_xlfn.XLOOKUP(D640,products!$A$1:$A$49,products!$C$1:$C$49,,0)</f>
        <v>M</v>
      </c>
      <c r="K640" s="7">
        <f>_xlfn.XLOOKUP(D640,products!$A$1:$A$49,products!$D$1:$D$49,,0)</f>
        <v>2.5</v>
      </c>
      <c r="L640" s="9">
        <f>_xlfn.XLOOKUP(D640,products!$A$1:$A$49,products!$E$1:$E$49,,0)</f>
        <v>25.874999999999996</v>
      </c>
      <c r="M640" s="9">
        <f>'Working sheet 1'!L640*'Working sheet 1'!E640</f>
        <v>77.624999999999986</v>
      </c>
      <c r="N640" t="str">
        <f t="shared" si="18"/>
        <v>Arabica</v>
      </c>
      <c r="O640" t="str">
        <f t="shared" si="19"/>
        <v>Medium</v>
      </c>
      <c r="P640" t="str">
        <f>_xlfn.XLOOKUP(Table1[[#This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_xlfn.XLOOKUP('Working sheet 1'!D641,products!$A$1:$A$49,products!$B$1:$B$49,,0)</f>
        <v>Lib</v>
      </c>
      <c r="J641" t="str">
        <f>_xlfn.XLOOKUP(D641,products!$A$1:$A$49,products!$C$1:$C$49,,0)</f>
        <v>D</v>
      </c>
      <c r="K641" s="7">
        <f>_xlfn.XLOOKUP(D641,products!$A$1:$A$49,products!$D$1:$D$49,,0)</f>
        <v>0.2</v>
      </c>
      <c r="L641" s="9">
        <f>_xlfn.XLOOKUP(D641,products!$A$1:$A$49,products!$E$1:$E$49,,0)</f>
        <v>3.8849999999999998</v>
      </c>
      <c r="M641" s="9">
        <f>'Working sheet 1'!L641*'Working sheet 1'!E641</f>
        <v>3.8849999999999998</v>
      </c>
      <c r="N641" t="str">
        <f t="shared" si="18"/>
        <v>Liberica</v>
      </c>
      <c r="O641" t="str">
        <f t="shared" si="19"/>
        <v>Dark</v>
      </c>
      <c r="P641" t="str">
        <f>_xlfn.XLOOKUP(Table1[[#This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_xlfn.XLOOKUP('Working sheet 1'!D642,products!$A$1:$A$49,products!$B$1:$B$49,,0)</f>
        <v>Rob</v>
      </c>
      <c r="J642" t="str">
        <f>_xlfn.XLOOKUP(D642,products!$A$1:$A$49,products!$C$1:$C$49,,0)</f>
        <v>L</v>
      </c>
      <c r="K642" s="7">
        <f>_xlfn.XLOOKUP(D642,products!$A$1:$A$49,products!$D$1:$D$49,,0)</f>
        <v>2.5</v>
      </c>
      <c r="L642" s="9">
        <f>_xlfn.XLOOKUP(D642,products!$A$1:$A$49,products!$E$1:$E$49,,0)</f>
        <v>27.484999999999996</v>
      </c>
      <c r="M642" s="9">
        <f>'Working sheet 1'!L642*'Working sheet 1'!E642</f>
        <v>137.42499999999998</v>
      </c>
      <c r="N642" t="str">
        <f t="shared" si="18"/>
        <v>Robusta</v>
      </c>
      <c r="O642" t="str">
        <f t="shared" si="19"/>
        <v>Light</v>
      </c>
      <c r="P642" t="str">
        <f>_xlfn.XLOOKUP(Table1[[#This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_xlfn.XLOOKUP('Working sheet 1'!D643,products!$A$1:$A$49,products!$B$1:$B$49,,0)</f>
        <v>Rob</v>
      </c>
      <c r="J643" t="str">
        <f>_xlfn.XLOOKUP(D643,products!$A$1:$A$49,products!$C$1:$C$49,,0)</f>
        <v>L</v>
      </c>
      <c r="K643" s="7">
        <f>_xlfn.XLOOKUP(D643,products!$A$1:$A$49,products!$D$1:$D$49,,0)</f>
        <v>1</v>
      </c>
      <c r="L643" s="9">
        <f>_xlfn.XLOOKUP(D643,products!$A$1:$A$49,products!$E$1:$E$49,,0)</f>
        <v>11.95</v>
      </c>
      <c r="M643" s="9">
        <f>'Working sheet 1'!L643*'Working sheet 1'!E643</f>
        <v>35.849999999999994</v>
      </c>
      <c r="N643" t="str">
        <f t="shared" ref="N643:N706" si="20">IF(I643="Rob","Robusta",IF(I643="Exc","Excelsa",IF(I643="Ara","Arabica",IF(I643="Lib","Liberica",""))))</f>
        <v>Robusta</v>
      </c>
      <c r="O643" t="str">
        <f t="shared" ref="O643:O706" si="21">IF(J643="M","Medium",IF(J643="L","Light",IF(J643="D","Dark","")))</f>
        <v>Light</v>
      </c>
      <c r="P643" t="str">
        <f>_xlfn.XLOOKUP(Table1[[#This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_xlfn.XLOOKUP('Working sheet 1'!D644,products!$A$1:$A$49,products!$B$1:$B$49,,0)</f>
        <v>Exc</v>
      </c>
      <c r="J644" t="str">
        <f>_xlfn.XLOOKUP(D644,products!$A$1:$A$49,products!$C$1:$C$49,,0)</f>
        <v>M</v>
      </c>
      <c r="K644" s="7">
        <f>_xlfn.XLOOKUP(D644,products!$A$1:$A$49,products!$D$1:$D$49,,0)</f>
        <v>0.2</v>
      </c>
      <c r="L644" s="9">
        <f>_xlfn.XLOOKUP(D644,products!$A$1:$A$49,products!$E$1:$E$49,,0)</f>
        <v>4.125</v>
      </c>
      <c r="M644" s="9">
        <f>'Working sheet 1'!L644*'Working sheet 1'!E644</f>
        <v>8.25</v>
      </c>
      <c r="N644" t="str">
        <f t="shared" si="20"/>
        <v>Excelsa</v>
      </c>
      <c r="O644" t="str">
        <f t="shared" si="21"/>
        <v>Medium</v>
      </c>
      <c r="P644" t="str">
        <f>_xlfn.XLOOKUP(Table1[[#This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_xlfn.XLOOKUP('Working sheet 1'!D645,products!$A$1:$A$49,products!$B$1:$B$49,,0)</f>
        <v>Exc</v>
      </c>
      <c r="J645" t="str">
        <f>_xlfn.XLOOKUP(D645,products!$A$1:$A$49,products!$C$1:$C$49,,0)</f>
        <v>L</v>
      </c>
      <c r="K645" s="7">
        <f>_xlfn.XLOOKUP(D645,products!$A$1:$A$49,products!$D$1:$D$49,,0)</f>
        <v>2.5</v>
      </c>
      <c r="L645" s="9">
        <f>_xlfn.XLOOKUP(D645,products!$A$1:$A$49,products!$E$1:$E$49,,0)</f>
        <v>34.154999999999994</v>
      </c>
      <c r="M645" s="9">
        <f>'Working sheet 1'!L645*'Working sheet 1'!E645</f>
        <v>102.46499999999997</v>
      </c>
      <c r="N645" t="str">
        <f t="shared" si="20"/>
        <v>Excelsa</v>
      </c>
      <c r="O645" t="str">
        <f t="shared" si="21"/>
        <v>Light</v>
      </c>
      <c r="P645" t="str">
        <f>_xlfn.XLOOKUP(Table1[[#This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_xlfn.XLOOKUP('Working sheet 1'!D646,products!$A$1:$A$49,products!$B$1:$B$49,,0)</f>
        <v>Rob</v>
      </c>
      <c r="J646" t="str">
        <f>_xlfn.XLOOKUP(D646,products!$A$1:$A$49,products!$C$1:$C$49,,0)</f>
        <v>D</v>
      </c>
      <c r="K646" s="7">
        <f>_xlfn.XLOOKUP(D646,products!$A$1:$A$49,products!$D$1:$D$49,,0)</f>
        <v>2.5</v>
      </c>
      <c r="L646" s="9">
        <f>_xlfn.XLOOKUP(D646,products!$A$1:$A$49,products!$E$1:$E$49,,0)</f>
        <v>20.584999999999997</v>
      </c>
      <c r="M646" s="9">
        <f>'Working sheet 1'!L646*'Working sheet 1'!E646</f>
        <v>41.169999999999995</v>
      </c>
      <c r="N646" t="str">
        <f t="shared" si="20"/>
        <v>Robusta</v>
      </c>
      <c r="O646" t="str">
        <f t="shared" si="21"/>
        <v>Dark</v>
      </c>
      <c r="P646" t="str">
        <f>_xlfn.XLOOKUP(Table1[[#This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_xlfn.XLOOKUP('Working sheet 1'!D647,products!$A$1:$A$49,products!$B$1:$B$49,,0)</f>
        <v>Ara</v>
      </c>
      <c r="J647" t="str">
        <f>_xlfn.XLOOKUP(D647,products!$A$1:$A$49,products!$C$1:$C$49,,0)</f>
        <v>D</v>
      </c>
      <c r="K647" s="7">
        <f>_xlfn.XLOOKUP(D647,products!$A$1:$A$49,products!$D$1:$D$49,,0)</f>
        <v>2.5</v>
      </c>
      <c r="L647" s="9">
        <f>_xlfn.XLOOKUP(D647,products!$A$1:$A$49,products!$E$1:$E$49,,0)</f>
        <v>22.884999999999998</v>
      </c>
      <c r="M647" s="9">
        <f>'Working sheet 1'!L647*'Working sheet 1'!E647</f>
        <v>68.655000000000001</v>
      </c>
      <c r="N647" t="str">
        <f t="shared" si="20"/>
        <v>Arabica</v>
      </c>
      <c r="O647" t="str">
        <f t="shared" si="21"/>
        <v>Dark</v>
      </c>
      <c r="P647" t="str">
        <f>_xlfn.XLOOKUP(Table1[[#This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_xlfn.XLOOKUP('Working sheet 1'!D648,products!$A$1:$A$49,products!$B$1:$B$49,,0)</f>
        <v>Ara</v>
      </c>
      <c r="J648" t="str">
        <f>_xlfn.XLOOKUP(D648,products!$A$1:$A$49,products!$C$1:$C$49,,0)</f>
        <v>D</v>
      </c>
      <c r="K648" s="7">
        <f>_xlfn.XLOOKUP(D648,products!$A$1:$A$49,products!$D$1:$D$49,,0)</f>
        <v>1</v>
      </c>
      <c r="L648" s="9">
        <f>_xlfn.XLOOKUP(D648,products!$A$1:$A$49,products!$E$1:$E$49,,0)</f>
        <v>9.9499999999999993</v>
      </c>
      <c r="M648" s="9">
        <f>'Working sheet 1'!L648*'Working sheet 1'!E648</f>
        <v>9.9499999999999993</v>
      </c>
      <c r="N648" t="str">
        <f t="shared" si="20"/>
        <v>Arabica</v>
      </c>
      <c r="O648" t="str">
        <f t="shared" si="21"/>
        <v>Dark</v>
      </c>
      <c r="P648" t="str">
        <f>_xlfn.XLOOKUP(Table1[[#This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_xlfn.XLOOKUP('Working sheet 1'!D649,products!$A$1:$A$49,products!$B$1:$B$49,,0)</f>
        <v>Lib</v>
      </c>
      <c r="J649" t="str">
        <f>_xlfn.XLOOKUP(D649,products!$A$1:$A$49,products!$C$1:$C$49,,0)</f>
        <v>L</v>
      </c>
      <c r="K649" s="7">
        <f>_xlfn.XLOOKUP(D649,products!$A$1:$A$49,products!$D$1:$D$49,,0)</f>
        <v>0.5</v>
      </c>
      <c r="L649" s="9">
        <f>_xlfn.XLOOKUP(D649,products!$A$1:$A$49,products!$E$1:$E$49,,0)</f>
        <v>9.51</v>
      </c>
      <c r="M649" s="9">
        <f>'Working sheet 1'!L649*'Working sheet 1'!E649</f>
        <v>28.53</v>
      </c>
      <c r="N649" t="str">
        <f t="shared" si="20"/>
        <v>Liberica</v>
      </c>
      <c r="O649" t="str">
        <f t="shared" si="21"/>
        <v>Light</v>
      </c>
      <c r="P649" t="str">
        <f>_xlfn.XLOOKUP(Table1[[#This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_xlfn.XLOOKUP('Working sheet 1'!D650,products!$A$1:$A$49,products!$B$1:$B$49,,0)</f>
        <v>Rob</v>
      </c>
      <c r="J650" t="str">
        <f>_xlfn.XLOOKUP(D650,products!$A$1:$A$49,products!$C$1:$C$49,,0)</f>
        <v>D</v>
      </c>
      <c r="K650" s="7">
        <f>_xlfn.XLOOKUP(D650,products!$A$1:$A$49,products!$D$1:$D$49,,0)</f>
        <v>0.2</v>
      </c>
      <c r="L650" s="9">
        <f>_xlfn.XLOOKUP(D650,products!$A$1:$A$49,products!$E$1:$E$49,,0)</f>
        <v>2.6849999999999996</v>
      </c>
      <c r="M650" s="9">
        <f>'Working sheet 1'!L650*'Working sheet 1'!E650</f>
        <v>16.11</v>
      </c>
      <c r="N650" t="str">
        <f t="shared" si="20"/>
        <v>Robusta</v>
      </c>
      <c r="O650" t="str">
        <f t="shared" si="21"/>
        <v>Dark</v>
      </c>
      <c r="P650" t="str">
        <f>_xlfn.XLOOKUP(Table1[[#This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_xlfn.XLOOKUP('Working sheet 1'!D651,products!$A$1:$A$49,products!$B$1:$B$49,,0)</f>
        <v>Lib</v>
      </c>
      <c r="J651" t="str">
        <f>_xlfn.XLOOKUP(D651,products!$A$1:$A$49,products!$C$1:$C$49,,0)</f>
        <v>L</v>
      </c>
      <c r="K651" s="7">
        <f>_xlfn.XLOOKUP(D651,products!$A$1:$A$49,products!$D$1:$D$49,,0)</f>
        <v>1</v>
      </c>
      <c r="L651" s="9">
        <f>_xlfn.XLOOKUP(D651,products!$A$1:$A$49,products!$E$1:$E$49,,0)</f>
        <v>15.85</v>
      </c>
      <c r="M651" s="9">
        <f>'Working sheet 1'!L651*'Working sheet 1'!E651</f>
        <v>95.1</v>
      </c>
      <c r="N651" t="str">
        <f t="shared" si="20"/>
        <v>Liberica</v>
      </c>
      <c r="O651" t="str">
        <f t="shared" si="21"/>
        <v>Light</v>
      </c>
      <c r="P651" t="str">
        <f>_xlfn.XLOOKUP(Table1[[#This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_xlfn.XLOOKUP('Working sheet 1'!D652,products!$A$1:$A$49,products!$B$1:$B$49,,0)</f>
        <v>Rob</v>
      </c>
      <c r="J652" t="str">
        <f>_xlfn.XLOOKUP(D652,products!$A$1:$A$49,products!$C$1:$C$49,,0)</f>
        <v>D</v>
      </c>
      <c r="K652" s="7">
        <f>_xlfn.XLOOKUP(D652,products!$A$1:$A$49,products!$D$1:$D$49,,0)</f>
        <v>0.5</v>
      </c>
      <c r="L652" s="9">
        <f>_xlfn.XLOOKUP(D652,products!$A$1:$A$49,products!$E$1:$E$49,,0)</f>
        <v>5.3699999999999992</v>
      </c>
      <c r="M652" s="9">
        <f>'Working sheet 1'!L652*'Working sheet 1'!E652</f>
        <v>5.3699999999999992</v>
      </c>
      <c r="N652" t="str">
        <f t="shared" si="20"/>
        <v>Robusta</v>
      </c>
      <c r="O652" t="str">
        <f t="shared" si="21"/>
        <v>Dark</v>
      </c>
      <c r="P652" t="str">
        <f>_xlfn.XLOOKUP(Table1[[#This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_xlfn.XLOOKUP('Working sheet 1'!D653,products!$A$1:$A$49,products!$B$1:$B$49,,0)</f>
        <v>Rob</v>
      </c>
      <c r="J653" t="str">
        <f>_xlfn.XLOOKUP(D653,products!$A$1:$A$49,products!$C$1:$C$49,,0)</f>
        <v>L</v>
      </c>
      <c r="K653" s="7">
        <f>_xlfn.XLOOKUP(D653,products!$A$1:$A$49,products!$D$1:$D$49,,0)</f>
        <v>1</v>
      </c>
      <c r="L653" s="9">
        <f>_xlfn.XLOOKUP(D653,products!$A$1:$A$49,products!$E$1:$E$49,,0)</f>
        <v>11.95</v>
      </c>
      <c r="M653" s="9">
        <f>'Working sheet 1'!L653*'Working sheet 1'!E653</f>
        <v>47.8</v>
      </c>
      <c r="N653" t="str">
        <f t="shared" si="20"/>
        <v>Robusta</v>
      </c>
      <c r="O653" t="str">
        <f t="shared" si="21"/>
        <v>Light</v>
      </c>
      <c r="P653" t="str">
        <f>_xlfn.XLOOKUP(Table1[[#This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_xlfn.XLOOKUP('Working sheet 1'!D654,products!$A$1:$A$49,products!$B$1:$B$49,,0)</f>
        <v>Lib</v>
      </c>
      <c r="J654" t="str">
        <f>_xlfn.XLOOKUP(D654,products!$A$1:$A$49,products!$C$1:$C$49,,0)</f>
        <v>L</v>
      </c>
      <c r="K654" s="7">
        <f>_xlfn.XLOOKUP(D654,products!$A$1:$A$49,products!$D$1:$D$49,,0)</f>
        <v>1</v>
      </c>
      <c r="L654" s="9">
        <f>_xlfn.XLOOKUP(D654,products!$A$1:$A$49,products!$E$1:$E$49,,0)</f>
        <v>15.85</v>
      </c>
      <c r="M654" s="9">
        <f>'Working sheet 1'!L654*'Working sheet 1'!E654</f>
        <v>63.4</v>
      </c>
      <c r="N654" t="str">
        <f t="shared" si="20"/>
        <v>Liberica</v>
      </c>
      <c r="O654" t="str">
        <f t="shared" si="21"/>
        <v>Light</v>
      </c>
      <c r="P654" t="str">
        <f>_xlfn.XLOOKUP(Table1[[#This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_xlfn.XLOOKUP('Working sheet 1'!D655,products!$A$1:$A$49,products!$B$1:$B$49,,0)</f>
        <v>Ara</v>
      </c>
      <c r="J655" t="str">
        <f>_xlfn.XLOOKUP(D655,products!$A$1:$A$49,products!$C$1:$C$49,,0)</f>
        <v>M</v>
      </c>
      <c r="K655" s="7">
        <f>_xlfn.XLOOKUP(D655,products!$A$1:$A$49,products!$D$1:$D$49,,0)</f>
        <v>2.5</v>
      </c>
      <c r="L655" s="9">
        <f>_xlfn.XLOOKUP(D655,products!$A$1:$A$49,products!$E$1:$E$49,,0)</f>
        <v>25.874999999999996</v>
      </c>
      <c r="M655" s="9">
        <f>'Working sheet 1'!L655*'Working sheet 1'!E655</f>
        <v>103.49999999999999</v>
      </c>
      <c r="N655" t="str">
        <f t="shared" si="20"/>
        <v>Arabica</v>
      </c>
      <c r="O655" t="str">
        <f t="shared" si="21"/>
        <v>Medium</v>
      </c>
      <c r="P655" t="str">
        <f>_xlfn.XLOOKUP(Table1[[#This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_xlfn.XLOOKUP('Working sheet 1'!D656,products!$A$1:$A$49,products!$B$1:$B$49,,0)</f>
        <v>Ara</v>
      </c>
      <c r="J656" t="str">
        <f>_xlfn.XLOOKUP(D656,products!$A$1:$A$49,products!$C$1:$C$49,,0)</f>
        <v>D</v>
      </c>
      <c r="K656" s="7">
        <f>_xlfn.XLOOKUP(D656,products!$A$1:$A$49,products!$D$1:$D$49,,0)</f>
        <v>2.5</v>
      </c>
      <c r="L656" s="9">
        <f>_xlfn.XLOOKUP(D656,products!$A$1:$A$49,products!$E$1:$E$49,,0)</f>
        <v>22.884999999999998</v>
      </c>
      <c r="M656" s="9">
        <f>'Working sheet 1'!L656*'Working sheet 1'!E656</f>
        <v>68.655000000000001</v>
      </c>
      <c r="N656" t="str">
        <f t="shared" si="20"/>
        <v>Arabica</v>
      </c>
      <c r="O656" t="str">
        <f t="shared" si="21"/>
        <v>Dark</v>
      </c>
      <c r="P656" t="str">
        <f>_xlfn.XLOOKUP(Table1[[#This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_xlfn.XLOOKUP('Working sheet 1'!D657,products!$A$1:$A$49,products!$B$1:$B$49,,0)</f>
        <v>Rob</v>
      </c>
      <c r="J657" t="str">
        <f>_xlfn.XLOOKUP(D657,products!$A$1:$A$49,products!$C$1:$C$49,,0)</f>
        <v>M</v>
      </c>
      <c r="K657" s="7">
        <f>_xlfn.XLOOKUP(D657,products!$A$1:$A$49,products!$D$1:$D$49,,0)</f>
        <v>2.5</v>
      </c>
      <c r="L657" s="9">
        <f>_xlfn.XLOOKUP(D657,products!$A$1:$A$49,products!$E$1:$E$49,,0)</f>
        <v>22.884999999999998</v>
      </c>
      <c r="M657" s="9">
        <f>'Working sheet 1'!L657*'Working sheet 1'!E657</f>
        <v>45.769999999999996</v>
      </c>
      <c r="N657" t="str">
        <f t="shared" si="20"/>
        <v>Robusta</v>
      </c>
      <c r="O657" t="str">
        <f t="shared" si="21"/>
        <v>Medium</v>
      </c>
      <c r="P657" t="str">
        <f>_xlfn.XLOOKUP(Table1[[#This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_xlfn.XLOOKUP('Working sheet 1'!D658,products!$A$1:$A$49,products!$B$1:$B$49,,0)</f>
        <v>Lib</v>
      </c>
      <c r="J658" t="str">
        <f>_xlfn.XLOOKUP(D658,products!$A$1:$A$49,products!$C$1:$C$49,,0)</f>
        <v>D</v>
      </c>
      <c r="K658" s="7">
        <f>_xlfn.XLOOKUP(D658,products!$A$1:$A$49,products!$D$1:$D$49,,0)</f>
        <v>1</v>
      </c>
      <c r="L658" s="9">
        <f>_xlfn.XLOOKUP(D658,products!$A$1:$A$49,products!$E$1:$E$49,,0)</f>
        <v>12.95</v>
      </c>
      <c r="M658" s="9">
        <f>'Working sheet 1'!L658*'Working sheet 1'!E658</f>
        <v>51.8</v>
      </c>
      <c r="N658" t="str">
        <f t="shared" si="20"/>
        <v>Liberica</v>
      </c>
      <c r="O658" t="str">
        <f t="shared" si="21"/>
        <v>Dark</v>
      </c>
      <c r="P658" t="str">
        <f>_xlfn.XLOOKUP(Table1[[#This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_xlfn.XLOOKUP('Working sheet 1'!D659,products!$A$1:$A$49,products!$B$1:$B$49,,0)</f>
        <v>Ara</v>
      </c>
      <c r="J659" t="str">
        <f>_xlfn.XLOOKUP(D659,products!$A$1:$A$49,products!$C$1:$C$49,,0)</f>
        <v>M</v>
      </c>
      <c r="K659" s="7">
        <f>_xlfn.XLOOKUP(D659,products!$A$1:$A$49,products!$D$1:$D$49,,0)</f>
        <v>0.5</v>
      </c>
      <c r="L659" s="9">
        <f>_xlfn.XLOOKUP(D659,products!$A$1:$A$49,products!$E$1:$E$49,,0)</f>
        <v>6.75</v>
      </c>
      <c r="M659" s="9">
        <f>'Working sheet 1'!L659*'Working sheet 1'!E659</f>
        <v>13.5</v>
      </c>
      <c r="N659" t="str">
        <f t="shared" si="20"/>
        <v>Arabica</v>
      </c>
      <c r="O659" t="str">
        <f t="shared" si="21"/>
        <v>Medium</v>
      </c>
      <c r="P659" t="str">
        <f>_xlfn.XLOOKUP(Table1[[#This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_xlfn.XLOOKUP('Working sheet 1'!D660,products!$A$1:$A$49,products!$B$1:$B$49,,0)</f>
        <v>Exc</v>
      </c>
      <c r="J660" t="str">
        <f>_xlfn.XLOOKUP(D660,products!$A$1:$A$49,products!$C$1:$C$49,,0)</f>
        <v>M</v>
      </c>
      <c r="K660" s="7">
        <f>_xlfn.XLOOKUP(D660,products!$A$1:$A$49,products!$D$1:$D$49,,0)</f>
        <v>0.5</v>
      </c>
      <c r="L660" s="9">
        <f>_xlfn.XLOOKUP(D660,products!$A$1:$A$49,products!$E$1:$E$49,,0)</f>
        <v>8.25</v>
      </c>
      <c r="M660" s="9">
        <f>'Working sheet 1'!L660*'Working sheet 1'!E660</f>
        <v>24.75</v>
      </c>
      <c r="N660" t="str">
        <f t="shared" si="20"/>
        <v>Excelsa</v>
      </c>
      <c r="O660" t="str">
        <f t="shared" si="21"/>
        <v>Medium</v>
      </c>
      <c r="P660" t="str">
        <f>_xlfn.XLOOKUP(Table1[[#This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_xlfn.XLOOKUP('Working sheet 1'!D661,products!$A$1:$A$49,products!$B$1:$B$49,,0)</f>
        <v>Ara</v>
      </c>
      <c r="J661" t="str">
        <f>_xlfn.XLOOKUP(D661,products!$A$1:$A$49,products!$C$1:$C$49,,0)</f>
        <v>D</v>
      </c>
      <c r="K661" s="7">
        <f>_xlfn.XLOOKUP(D661,products!$A$1:$A$49,products!$D$1:$D$49,,0)</f>
        <v>2.5</v>
      </c>
      <c r="L661" s="9">
        <f>_xlfn.XLOOKUP(D661,products!$A$1:$A$49,products!$E$1:$E$49,,0)</f>
        <v>22.884999999999998</v>
      </c>
      <c r="M661" s="9">
        <f>'Working sheet 1'!L661*'Working sheet 1'!E661</f>
        <v>45.769999999999996</v>
      </c>
      <c r="N661" t="str">
        <f t="shared" si="20"/>
        <v>Arabica</v>
      </c>
      <c r="O661" t="str">
        <f t="shared" si="21"/>
        <v>Dark</v>
      </c>
      <c r="P661" t="str">
        <f>_xlfn.XLOOKUP(Table1[[#This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_xlfn.XLOOKUP('Working sheet 1'!D662,products!$A$1:$A$49,products!$B$1:$B$49,,0)</f>
        <v>Exc</v>
      </c>
      <c r="J662" t="str">
        <f>_xlfn.XLOOKUP(D662,products!$A$1:$A$49,products!$C$1:$C$49,,0)</f>
        <v>L</v>
      </c>
      <c r="K662" s="7">
        <f>_xlfn.XLOOKUP(D662,products!$A$1:$A$49,products!$D$1:$D$49,,0)</f>
        <v>0.5</v>
      </c>
      <c r="L662" s="9">
        <f>_xlfn.XLOOKUP(D662,products!$A$1:$A$49,products!$E$1:$E$49,,0)</f>
        <v>8.91</v>
      </c>
      <c r="M662" s="9">
        <f>'Working sheet 1'!L662*'Working sheet 1'!E662</f>
        <v>53.46</v>
      </c>
      <c r="N662" t="str">
        <f t="shared" si="20"/>
        <v>Excelsa</v>
      </c>
      <c r="O662" t="str">
        <f t="shared" si="21"/>
        <v>Light</v>
      </c>
      <c r="P662" t="str">
        <f>_xlfn.XLOOKUP(Table1[[#This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_xlfn.XLOOKUP('Working sheet 1'!D663,products!$A$1:$A$49,products!$B$1:$B$49,,0)</f>
        <v>Ara</v>
      </c>
      <c r="J663" t="str">
        <f>_xlfn.XLOOKUP(D663,products!$A$1:$A$49,products!$C$1:$C$49,,0)</f>
        <v>M</v>
      </c>
      <c r="K663" s="7">
        <f>_xlfn.XLOOKUP(D663,products!$A$1:$A$49,products!$D$1:$D$49,,0)</f>
        <v>0.2</v>
      </c>
      <c r="L663" s="9">
        <f>_xlfn.XLOOKUP(D663,products!$A$1:$A$49,products!$E$1:$E$49,,0)</f>
        <v>3.375</v>
      </c>
      <c r="M663" s="9">
        <f>'Working sheet 1'!L663*'Working sheet 1'!E663</f>
        <v>20.25</v>
      </c>
      <c r="N663" t="str">
        <f t="shared" si="20"/>
        <v>Arabica</v>
      </c>
      <c r="O663" t="str">
        <f t="shared" si="21"/>
        <v>Medium</v>
      </c>
      <c r="P663" t="str">
        <f>_xlfn.XLOOKUP(Table1[[#This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_xlfn.XLOOKUP('Working sheet 1'!D664,products!$A$1:$A$49,products!$B$1:$B$49,,0)</f>
        <v>Lib</v>
      </c>
      <c r="J664" t="str">
        <f>_xlfn.XLOOKUP(D664,products!$A$1:$A$49,products!$C$1:$C$49,,0)</f>
        <v>D</v>
      </c>
      <c r="K664" s="7">
        <f>_xlfn.XLOOKUP(D664,products!$A$1:$A$49,products!$D$1:$D$49,,0)</f>
        <v>2.5</v>
      </c>
      <c r="L664" s="9">
        <f>_xlfn.XLOOKUP(D664,products!$A$1:$A$49,products!$E$1:$E$49,,0)</f>
        <v>29.784999999999997</v>
      </c>
      <c r="M664" s="9">
        <f>'Working sheet 1'!L664*'Working sheet 1'!E664</f>
        <v>148.92499999999998</v>
      </c>
      <c r="N664" t="str">
        <f t="shared" si="20"/>
        <v>Liberica</v>
      </c>
      <c r="O664" t="str">
        <f t="shared" si="21"/>
        <v>Dark</v>
      </c>
      <c r="P664" t="str">
        <f>_xlfn.XLOOKUP(Table1[[#This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_xlfn.XLOOKUP('Working sheet 1'!D665,products!$A$1:$A$49,products!$B$1:$B$49,,0)</f>
        <v>Ara</v>
      </c>
      <c r="J665" t="str">
        <f>_xlfn.XLOOKUP(D665,products!$A$1:$A$49,products!$C$1:$C$49,,0)</f>
        <v>M</v>
      </c>
      <c r="K665" s="7">
        <f>_xlfn.XLOOKUP(D665,products!$A$1:$A$49,products!$D$1:$D$49,,0)</f>
        <v>1</v>
      </c>
      <c r="L665" s="9">
        <f>_xlfn.XLOOKUP(D665,products!$A$1:$A$49,products!$E$1:$E$49,,0)</f>
        <v>11.25</v>
      </c>
      <c r="M665" s="9">
        <f>'Working sheet 1'!L665*'Working sheet 1'!E665</f>
        <v>67.5</v>
      </c>
      <c r="N665" t="str">
        <f t="shared" si="20"/>
        <v>Arabica</v>
      </c>
      <c r="O665" t="str">
        <f t="shared" si="21"/>
        <v>Medium</v>
      </c>
      <c r="P665" t="str">
        <f>_xlfn.XLOOKUP(Table1[[#This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_xlfn.XLOOKUP('Working sheet 1'!D666,products!$A$1:$A$49,products!$B$1:$B$49,,0)</f>
        <v>Exc</v>
      </c>
      <c r="J666" t="str">
        <f>_xlfn.XLOOKUP(D666,products!$A$1:$A$49,products!$C$1:$C$49,,0)</f>
        <v>D</v>
      </c>
      <c r="K666" s="7">
        <f>_xlfn.XLOOKUP(D666,products!$A$1:$A$49,products!$D$1:$D$49,,0)</f>
        <v>1</v>
      </c>
      <c r="L666" s="9">
        <f>_xlfn.XLOOKUP(D666,products!$A$1:$A$49,products!$E$1:$E$49,,0)</f>
        <v>12.15</v>
      </c>
      <c r="M666" s="9">
        <f>'Working sheet 1'!L666*'Working sheet 1'!E666</f>
        <v>72.900000000000006</v>
      </c>
      <c r="N666" t="str">
        <f t="shared" si="20"/>
        <v>Excelsa</v>
      </c>
      <c r="O666" t="str">
        <f t="shared" si="21"/>
        <v>Dark</v>
      </c>
      <c r="P666" t="str">
        <f>_xlfn.XLOOKUP(Table1[[#This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_xlfn.XLOOKUP('Working sheet 1'!D667,products!$A$1:$A$49,products!$B$1:$B$49,,0)</f>
        <v>Lib</v>
      </c>
      <c r="J667" t="str">
        <f>_xlfn.XLOOKUP(D667,products!$A$1:$A$49,products!$C$1:$C$49,,0)</f>
        <v>D</v>
      </c>
      <c r="K667" s="7">
        <f>_xlfn.XLOOKUP(D667,products!$A$1:$A$49,products!$D$1:$D$49,,0)</f>
        <v>0.2</v>
      </c>
      <c r="L667" s="9">
        <f>_xlfn.XLOOKUP(D667,products!$A$1:$A$49,products!$E$1:$E$49,,0)</f>
        <v>3.8849999999999998</v>
      </c>
      <c r="M667" s="9">
        <f>'Working sheet 1'!L667*'Working sheet 1'!E667</f>
        <v>7.77</v>
      </c>
      <c r="N667" t="str">
        <f t="shared" si="20"/>
        <v>Liberica</v>
      </c>
      <c r="O667" t="str">
        <f t="shared" si="21"/>
        <v>Dark</v>
      </c>
      <c r="P667" t="str">
        <f>_xlfn.XLOOKUP(Table1[[#This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_xlfn.XLOOKUP('Working sheet 1'!D668,products!$A$1:$A$49,products!$B$1:$B$49,,0)</f>
        <v>Ara</v>
      </c>
      <c r="J668" t="str">
        <f>_xlfn.XLOOKUP(D668,products!$A$1:$A$49,products!$C$1:$C$49,,0)</f>
        <v>D</v>
      </c>
      <c r="K668" s="7">
        <f>_xlfn.XLOOKUP(D668,products!$A$1:$A$49,products!$D$1:$D$49,,0)</f>
        <v>2.5</v>
      </c>
      <c r="L668" s="9">
        <f>_xlfn.XLOOKUP(D668,products!$A$1:$A$49,products!$E$1:$E$49,,0)</f>
        <v>22.884999999999998</v>
      </c>
      <c r="M668" s="9">
        <f>'Working sheet 1'!L668*'Working sheet 1'!E668</f>
        <v>91.539999999999992</v>
      </c>
      <c r="N668" t="str">
        <f t="shared" si="20"/>
        <v>Arabica</v>
      </c>
      <c r="O668" t="str">
        <f t="shared" si="21"/>
        <v>Dark</v>
      </c>
      <c r="P668" t="str">
        <f>_xlfn.XLOOKUP(Table1[[#This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_xlfn.XLOOKUP('Working sheet 1'!D669,products!$A$1:$A$49,products!$B$1:$B$49,,0)</f>
        <v>Ara</v>
      </c>
      <c r="J669" t="str">
        <f>_xlfn.XLOOKUP(D669,products!$A$1:$A$49,products!$C$1:$C$49,,0)</f>
        <v>D</v>
      </c>
      <c r="K669" s="7">
        <f>_xlfn.XLOOKUP(D669,products!$A$1:$A$49,products!$D$1:$D$49,,0)</f>
        <v>1</v>
      </c>
      <c r="L669" s="9">
        <f>_xlfn.XLOOKUP(D669,products!$A$1:$A$49,products!$E$1:$E$49,,0)</f>
        <v>9.9499999999999993</v>
      </c>
      <c r="M669" s="9">
        <f>'Working sheet 1'!L669*'Working sheet 1'!E669</f>
        <v>59.699999999999996</v>
      </c>
      <c r="N669" t="str">
        <f t="shared" si="20"/>
        <v>Arabica</v>
      </c>
      <c r="O669" t="str">
        <f t="shared" si="21"/>
        <v>Dark</v>
      </c>
      <c r="P669" t="str">
        <f>_xlfn.XLOOKUP(Table1[[#This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_xlfn.XLOOKUP('Working sheet 1'!D670,products!$A$1:$A$49,products!$B$1:$B$49,,0)</f>
        <v>Rob</v>
      </c>
      <c r="J670" t="str">
        <f>_xlfn.XLOOKUP(D670,products!$A$1:$A$49,products!$C$1:$C$49,,0)</f>
        <v>L</v>
      </c>
      <c r="K670" s="7">
        <f>_xlfn.XLOOKUP(D670,products!$A$1:$A$49,products!$D$1:$D$49,,0)</f>
        <v>2.5</v>
      </c>
      <c r="L670" s="9">
        <f>_xlfn.XLOOKUP(D670,products!$A$1:$A$49,products!$E$1:$E$49,,0)</f>
        <v>27.484999999999996</v>
      </c>
      <c r="M670" s="9">
        <f>'Working sheet 1'!L670*'Working sheet 1'!E670</f>
        <v>137.42499999999998</v>
      </c>
      <c r="N670" t="str">
        <f t="shared" si="20"/>
        <v>Robusta</v>
      </c>
      <c r="O670" t="str">
        <f t="shared" si="21"/>
        <v>Light</v>
      </c>
      <c r="P670" t="str">
        <f>_xlfn.XLOOKUP(Table1[[#This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_xlfn.XLOOKUP('Working sheet 1'!D671,products!$A$1:$A$49,products!$B$1:$B$49,,0)</f>
        <v>Lib</v>
      </c>
      <c r="J671" t="str">
        <f>_xlfn.XLOOKUP(D671,products!$A$1:$A$49,products!$C$1:$C$49,,0)</f>
        <v>M</v>
      </c>
      <c r="K671" s="7">
        <f>_xlfn.XLOOKUP(D671,products!$A$1:$A$49,products!$D$1:$D$49,,0)</f>
        <v>2.5</v>
      </c>
      <c r="L671" s="9">
        <f>_xlfn.XLOOKUP(D671,products!$A$1:$A$49,products!$E$1:$E$49,,0)</f>
        <v>33.464999999999996</v>
      </c>
      <c r="M671" s="9">
        <f>'Working sheet 1'!L671*'Working sheet 1'!E671</f>
        <v>66.929999999999993</v>
      </c>
      <c r="N671" t="str">
        <f t="shared" si="20"/>
        <v>Liberica</v>
      </c>
      <c r="O671" t="str">
        <f t="shared" si="21"/>
        <v>Medium</v>
      </c>
      <c r="P671" t="str">
        <f>_xlfn.XLOOKUP(Table1[[#This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_xlfn.XLOOKUP('Working sheet 1'!D672,products!$A$1:$A$49,products!$B$1:$B$49,,0)</f>
        <v>Lib</v>
      </c>
      <c r="J672" t="str">
        <f>_xlfn.XLOOKUP(D672,products!$A$1:$A$49,products!$C$1:$C$49,,0)</f>
        <v>M</v>
      </c>
      <c r="K672" s="7">
        <f>_xlfn.XLOOKUP(D672,products!$A$1:$A$49,products!$D$1:$D$49,,0)</f>
        <v>0.2</v>
      </c>
      <c r="L672" s="9">
        <f>_xlfn.XLOOKUP(D672,products!$A$1:$A$49,products!$E$1:$E$49,,0)</f>
        <v>4.3650000000000002</v>
      </c>
      <c r="M672" s="9">
        <f>'Working sheet 1'!L672*'Working sheet 1'!E672</f>
        <v>13.095000000000001</v>
      </c>
      <c r="N672" t="str">
        <f t="shared" si="20"/>
        <v>Liberica</v>
      </c>
      <c r="O672" t="str">
        <f t="shared" si="21"/>
        <v>Medium</v>
      </c>
      <c r="P672" t="str">
        <f>_xlfn.XLOOKUP(Table1[[#This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_xlfn.XLOOKUP('Working sheet 1'!D673,products!$A$1:$A$49,products!$B$1:$B$49,,0)</f>
        <v>Rob</v>
      </c>
      <c r="J673" t="str">
        <f>_xlfn.XLOOKUP(D673,products!$A$1:$A$49,products!$C$1:$C$49,,0)</f>
        <v>L</v>
      </c>
      <c r="K673" s="7">
        <f>_xlfn.XLOOKUP(D673,products!$A$1:$A$49,products!$D$1:$D$49,,0)</f>
        <v>1</v>
      </c>
      <c r="L673" s="9">
        <f>_xlfn.XLOOKUP(D673,products!$A$1:$A$49,products!$E$1:$E$49,,0)</f>
        <v>11.95</v>
      </c>
      <c r="M673" s="9">
        <f>'Working sheet 1'!L673*'Working sheet 1'!E673</f>
        <v>59.75</v>
      </c>
      <c r="N673" t="str">
        <f t="shared" si="20"/>
        <v>Robusta</v>
      </c>
      <c r="O673" t="str">
        <f t="shared" si="21"/>
        <v>Light</v>
      </c>
      <c r="P673" t="str">
        <f>_xlfn.XLOOKUP(Table1[[#This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_xlfn.XLOOKUP('Working sheet 1'!D674,products!$A$1:$A$49,products!$B$1:$B$49,,0)</f>
        <v>Lib</v>
      </c>
      <c r="J674" t="str">
        <f>_xlfn.XLOOKUP(D674,products!$A$1:$A$49,products!$C$1:$C$49,,0)</f>
        <v>M</v>
      </c>
      <c r="K674" s="7">
        <f>_xlfn.XLOOKUP(D674,products!$A$1:$A$49,products!$D$1:$D$49,,0)</f>
        <v>0.5</v>
      </c>
      <c r="L674" s="9">
        <f>_xlfn.XLOOKUP(D674,products!$A$1:$A$49,products!$E$1:$E$49,,0)</f>
        <v>8.73</v>
      </c>
      <c r="M674" s="9">
        <f>'Working sheet 1'!L674*'Working sheet 1'!E674</f>
        <v>43.650000000000006</v>
      </c>
      <c r="N674" t="str">
        <f t="shared" si="20"/>
        <v>Liberica</v>
      </c>
      <c r="O674" t="str">
        <f t="shared" si="21"/>
        <v>Medium</v>
      </c>
      <c r="P674" t="str">
        <f>_xlfn.XLOOKUP(Table1[[#This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_xlfn.XLOOKUP('Working sheet 1'!D675,products!$A$1:$A$49,products!$B$1:$B$49,,0)</f>
        <v>Exc</v>
      </c>
      <c r="J675" t="str">
        <f>_xlfn.XLOOKUP(D675,products!$A$1:$A$49,products!$C$1:$C$49,,0)</f>
        <v>M</v>
      </c>
      <c r="K675" s="7">
        <f>_xlfn.XLOOKUP(D675,products!$A$1:$A$49,products!$D$1:$D$49,,0)</f>
        <v>1</v>
      </c>
      <c r="L675" s="9">
        <f>_xlfn.XLOOKUP(D675,products!$A$1:$A$49,products!$E$1:$E$49,,0)</f>
        <v>13.75</v>
      </c>
      <c r="M675" s="9">
        <f>'Working sheet 1'!L675*'Working sheet 1'!E675</f>
        <v>82.5</v>
      </c>
      <c r="N675" t="str">
        <f t="shared" si="20"/>
        <v>Excelsa</v>
      </c>
      <c r="O675" t="str">
        <f t="shared" si="21"/>
        <v>Medium</v>
      </c>
      <c r="P675" t="str">
        <f>_xlfn.XLOOKUP(Table1[[#This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_xlfn.XLOOKUP('Working sheet 1'!D676,products!$A$1:$A$49,products!$B$1:$B$49,,0)</f>
        <v>Ara</v>
      </c>
      <c r="J676" t="str">
        <f>_xlfn.XLOOKUP(D676,products!$A$1:$A$49,products!$C$1:$C$49,,0)</f>
        <v>L</v>
      </c>
      <c r="K676" s="7">
        <f>_xlfn.XLOOKUP(D676,products!$A$1:$A$49,products!$D$1:$D$49,,0)</f>
        <v>2.5</v>
      </c>
      <c r="L676" s="9">
        <f>_xlfn.XLOOKUP(D676,products!$A$1:$A$49,products!$E$1:$E$49,,0)</f>
        <v>29.784999999999997</v>
      </c>
      <c r="M676" s="9">
        <f>'Working sheet 1'!L676*'Working sheet 1'!E676</f>
        <v>178.70999999999998</v>
      </c>
      <c r="N676" t="str">
        <f t="shared" si="20"/>
        <v>Arabica</v>
      </c>
      <c r="O676" t="str">
        <f t="shared" si="21"/>
        <v>Light</v>
      </c>
      <c r="P676" t="str">
        <f>_xlfn.XLOOKUP(Table1[[#This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_xlfn.XLOOKUP('Working sheet 1'!D677,products!$A$1:$A$49,products!$B$1:$B$49,,0)</f>
        <v>Lib</v>
      </c>
      <c r="J677" t="str">
        <f>_xlfn.XLOOKUP(D677,products!$A$1:$A$49,products!$C$1:$C$49,,0)</f>
        <v>D</v>
      </c>
      <c r="K677" s="7">
        <f>_xlfn.XLOOKUP(D677,products!$A$1:$A$49,products!$D$1:$D$49,,0)</f>
        <v>2.5</v>
      </c>
      <c r="L677" s="9">
        <f>_xlfn.XLOOKUP(D677,products!$A$1:$A$49,products!$E$1:$E$49,,0)</f>
        <v>29.784999999999997</v>
      </c>
      <c r="M677" s="9">
        <f>'Working sheet 1'!L677*'Working sheet 1'!E677</f>
        <v>119.13999999999999</v>
      </c>
      <c r="N677" t="str">
        <f t="shared" si="20"/>
        <v>Liberica</v>
      </c>
      <c r="O677" t="str">
        <f t="shared" si="21"/>
        <v>Dark</v>
      </c>
      <c r="P677" t="str">
        <f>_xlfn.XLOOKUP(Table1[[#This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_xlfn.XLOOKUP('Working sheet 1'!D678,products!$A$1:$A$49,products!$B$1:$B$49,,0)</f>
        <v>Lib</v>
      </c>
      <c r="J678" t="str">
        <f>_xlfn.XLOOKUP(D678,products!$A$1:$A$49,products!$C$1:$C$49,,0)</f>
        <v>L</v>
      </c>
      <c r="K678" s="7">
        <f>_xlfn.XLOOKUP(D678,products!$A$1:$A$49,products!$D$1:$D$49,,0)</f>
        <v>0.5</v>
      </c>
      <c r="L678" s="9">
        <f>_xlfn.XLOOKUP(D678,products!$A$1:$A$49,products!$E$1:$E$49,,0)</f>
        <v>9.51</v>
      </c>
      <c r="M678" s="9">
        <f>'Working sheet 1'!L678*'Working sheet 1'!E678</f>
        <v>47.55</v>
      </c>
      <c r="N678" t="str">
        <f t="shared" si="20"/>
        <v>Liberica</v>
      </c>
      <c r="O678" t="str">
        <f t="shared" si="21"/>
        <v>Light</v>
      </c>
      <c r="P678" t="str">
        <f>_xlfn.XLOOKUP(Table1[[#This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_xlfn.XLOOKUP('Working sheet 1'!D679,products!$A$1:$A$49,products!$B$1:$B$49,,0)</f>
        <v>Lib</v>
      </c>
      <c r="J679" t="str">
        <f>_xlfn.XLOOKUP(D679,products!$A$1:$A$49,products!$C$1:$C$49,,0)</f>
        <v>M</v>
      </c>
      <c r="K679" s="7">
        <f>_xlfn.XLOOKUP(D679,products!$A$1:$A$49,products!$D$1:$D$49,,0)</f>
        <v>0.5</v>
      </c>
      <c r="L679" s="9">
        <f>_xlfn.XLOOKUP(D679,products!$A$1:$A$49,products!$E$1:$E$49,,0)</f>
        <v>8.73</v>
      </c>
      <c r="M679" s="9">
        <f>'Working sheet 1'!L679*'Working sheet 1'!E679</f>
        <v>43.650000000000006</v>
      </c>
      <c r="N679" t="str">
        <f t="shared" si="20"/>
        <v>Liberica</v>
      </c>
      <c r="O679" t="str">
        <f t="shared" si="21"/>
        <v>Medium</v>
      </c>
      <c r="P679" t="str">
        <f>_xlfn.XLOOKUP(Table1[[#This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_xlfn.XLOOKUP('Working sheet 1'!D680,products!$A$1:$A$49,products!$B$1:$B$49,,0)</f>
        <v>Ara</v>
      </c>
      <c r="J680" t="str">
        <f>_xlfn.XLOOKUP(D680,products!$A$1:$A$49,products!$C$1:$C$49,,0)</f>
        <v>L</v>
      </c>
      <c r="K680" s="7">
        <f>_xlfn.XLOOKUP(D680,products!$A$1:$A$49,products!$D$1:$D$49,,0)</f>
        <v>2.5</v>
      </c>
      <c r="L680" s="9">
        <f>_xlfn.XLOOKUP(D680,products!$A$1:$A$49,products!$E$1:$E$49,,0)</f>
        <v>29.784999999999997</v>
      </c>
      <c r="M680" s="9">
        <f>'Working sheet 1'!L680*'Working sheet 1'!E680</f>
        <v>178.70999999999998</v>
      </c>
      <c r="N680" t="str">
        <f t="shared" si="20"/>
        <v>Arabica</v>
      </c>
      <c r="O680" t="str">
        <f t="shared" si="21"/>
        <v>Light</v>
      </c>
      <c r="P680" t="str">
        <f>_xlfn.XLOOKUP(Table1[[#This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_xlfn.XLOOKUP('Working sheet 1'!D681,products!$A$1:$A$49,products!$B$1:$B$49,,0)</f>
        <v>Rob</v>
      </c>
      <c r="J681" t="str">
        <f>_xlfn.XLOOKUP(D681,products!$A$1:$A$49,products!$C$1:$C$49,,0)</f>
        <v>L</v>
      </c>
      <c r="K681" s="7">
        <f>_xlfn.XLOOKUP(D681,products!$A$1:$A$49,products!$D$1:$D$49,,0)</f>
        <v>2.5</v>
      </c>
      <c r="L681" s="9">
        <f>_xlfn.XLOOKUP(D681,products!$A$1:$A$49,products!$E$1:$E$49,,0)</f>
        <v>27.484999999999996</v>
      </c>
      <c r="M681" s="9">
        <f>'Working sheet 1'!L681*'Working sheet 1'!E681</f>
        <v>27.484999999999996</v>
      </c>
      <c r="N681" t="str">
        <f t="shared" si="20"/>
        <v>Robusta</v>
      </c>
      <c r="O681" t="str">
        <f t="shared" si="21"/>
        <v>Light</v>
      </c>
      <c r="P681" t="str">
        <f>_xlfn.XLOOKUP(Table1[[#This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_xlfn.XLOOKUP('Working sheet 1'!D682,products!$A$1:$A$49,products!$B$1:$B$49,,0)</f>
        <v>Ara</v>
      </c>
      <c r="J682" t="str">
        <f>_xlfn.XLOOKUP(D682,products!$A$1:$A$49,products!$C$1:$C$49,,0)</f>
        <v>M</v>
      </c>
      <c r="K682" s="7">
        <f>_xlfn.XLOOKUP(D682,products!$A$1:$A$49,products!$D$1:$D$49,,0)</f>
        <v>1</v>
      </c>
      <c r="L682" s="9">
        <f>_xlfn.XLOOKUP(D682,products!$A$1:$A$49,products!$E$1:$E$49,,0)</f>
        <v>11.25</v>
      </c>
      <c r="M682" s="9">
        <f>'Working sheet 1'!L682*'Working sheet 1'!E682</f>
        <v>56.25</v>
      </c>
      <c r="N682" t="str">
        <f t="shared" si="20"/>
        <v>Arabica</v>
      </c>
      <c r="O682" t="str">
        <f t="shared" si="21"/>
        <v>Medium</v>
      </c>
      <c r="P682" t="str">
        <f>_xlfn.XLOOKUP(Table1[[#This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_xlfn.XLOOKUP('Working sheet 1'!D683,products!$A$1:$A$49,products!$B$1:$B$49,,0)</f>
        <v>Lib</v>
      </c>
      <c r="J683" t="str">
        <f>_xlfn.XLOOKUP(D683,products!$A$1:$A$49,products!$C$1:$C$49,,0)</f>
        <v>L</v>
      </c>
      <c r="K683" s="7">
        <f>_xlfn.XLOOKUP(D683,products!$A$1:$A$49,products!$D$1:$D$49,,0)</f>
        <v>0.2</v>
      </c>
      <c r="L683" s="9">
        <f>_xlfn.XLOOKUP(D683,products!$A$1:$A$49,products!$E$1:$E$49,,0)</f>
        <v>4.7549999999999999</v>
      </c>
      <c r="M683" s="9">
        <f>'Working sheet 1'!L683*'Working sheet 1'!E683</f>
        <v>9.51</v>
      </c>
      <c r="N683" t="str">
        <f t="shared" si="20"/>
        <v>Liberica</v>
      </c>
      <c r="O683" t="str">
        <f t="shared" si="21"/>
        <v>Light</v>
      </c>
      <c r="P683" t="str">
        <f>_xlfn.XLOOKUP(Table1[[#This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_xlfn.XLOOKUP('Working sheet 1'!D684,products!$A$1:$A$49,products!$B$1:$B$49,,0)</f>
        <v>Exc</v>
      </c>
      <c r="J684" t="str">
        <f>_xlfn.XLOOKUP(D684,products!$A$1:$A$49,products!$C$1:$C$49,,0)</f>
        <v>M</v>
      </c>
      <c r="K684" s="7">
        <f>_xlfn.XLOOKUP(D684,products!$A$1:$A$49,products!$D$1:$D$49,,0)</f>
        <v>0.2</v>
      </c>
      <c r="L684" s="9">
        <f>_xlfn.XLOOKUP(D684,products!$A$1:$A$49,products!$E$1:$E$49,,0)</f>
        <v>4.125</v>
      </c>
      <c r="M684" s="9">
        <f>'Working sheet 1'!L684*'Working sheet 1'!E684</f>
        <v>8.25</v>
      </c>
      <c r="N684" t="str">
        <f t="shared" si="20"/>
        <v>Excelsa</v>
      </c>
      <c r="O684" t="str">
        <f t="shared" si="21"/>
        <v>Medium</v>
      </c>
      <c r="P684" t="str">
        <f>_xlfn.XLOOKUP(Table1[[#This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_xlfn.XLOOKUP('Working sheet 1'!D685,products!$A$1:$A$49,products!$B$1:$B$49,,0)</f>
        <v>Lib</v>
      </c>
      <c r="J685" t="str">
        <f>_xlfn.XLOOKUP(D685,products!$A$1:$A$49,products!$C$1:$C$49,,0)</f>
        <v>D</v>
      </c>
      <c r="K685" s="7">
        <f>_xlfn.XLOOKUP(D685,products!$A$1:$A$49,products!$D$1:$D$49,,0)</f>
        <v>0.5</v>
      </c>
      <c r="L685" s="9">
        <f>_xlfn.XLOOKUP(D685,products!$A$1:$A$49,products!$E$1:$E$49,,0)</f>
        <v>7.77</v>
      </c>
      <c r="M685" s="9">
        <f>'Working sheet 1'!L685*'Working sheet 1'!E685</f>
        <v>46.62</v>
      </c>
      <c r="N685" t="str">
        <f t="shared" si="20"/>
        <v>Liberica</v>
      </c>
      <c r="O685" t="str">
        <f t="shared" si="21"/>
        <v>Dark</v>
      </c>
      <c r="P685" t="str">
        <f>_xlfn.XLOOKUP(Table1[[#This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_xlfn.XLOOKUP('Working sheet 1'!D686,products!$A$1:$A$49,products!$B$1:$B$49,,0)</f>
        <v>Rob</v>
      </c>
      <c r="J686" t="str">
        <f>_xlfn.XLOOKUP(D686,products!$A$1:$A$49,products!$C$1:$C$49,,0)</f>
        <v>L</v>
      </c>
      <c r="K686" s="7">
        <f>_xlfn.XLOOKUP(D686,products!$A$1:$A$49,products!$D$1:$D$49,,0)</f>
        <v>1</v>
      </c>
      <c r="L686" s="9">
        <f>_xlfn.XLOOKUP(D686,products!$A$1:$A$49,products!$E$1:$E$49,,0)</f>
        <v>11.95</v>
      </c>
      <c r="M686" s="9">
        <f>'Working sheet 1'!L686*'Working sheet 1'!E686</f>
        <v>71.699999999999989</v>
      </c>
      <c r="N686" t="str">
        <f t="shared" si="20"/>
        <v>Robusta</v>
      </c>
      <c r="O686" t="str">
        <f t="shared" si="21"/>
        <v>Light</v>
      </c>
      <c r="P686" t="str">
        <f>_xlfn.XLOOKUP(Table1[[#This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_xlfn.XLOOKUP('Working sheet 1'!D687,products!$A$1:$A$49,products!$B$1:$B$49,,0)</f>
        <v>Lib</v>
      </c>
      <c r="J687" t="str">
        <f>_xlfn.XLOOKUP(D687,products!$A$1:$A$49,products!$C$1:$C$49,,0)</f>
        <v>L</v>
      </c>
      <c r="K687" s="7">
        <f>_xlfn.XLOOKUP(D687,products!$A$1:$A$49,products!$D$1:$D$49,,0)</f>
        <v>2.5</v>
      </c>
      <c r="L687" s="9">
        <f>_xlfn.XLOOKUP(D687,products!$A$1:$A$49,products!$E$1:$E$49,,0)</f>
        <v>36.454999999999998</v>
      </c>
      <c r="M687" s="9">
        <f>'Working sheet 1'!L687*'Working sheet 1'!E687</f>
        <v>72.91</v>
      </c>
      <c r="N687" t="str">
        <f t="shared" si="20"/>
        <v>Liberica</v>
      </c>
      <c r="O687" t="str">
        <f t="shared" si="21"/>
        <v>Light</v>
      </c>
      <c r="P687" t="str">
        <f>_xlfn.XLOOKUP(Table1[[#This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_xlfn.XLOOKUP('Working sheet 1'!D688,products!$A$1:$A$49,products!$B$1:$B$49,,0)</f>
        <v>Rob</v>
      </c>
      <c r="J688" t="str">
        <f>_xlfn.XLOOKUP(D688,products!$A$1:$A$49,products!$C$1:$C$49,,0)</f>
        <v>D</v>
      </c>
      <c r="K688" s="7">
        <f>_xlfn.XLOOKUP(D688,products!$A$1:$A$49,products!$D$1:$D$49,,0)</f>
        <v>0.2</v>
      </c>
      <c r="L688" s="9">
        <f>_xlfn.XLOOKUP(D688,products!$A$1:$A$49,products!$E$1:$E$49,,0)</f>
        <v>2.6849999999999996</v>
      </c>
      <c r="M688" s="9">
        <f>'Working sheet 1'!L688*'Working sheet 1'!E688</f>
        <v>8.0549999999999997</v>
      </c>
      <c r="N688" t="str">
        <f t="shared" si="20"/>
        <v>Robusta</v>
      </c>
      <c r="O688" t="str">
        <f t="shared" si="21"/>
        <v>Dark</v>
      </c>
      <c r="P688" t="str">
        <f>_xlfn.XLOOKUP(Table1[[#This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_xlfn.XLOOKUP('Working sheet 1'!D689,products!$A$1:$A$49,products!$B$1:$B$49,,0)</f>
        <v>Exc</v>
      </c>
      <c r="J689" t="str">
        <f>_xlfn.XLOOKUP(D689,products!$A$1:$A$49,products!$C$1:$C$49,,0)</f>
        <v>M</v>
      </c>
      <c r="K689" s="7">
        <f>_xlfn.XLOOKUP(D689,products!$A$1:$A$49,products!$D$1:$D$49,,0)</f>
        <v>0.5</v>
      </c>
      <c r="L689" s="9">
        <f>_xlfn.XLOOKUP(D689,products!$A$1:$A$49,products!$E$1:$E$49,,0)</f>
        <v>8.25</v>
      </c>
      <c r="M689" s="9">
        <f>'Working sheet 1'!L689*'Working sheet 1'!E689</f>
        <v>16.5</v>
      </c>
      <c r="N689" t="str">
        <f t="shared" si="20"/>
        <v>Excelsa</v>
      </c>
      <c r="O689" t="str">
        <f t="shared" si="21"/>
        <v>Medium</v>
      </c>
      <c r="P689" t="str">
        <f>_xlfn.XLOOKUP(Table1[[#This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_xlfn.XLOOKUP('Working sheet 1'!D690,products!$A$1:$A$49,products!$B$1:$B$49,,0)</f>
        <v>Ara</v>
      </c>
      <c r="J690" t="str">
        <f>_xlfn.XLOOKUP(D690,products!$A$1:$A$49,products!$C$1:$C$49,,0)</f>
        <v>L</v>
      </c>
      <c r="K690" s="7">
        <f>_xlfn.XLOOKUP(D690,products!$A$1:$A$49,products!$D$1:$D$49,,0)</f>
        <v>1</v>
      </c>
      <c r="L690" s="9">
        <f>_xlfn.XLOOKUP(D690,products!$A$1:$A$49,products!$E$1:$E$49,,0)</f>
        <v>12.95</v>
      </c>
      <c r="M690" s="9">
        <f>'Working sheet 1'!L690*'Working sheet 1'!E690</f>
        <v>64.75</v>
      </c>
      <c r="N690" t="str">
        <f t="shared" si="20"/>
        <v>Arabica</v>
      </c>
      <c r="O690" t="str">
        <f t="shared" si="21"/>
        <v>Light</v>
      </c>
      <c r="P690" t="str">
        <f>_xlfn.XLOOKUP(Table1[[#This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_xlfn.XLOOKUP('Working sheet 1'!D691,products!$A$1:$A$49,products!$B$1:$B$49,,0)</f>
        <v>Ara</v>
      </c>
      <c r="J691" t="str">
        <f>_xlfn.XLOOKUP(D691,products!$A$1:$A$49,products!$C$1:$C$49,,0)</f>
        <v>M</v>
      </c>
      <c r="K691" s="7">
        <f>_xlfn.XLOOKUP(D691,products!$A$1:$A$49,products!$D$1:$D$49,,0)</f>
        <v>0.5</v>
      </c>
      <c r="L691" s="9">
        <f>_xlfn.XLOOKUP(D691,products!$A$1:$A$49,products!$E$1:$E$49,,0)</f>
        <v>6.75</v>
      </c>
      <c r="M691" s="9">
        <f>'Working sheet 1'!L691*'Working sheet 1'!E691</f>
        <v>33.75</v>
      </c>
      <c r="N691" t="str">
        <f t="shared" si="20"/>
        <v>Arabica</v>
      </c>
      <c r="O691" t="str">
        <f t="shared" si="21"/>
        <v>Medium</v>
      </c>
      <c r="P691" t="str">
        <f>_xlfn.XLOOKUP(Table1[[#This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_xlfn.XLOOKUP('Working sheet 1'!D692,products!$A$1:$A$49,products!$B$1:$B$49,,0)</f>
        <v>Lib</v>
      </c>
      <c r="J692" t="str">
        <f>_xlfn.XLOOKUP(D692,products!$A$1:$A$49,products!$C$1:$C$49,,0)</f>
        <v>D</v>
      </c>
      <c r="K692" s="7">
        <f>_xlfn.XLOOKUP(D692,products!$A$1:$A$49,products!$D$1:$D$49,,0)</f>
        <v>2.5</v>
      </c>
      <c r="L692" s="9">
        <f>_xlfn.XLOOKUP(D692,products!$A$1:$A$49,products!$E$1:$E$49,,0)</f>
        <v>29.784999999999997</v>
      </c>
      <c r="M692" s="9">
        <f>'Working sheet 1'!L692*'Working sheet 1'!E692</f>
        <v>178.70999999999998</v>
      </c>
      <c r="N692" t="str">
        <f t="shared" si="20"/>
        <v>Liberica</v>
      </c>
      <c r="O692" t="str">
        <f t="shared" si="21"/>
        <v>Dark</v>
      </c>
      <c r="P692" t="str">
        <f>_xlfn.XLOOKUP(Table1[[#This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_xlfn.XLOOKUP('Working sheet 1'!D693,products!$A$1:$A$49,products!$B$1:$B$49,,0)</f>
        <v>Ara</v>
      </c>
      <c r="J693" t="str">
        <f>_xlfn.XLOOKUP(D693,products!$A$1:$A$49,products!$C$1:$C$49,,0)</f>
        <v>M</v>
      </c>
      <c r="K693" s="7">
        <f>_xlfn.XLOOKUP(D693,products!$A$1:$A$49,products!$D$1:$D$49,,0)</f>
        <v>1</v>
      </c>
      <c r="L693" s="9">
        <f>_xlfn.XLOOKUP(D693,products!$A$1:$A$49,products!$E$1:$E$49,,0)</f>
        <v>11.25</v>
      </c>
      <c r="M693" s="9">
        <f>'Working sheet 1'!L693*'Working sheet 1'!E693</f>
        <v>22.5</v>
      </c>
      <c r="N693" t="str">
        <f t="shared" si="20"/>
        <v>Arabica</v>
      </c>
      <c r="O693" t="str">
        <f t="shared" si="21"/>
        <v>Medium</v>
      </c>
      <c r="P693" t="str">
        <f>_xlfn.XLOOKUP(Table1[[#This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_xlfn.XLOOKUP('Working sheet 1'!D694,products!$A$1:$A$49,products!$B$1:$B$49,,0)</f>
        <v>Lib</v>
      </c>
      <c r="J694" t="str">
        <f>_xlfn.XLOOKUP(D694,products!$A$1:$A$49,products!$C$1:$C$49,,0)</f>
        <v>D</v>
      </c>
      <c r="K694" s="7">
        <f>_xlfn.XLOOKUP(D694,products!$A$1:$A$49,products!$D$1:$D$49,,0)</f>
        <v>1</v>
      </c>
      <c r="L694" s="9">
        <f>_xlfn.XLOOKUP(D694,products!$A$1:$A$49,products!$E$1:$E$49,,0)</f>
        <v>12.95</v>
      </c>
      <c r="M694" s="9">
        <f>'Working sheet 1'!L694*'Working sheet 1'!E694</f>
        <v>12.95</v>
      </c>
      <c r="N694" t="str">
        <f t="shared" si="20"/>
        <v>Liberica</v>
      </c>
      <c r="O694" t="str">
        <f t="shared" si="21"/>
        <v>Dark</v>
      </c>
      <c r="P694" t="str">
        <f>_xlfn.XLOOKUP(Table1[[#This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_xlfn.XLOOKUP('Working sheet 1'!D695,products!$A$1:$A$49,products!$B$1:$B$49,,0)</f>
        <v>Ara</v>
      </c>
      <c r="J695" t="str">
        <f>_xlfn.XLOOKUP(D695,products!$A$1:$A$49,products!$C$1:$C$49,,0)</f>
        <v>M</v>
      </c>
      <c r="K695" s="7">
        <f>_xlfn.XLOOKUP(D695,products!$A$1:$A$49,products!$D$1:$D$49,,0)</f>
        <v>2.5</v>
      </c>
      <c r="L695" s="9">
        <f>_xlfn.XLOOKUP(D695,products!$A$1:$A$49,products!$E$1:$E$49,,0)</f>
        <v>25.874999999999996</v>
      </c>
      <c r="M695" s="9">
        <f>'Working sheet 1'!L695*'Working sheet 1'!E695</f>
        <v>51.749999999999993</v>
      </c>
      <c r="N695" t="str">
        <f t="shared" si="20"/>
        <v>Arabica</v>
      </c>
      <c r="O695" t="str">
        <f t="shared" si="21"/>
        <v>Medium</v>
      </c>
      <c r="P695" t="str">
        <f>_xlfn.XLOOKUP(Table1[[#This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_xlfn.XLOOKUP('Working sheet 1'!D696,products!$A$1:$A$49,products!$B$1:$B$49,,0)</f>
        <v>Exc</v>
      </c>
      <c r="J696" t="str">
        <f>_xlfn.XLOOKUP(D696,products!$A$1:$A$49,products!$C$1:$C$49,,0)</f>
        <v>D</v>
      </c>
      <c r="K696" s="7">
        <f>_xlfn.XLOOKUP(D696,products!$A$1:$A$49,products!$D$1:$D$49,,0)</f>
        <v>0.5</v>
      </c>
      <c r="L696" s="9">
        <f>_xlfn.XLOOKUP(D696,products!$A$1:$A$49,products!$E$1:$E$49,,0)</f>
        <v>7.29</v>
      </c>
      <c r="M696" s="9">
        <f>'Working sheet 1'!L696*'Working sheet 1'!E696</f>
        <v>36.450000000000003</v>
      </c>
      <c r="N696" t="str">
        <f t="shared" si="20"/>
        <v>Excelsa</v>
      </c>
      <c r="O696" t="str">
        <f t="shared" si="21"/>
        <v>Dark</v>
      </c>
      <c r="P696" t="str">
        <f>_xlfn.XLOOKUP(Table1[[#This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_xlfn.XLOOKUP('Working sheet 1'!D697,products!$A$1:$A$49,products!$B$1:$B$49,,0)</f>
        <v>Lib</v>
      </c>
      <c r="J697" t="str">
        <f>_xlfn.XLOOKUP(D697,products!$A$1:$A$49,products!$C$1:$C$49,,0)</f>
        <v>L</v>
      </c>
      <c r="K697" s="7">
        <f>_xlfn.XLOOKUP(D697,products!$A$1:$A$49,products!$D$1:$D$49,,0)</f>
        <v>2.5</v>
      </c>
      <c r="L697" s="9">
        <f>_xlfn.XLOOKUP(D697,products!$A$1:$A$49,products!$E$1:$E$49,,0)</f>
        <v>36.454999999999998</v>
      </c>
      <c r="M697" s="9">
        <f>'Working sheet 1'!L697*'Working sheet 1'!E697</f>
        <v>182.27499999999998</v>
      </c>
      <c r="N697" t="str">
        <f t="shared" si="20"/>
        <v>Liberica</v>
      </c>
      <c r="O697" t="str">
        <f t="shared" si="21"/>
        <v>Light</v>
      </c>
      <c r="P697" t="str">
        <f>_xlfn.XLOOKUP(Table1[[#This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_xlfn.XLOOKUP('Working sheet 1'!D698,products!$A$1:$A$49,products!$B$1:$B$49,,0)</f>
        <v>Lib</v>
      </c>
      <c r="J698" t="str">
        <f>_xlfn.XLOOKUP(D698,products!$A$1:$A$49,products!$C$1:$C$49,,0)</f>
        <v>D</v>
      </c>
      <c r="K698" s="7">
        <f>_xlfn.XLOOKUP(D698,products!$A$1:$A$49,products!$D$1:$D$49,,0)</f>
        <v>0.5</v>
      </c>
      <c r="L698" s="9">
        <f>_xlfn.XLOOKUP(D698,products!$A$1:$A$49,products!$E$1:$E$49,,0)</f>
        <v>7.77</v>
      </c>
      <c r="M698" s="9">
        <f>'Working sheet 1'!L698*'Working sheet 1'!E698</f>
        <v>31.08</v>
      </c>
      <c r="N698" t="str">
        <f t="shared" si="20"/>
        <v>Liberica</v>
      </c>
      <c r="O698" t="str">
        <f t="shared" si="21"/>
        <v>Dark</v>
      </c>
      <c r="P698" t="str">
        <f>_xlfn.XLOOKUP(Table1[[#This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_xlfn.XLOOKUP('Working sheet 1'!D699,products!$A$1:$A$49,products!$B$1:$B$49,,0)</f>
        <v>Ara</v>
      </c>
      <c r="J699" t="str">
        <f>_xlfn.XLOOKUP(D699,products!$A$1:$A$49,products!$C$1:$C$49,,0)</f>
        <v>M</v>
      </c>
      <c r="K699" s="7">
        <f>_xlfn.XLOOKUP(D699,products!$A$1:$A$49,products!$D$1:$D$49,,0)</f>
        <v>0.5</v>
      </c>
      <c r="L699" s="9">
        <f>_xlfn.XLOOKUP(D699,products!$A$1:$A$49,products!$E$1:$E$49,,0)</f>
        <v>6.75</v>
      </c>
      <c r="M699" s="9">
        <f>'Working sheet 1'!L699*'Working sheet 1'!E699</f>
        <v>20.25</v>
      </c>
      <c r="N699" t="str">
        <f t="shared" si="20"/>
        <v>Arabica</v>
      </c>
      <c r="O699" t="str">
        <f t="shared" si="21"/>
        <v>Medium</v>
      </c>
      <c r="P699" t="str">
        <f>_xlfn.XLOOKUP(Table1[[#This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_xlfn.XLOOKUP('Working sheet 1'!D700,products!$A$1:$A$49,products!$B$1:$B$49,,0)</f>
        <v>Lib</v>
      </c>
      <c r="J700" t="str">
        <f>_xlfn.XLOOKUP(D700,products!$A$1:$A$49,products!$C$1:$C$49,,0)</f>
        <v>D</v>
      </c>
      <c r="K700" s="7">
        <f>_xlfn.XLOOKUP(D700,products!$A$1:$A$49,products!$D$1:$D$49,,0)</f>
        <v>1</v>
      </c>
      <c r="L700" s="9">
        <f>_xlfn.XLOOKUP(D700,products!$A$1:$A$49,products!$E$1:$E$49,,0)</f>
        <v>12.95</v>
      </c>
      <c r="M700" s="9">
        <f>'Working sheet 1'!L700*'Working sheet 1'!E700</f>
        <v>25.9</v>
      </c>
      <c r="N700" t="str">
        <f t="shared" si="20"/>
        <v>Liberica</v>
      </c>
      <c r="O700" t="str">
        <f t="shared" si="21"/>
        <v>Dark</v>
      </c>
      <c r="P700" t="str">
        <f>_xlfn.XLOOKUP(Table1[[#This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_xlfn.XLOOKUP('Working sheet 1'!D701,products!$A$1:$A$49,products!$B$1:$B$49,,0)</f>
        <v>Ara</v>
      </c>
      <c r="J701" t="str">
        <f>_xlfn.XLOOKUP(D701,products!$A$1:$A$49,products!$C$1:$C$49,,0)</f>
        <v>D</v>
      </c>
      <c r="K701" s="7">
        <f>_xlfn.XLOOKUP(D701,products!$A$1:$A$49,products!$D$1:$D$49,,0)</f>
        <v>0.5</v>
      </c>
      <c r="L701" s="9">
        <f>_xlfn.XLOOKUP(D701,products!$A$1:$A$49,products!$E$1:$E$49,,0)</f>
        <v>5.97</v>
      </c>
      <c r="M701" s="9">
        <f>'Working sheet 1'!L701*'Working sheet 1'!E701</f>
        <v>23.88</v>
      </c>
      <c r="N701" t="str">
        <f t="shared" si="20"/>
        <v>Arabica</v>
      </c>
      <c r="O701" t="str">
        <f t="shared" si="21"/>
        <v>Dark</v>
      </c>
      <c r="P701" t="str">
        <f>_xlfn.XLOOKUP(Table1[[#This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_xlfn.XLOOKUP('Working sheet 1'!D702,products!$A$1:$A$49,products!$B$1:$B$49,,0)</f>
        <v>Lib</v>
      </c>
      <c r="J702" t="str">
        <f>_xlfn.XLOOKUP(D702,products!$A$1:$A$49,products!$C$1:$C$49,,0)</f>
        <v>L</v>
      </c>
      <c r="K702" s="7">
        <f>_xlfn.XLOOKUP(D702,products!$A$1:$A$49,products!$D$1:$D$49,,0)</f>
        <v>0.5</v>
      </c>
      <c r="L702" s="9">
        <f>_xlfn.XLOOKUP(D702,products!$A$1:$A$49,products!$E$1:$E$49,,0)</f>
        <v>9.51</v>
      </c>
      <c r="M702" s="9">
        <f>'Working sheet 1'!L702*'Working sheet 1'!E702</f>
        <v>19.02</v>
      </c>
      <c r="N702" t="str">
        <f t="shared" si="20"/>
        <v>Liberica</v>
      </c>
      <c r="O702" t="str">
        <f t="shared" si="21"/>
        <v>Light</v>
      </c>
      <c r="P702" t="str">
        <f>_xlfn.XLOOKUP(Table1[[#This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_xlfn.XLOOKUP('Working sheet 1'!D703,products!$A$1:$A$49,products!$B$1:$B$49,,0)</f>
        <v>Ara</v>
      </c>
      <c r="J703" t="str">
        <f>_xlfn.XLOOKUP(D703,products!$A$1:$A$49,products!$C$1:$C$49,,0)</f>
        <v>D</v>
      </c>
      <c r="K703" s="7">
        <f>_xlfn.XLOOKUP(D703,products!$A$1:$A$49,products!$D$1:$D$49,,0)</f>
        <v>0.5</v>
      </c>
      <c r="L703" s="9">
        <f>_xlfn.XLOOKUP(D703,products!$A$1:$A$49,products!$E$1:$E$49,,0)</f>
        <v>5.97</v>
      </c>
      <c r="M703" s="9">
        <f>'Working sheet 1'!L703*'Working sheet 1'!E703</f>
        <v>29.849999999999998</v>
      </c>
      <c r="N703" t="str">
        <f t="shared" si="20"/>
        <v>Arabica</v>
      </c>
      <c r="O703" t="str">
        <f t="shared" si="21"/>
        <v>Dark</v>
      </c>
      <c r="P703" t="str">
        <f>_xlfn.XLOOKUP(Table1[[#This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_xlfn.XLOOKUP('Working sheet 1'!D704,products!$A$1:$A$49,products!$B$1:$B$49,,0)</f>
        <v>Ara</v>
      </c>
      <c r="J704" t="str">
        <f>_xlfn.XLOOKUP(D704,products!$A$1:$A$49,products!$C$1:$C$49,,0)</f>
        <v>L</v>
      </c>
      <c r="K704" s="7">
        <f>_xlfn.XLOOKUP(D704,products!$A$1:$A$49,products!$D$1:$D$49,,0)</f>
        <v>0.5</v>
      </c>
      <c r="L704" s="9">
        <f>_xlfn.XLOOKUP(D704,products!$A$1:$A$49,products!$E$1:$E$49,,0)</f>
        <v>7.77</v>
      </c>
      <c r="M704" s="9">
        <f>'Working sheet 1'!L704*'Working sheet 1'!E704</f>
        <v>7.77</v>
      </c>
      <c r="N704" t="str">
        <f t="shared" si="20"/>
        <v>Arabica</v>
      </c>
      <c r="O704" t="str">
        <f t="shared" si="21"/>
        <v>Light</v>
      </c>
      <c r="P704" t="str">
        <f>_xlfn.XLOOKUP(Table1[[#This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_xlfn.XLOOKUP('Working sheet 1'!D705,products!$A$1:$A$49,products!$B$1:$B$49,,0)</f>
        <v>Lib</v>
      </c>
      <c r="J705" t="str">
        <f>_xlfn.XLOOKUP(D705,products!$A$1:$A$49,products!$C$1:$C$49,,0)</f>
        <v>D</v>
      </c>
      <c r="K705" s="7">
        <f>_xlfn.XLOOKUP(D705,products!$A$1:$A$49,products!$D$1:$D$49,,0)</f>
        <v>2.5</v>
      </c>
      <c r="L705" s="9">
        <f>_xlfn.XLOOKUP(D705,products!$A$1:$A$49,products!$E$1:$E$49,,0)</f>
        <v>29.784999999999997</v>
      </c>
      <c r="M705" s="9">
        <f>'Working sheet 1'!L705*'Working sheet 1'!E705</f>
        <v>119.13999999999999</v>
      </c>
      <c r="N705" t="str">
        <f t="shared" si="20"/>
        <v>Liberica</v>
      </c>
      <c r="O705" t="str">
        <f t="shared" si="21"/>
        <v>Dark</v>
      </c>
      <c r="P705" t="str">
        <f>_xlfn.XLOOKUP(Table1[[#This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_xlfn.XLOOKUP('Working sheet 1'!D706,products!$A$1:$A$49,products!$B$1:$B$49,,0)</f>
        <v>Exc</v>
      </c>
      <c r="J706" t="str">
        <f>_xlfn.XLOOKUP(D706,products!$A$1:$A$49,products!$C$1:$C$49,,0)</f>
        <v>D</v>
      </c>
      <c r="K706" s="7">
        <f>_xlfn.XLOOKUP(D706,products!$A$1:$A$49,products!$D$1:$D$49,,0)</f>
        <v>0.2</v>
      </c>
      <c r="L706" s="9">
        <f>_xlfn.XLOOKUP(D706,products!$A$1:$A$49,products!$E$1:$E$49,,0)</f>
        <v>3.645</v>
      </c>
      <c r="M706" s="9">
        <f>'Working sheet 1'!L706*'Working sheet 1'!E706</f>
        <v>21.87</v>
      </c>
      <c r="N706" t="str">
        <f t="shared" si="20"/>
        <v>Excelsa</v>
      </c>
      <c r="O706" t="str">
        <f t="shared" si="21"/>
        <v>Dark</v>
      </c>
      <c r="P706" t="str">
        <f>_xlfn.XLOOKUP(Table1[[#This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_xlfn.XLOOKUP('Working sheet 1'!D707,products!$A$1:$A$49,products!$B$1:$B$49,,0)</f>
        <v>Exc</v>
      </c>
      <c r="J707" t="str">
        <f>_xlfn.XLOOKUP(D707,products!$A$1:$A$49,products!$C$1:$C$49,,0)</f>
        <v>L</v>
      </c>
      <c r="K707" s="7">
        <f>_xlfn.XLOOKUP(D707,products!$A$1:$A$49,products!$D$1:$D$49,,0)</f>
        <v>0.5</v>
      </c>
      <c r="L707" s="9">
        <f>_xlfn.XLOOKUP(D707,products!$A$1:$A$49,products!$E$1:$E$49,,0)</f>
        <v>8.91</v>
      </c>
      <c r="M707" s="9">
        <f>'Working sheet 1'!L707*'Working sheet 1'!E707</f>
        <v>17.82</v>
      </c>
      <c r="N707" t="str">
        <f t="shared" ref="N707:N770" si="22">IF(I707="Rob","Robusta",IF(I707="Exc","Excelsa",IF(I707="Ara","Arabica",IF(I707="Lib","Liberica",""))))</f>
        <v>Excelsa</v>
      </c>
      <c r="O707" t="str">
        <f t="shared" ref="O707:O770" si="23">IF(J707="M","Medium",IF(J707="L","Light",IF(J707="D","Dark","")))</f>
        <v>Light</v>
      </c>
      <c r="P707" t="str">
        <f>_xlfn.XLOOKUP(Table1[[#This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_xlfn.XLOOKUP('Working sheet 1'!D708,products!$A$1:$A$49,products!$B$1:$B$49,,0)</f>
        <v>Exc</v>
      </c>
      <c r="J708" t="str">
        <f>_xlfn.XLOOKUP(D708,products!$A$1:$A$49,products!$C$1:$C$49,,0)</f>
        <v>M</v>
      </c>
      <c r="K708" s="7">
        <f>_xlfn.XLOOKUP(D708,products!$A$1:$A$49,products!$D$1:$D$49,,0)</f>
        <v>0.2</v>
      </c>
      <c r="L708" s="9">
        <f>_xlfn.XLOOKUP(D708,products!$A$1:$A$49,products!$E$1:$E$49,,0)</f>
        <v>4.125</v>
      </c>
      <c r="M708" s="9">
        <f>'Working sheet 1'!L708*'Working sheet 1'!E708</f>
        <v>12.375</v>
      </c>
      <c r="N708" t="str">
        <f t="shared" si="22"/>
        <v>Excelsa</v>
      </c>
      <c r="O708" t="str">
        <f t="shared" si="23"/>
        <v>Medium</v>
      </c>
      <c r="P708" t="str">
        <f>_xlfn.XLOOKUP(Table1[[#This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_xlfn.XLOOKUP('Working sheet 1'!D709,products!$A$1:$A$49,products!$B$1:$B$49,,0)</f>
        <v>Lib</v>
      </c>
      <c r="J709" t="str">
        <f>_xlfn.XLOOKUP(D709,products!$A$1:$A$49,products!$C$1:$C$49,,0)</f>
        <v>D</v>
      </c>
      <c r="K709" s="7">
        <f>_xlfn.XLOOKUP(D709,products!$A$1:$A$49,products!$D$1:$D$49,,0)</f>
        <v>1</v>
      </c>
      <c r="L709" s="9">
        <f>_xlfn.XLOOKUP(D709,products!$A$1:$A$49,products!$E$1:$E$49,,0)</f>
        <v>12.95</v>
      </c>
      <c r="M709" s="9">
        <f>'Working sheet 1'!L709*'Working sheet 1'!E709</f>
        <v>25.9</v>
      </c>
      <c r="N709" t="str">
        <f t="shared" si="22"/>
        <v>Liberica</v>
      </c>
      <c r="O709" t="str">
        <f t="shared" si="23"/>
        <v>Dark</v>
      </c>
      <c r="P709" t="str">
        <f>_xlfn.XLOOKUP(Table1[[#This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_xlfn.XLOOKUP('Working sheet 1'!D710,products!$A$1:$A$49,products!$B$1:$B$49,,0)</f>
        <v>Ara</v>
      </c>
      <c r="J710" t="str">
        <f>_xlfn.XLOOKUP(D710,products!$A$1:$A$49,products!$C$1:$C$49,,0)</f>
        <v>M</v>
      </c>
      <c r="K710" s="7">
        <f>_xlfn.XLOOKUP(D710,products!$A$1:$A$49,products!$D$1:$D$49,,0)</f>
        <v>0.5</v>
      </c>
      <c r="L710" s="9">
        <f>_xlfn.XLOOKUP(D710,products!$A$1:$A$49,products!$E$1:$E$49,,0)</f>
        <v>6.75</v>
      </c>
      <c r="M710" s="9">
        <f>'Working sheet 1'!L710*'Working sheet 1'!E710</f>
        <v>13.5</v>
      </c>
      <c r="N710" t="str">
        <f t="shared" si="22"/>
        <v>Arabica</v>
      </c>
      <c r="O710" t="str">
        <f t="shared" si="23"/>
        <v>Medium</v>
      </c>
      <c r="P710" t="str">
        <f>_xlfn.XLOOKUP(Table1[[#This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_xlfn.XLOOKUP('Working sheet 1'!D711,products!$A$1:$A$49,products!$B$1:$B$49,,0)</f>
        <v>Exc</v>
      </c>
      <c r="J711" t="str">
        <f>_xlfn.XLOOKUP(D711,products!$A$1:$A$49,products!$C$1:$C$49,,0)</f>
        <v>L</v>
      </c>
      <c r="K711" s="7">
        <f>_xlfn.XLOOKUP(D711,products!$A$1:$A$49,products!$D$1:$D$49,,0)</f>
        <v>0.5</v>
      </c>
      <c r="L711" s="9">
        <f>_xlfn.XLOOKUP(D711,products!$A$1:$A$49,products!$E$1:$E$49,,0)</f>
        <v>8.91</v>
      </c>
      <c r="M711" s="9">
        <f>'Working sheet 1'!L711*'Working sheet 1'!E711</f>
        <v>17.82</v>
      </c>
      <c r="N711" t="str">
        <f t="shared" si="22"/>
        <v>Excelsa</v>
      </c>
      <c r="O711" t="str">
        <f t="shared" si="23"/>
        <v>Light</v>
      </c>
      <c r="P711" t="str">
        <f>_xlfn.XLOOKUP(Table1[[#This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_xlfn.XLOOKUP('Working sheet 1'!D712,products!$A$1:$A$49,products!$B$1:$B$49,,0)</f>
        <v>Exc</v>
      </c>
      <c r="J712" t="str">
        <f>_xlfn.XLOOKUP(D712,products!$A$1:$A$49,products!$C$1:$C$49,,0)</f>
        <v>M</v>
      </c>
      <c r="K712" s="7">
        <f>_xlfn.XLOOKUP(D712,products!$A$1:$A$49,products!$D$1:$D$49,,0)</f>
        <v>0.5</v>
      </c>
      <c r="L712" s="9">
        <f>_xlfn.XLOOKUP(D712,products!$A$1:$A$49,products!$E$1:$E$49,,0)</f>
        <v>8.25</v>
      </c>
      <c r="M712" s="9">
        <f>'Working sheet 1'!L712*'Working sheet 1'!E712</f>
        <v>24.75</v>
      </c>
      <c r="N712" t="str">
        <f t="shared" si="22"/>
        <v>Excelsa</v>
      </c>
      <c r="O712" t="str">
        <f t="shared" si="23"/>
        <v>Medium</v>
      </c>
      <c r="P712" t="str">
        <f>_xlfn.XLOOKUP(Table1[[#This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_xlfn.XLOOKUP('Working sheet 1'!D713,products!$A$1:$A$49,products!$B$1:$B$49,,0)</f>
        <v>Rob</v>
      </c>
      <c r="J713" t="str">
        <f>_xlfn.XLOOKUP(D713,products!$A$1:$A$49,products!$C$1:$C$49,,0)</f>
        <v>M</v>
      </c>
      <c r="K713" s="7">
        <f>_xlfn.XLOOKUP(D713,products!$A$1:$A$49,products!$D$1:$D$49,,0)</f>
        <v>0.2</v>
      </c>
      <c r="L713" s="9">
        <f>_xlfn.XLOOKUP(D713,products!$A$1:$A$49,products!$E$1:$E$49,,0)</f>
        <v>2.9849999999999999</v>
      </c>
      <c r="M713" s="9">
        <f>'Working sheet 1'!L713*'Working sheet 1'!E713</f>
        <v>17.91</v>
      </c>
      <c r="N713" t="str">
        <f t="shared" si="22"/>
        <v>Robusta</v>
      </c>
      <c r="O713" t="str">
        <f t="shared" si="23"/>
        <v>Medium</v>
      </c>
      <c r="P713" t="str">
        <f>_xlfn.XLOOKUP(Table1[[#This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_xlfn.XLOOKUP('Working sheet 1'!D714,products!$A$1:$A$49,products!$B$1:$B$49,,0)</f>
        <v>Exc</v>
      </c>
      <c r="J714" t="str">
        <f>_xlfn.XLOOKUP(D714,products!$A$1:$A$49,products!$C$1:$C$49,,0)</f>
        <v>M</v>
      </c>
      <c r="K714" s="7">
        <f>_xlfn.XLOOKUP(D714,products!$A$1:$A$49,products!$D$1:$D$49,,0)</f>
        <v>0.5</v>
      </c>
      <c r="L714" s="9">
        <f>_xlfn.XLOOKUP(D714,products!$A$1:$A$49,products!$E$1:$E$49,,0)</f>
        <v>8.25</v>
      </c>
      <c r="M714" s="9">
        <f>'Working sheet 1'!L714*'Working sheet 1'!E714</f>
        <v>16.5</v>
      </c>
      <c r="N714" t="str">
        <f t="shared" si="22"/>
        <v>Excelsa</v>
      </c>
      <c r="O714" t="str">
        <f t="shared" si="23"/>
        <v>Medium</v>
      </c>
      <c r="P714" t="str">
        <f>_xlfn.XLOOKUP(Table1[[#This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_xlfn.XLOOKUP('Working sheet 1'!D715,products!$A$1:$A$49,products!$B$1:$B$49,,0)</f>
        <v>Rob</v>
      </c>
      <c r="J715" t="str">
        <f>_xlfn.XLOOKUP(D715,products!$A$1:$A$49,products!$C$1:$C$49,,0)</f>
        <v>M</v>
      </c>
      <c r="K715" s="7">
        <f>_xlfn.XLOOKUP(D715,products!$A$1:$A$49,products!$D$1:$D$49,,0)</f>
        <v>0.2</v>
      </c>
      <c r="L715" s="9">
        <f>_xlfn.XLOOKUP(D715,products!$A$1:$A$49,products!$E$1:$E$49,,0)</f>
        <v>2.9849999999999999</v>
      </c>
      <c r="M715" s="9">
        <f>'Working sheet 1'!L715*'Working sheet 1'!E715</f>
        <v>2.9849999999999999</v>
      </c>
      <c r="N715" t="str">
        <f t="shared" si="22"/>
        <v>Robusta</v>
      </c>
      <c r="O715" t="str">
        <f t="shared" si="23"/>
        <v>Medium</v>
      </c>
      <c r="P715" t="str">
        <f>_xlfn.XLOOKUP(Table1[[#This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_xlfn.XLOOKUP('Working sheet 1'!D716,products!$A$1:$A$49,products!$B$1:$B$49,,0)</f>
        <v>Exc</v>
      </c>
      <c r="J716" t="str">
        <f>_xlfn.XLOOKUP(D716,products!$A$1:$A$49,products!$C$1:$C$49,,0)</f>
        <v>D</v>
      </c>
      <c r="K716" s="7">
        <f>_xlfn.XLOOKUP(D716,products!$A$1:$A$49,products!$D$1:$D$49,,0)</f>
        <v>0.2</v>
      </c>
      <c r="L716" s="9">
        <f>_xlfn.XLOOKUP(D716,products!$A$1:$A$49,products!$E$1:$E$49,,0)</f>
        <v>3.645</v>
      </c>
      <c r="M716" s="9">
        <f>'Working sheet 1'!L716*'Working sheet 1'!E716</f>
        <v>14.58</v>
      </c>
      <c r="N716" t="str">
        <f t="shared" si="22"/>
        <v>Excelsa</v>
      </c>
      <c r="O716" t="str">
        <f t="shared" si="23"/>
        <v>Dark</v>
      </c>
      <c r="P716" t="str">
        <f>_xlfn.XLOOKUP(Table1[[#This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_xlfn.XLOOKUP('Working sheet 1'!D717,products!$A$1:$A$49,products!$B$1:$B$49,,0)</f>
        <v>Exc</v>
      </c>
      <c r="J717" t="str">
        <f>_xlfn.XLOOKUP(D717,products!$A$1:$A$49,products!$C$1:$C$49,,0)</f>
        <v>L</v>
      </c>
      <c r="K717" s="7">
        <f>_xlfn.XLOOKUP(D717,products!$A$1:$A$49,products!$D$1:$D$49,,0)</f>
        <v>1</v>
      </c>
      <c r="L717" s="9">
        <f>_xlfn.XLOOKUP(D717,products!$A$1:$A$49,products!$E$1:$E$49,,0)</f>
        <v>14.85</v>
      </c>
      <c r="M717" s="9">
        <f>'Working sheet 1'!L717*'Working sheet 1'!E717</f>
        <v>89.1</v>
      </c>
      <c r="N717" t="str">
        <f t="shared" si="22"/>
        <v>Excelsa</v>
      </c>
      <c r="O717" t="str">
        <f t="shared" si="23"/>
        <v>Light</v>
      </c>
      <c r="P717" t="str">
        <f>_xlfn.XLOOKUP(Table1[[#This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_xlfn.XLOOKUP('Working sheet 1'!D718,products!$A$1:$A$49,products!$B$1:$B$49,,0)</f>
        <v>Rob</v>
      </c>
      <c r="J718" t="str">
        <f>_xlfn.XLOOKUP(D718,products!$A$1:$A$49,products!$C$1:$C$49,,0)</f>
        <v>L</v>
      </c>
      <c r="K718" s="7">
        <f>_xlfn.XLOOKUP(D718,products!$A$1:$A$49,products!$D$1:$D$49,,0)</f>
        <v>1</v>
      </c>
      <c r="L718" s="9">
        <f>_xlfn.XLOOKUP(D718,products!$A$1:$A$49,products!$E$1:$E$49,,0)</f>
        <v>11.95</v>
      </c>
      <c r="M718" s="9">
        <f>'Working sheet 1'!L718*'Working sheet 1'!E718</f>
        <v>35.849999999999994</v>
      </c>
      <c r="N718" t="str">
        <f t="shared" si="22"/>
        <v>Robusta</v>
      </c>
      <c r="O718" t="str">
        <f t="shared" si="23"/>
        <v>Light</v>
      </c>
      <c r="P718" t="str">
        <f>_xlfn.XLOOKUP(Table1[[#This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_xlfn.XLOOKUP('Working sheet 1'!D719,products!$A$1:$A$49,products!$B$1:$B$49,,0)</f>
        <v>Ara</v>
      </c>
      <c r="J719" t="str">
        <f>_xlfn.XLOOKUP(D719,products!$A$1:$A$49,products!$C$1:$C$49,,0)</f>
        <v>D</v>
      </c>
      <c r="K719" s="7">
        <f>_xlfn.XLOOKUP(D719,products!$A$1:$A$49,products!$D$1:$D$49,,0)</f>
        <v>2.5</v>
      </c>
      <c r="L719" s="9">
        <f>_xlfn.XLOOKUP(D719,products!$A$1:$A$49,products!$E$1:$E$49,,0)</f>
        <v>22.884999999999998</v>
      </c>
      <c r="M719" s="9">
        <f>'Working sheet 1'!L719*'Working sheet 1'!E719</f>
        <v>68.655000000000001</v>
      </c>
      <c r="N719" t="str">
        <f t="shared" si="22"/>
        <v>Arabica</v>
      </c>
      <c r="O719" t="str">
        <f t="shared" si="23"/>
        <v>Dark</v>
      </c>
      <c r="P719" t="str">
        <f>_xlfn.XLOOKUP(Table1[[#This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_xlfn.XLOOKUP('Working sheet 1'!D720,products!$A$1:$A$49,products!$B$1:$B$49,,0)</f>
        <v>Lib</v>
      </c>
      <c r="J720" t="str">
        <f>_xlfn.XLOOKUP(D720,products!$A$1:$A$49,products!$C$1:$C$49,,0)</f>
        <v>D</v>
      </c>
      <c r="K720" s="7">
        <f>_xlfn.XLOOKUP(D720,products!$A$1:$A$49,products!$D$1:$D$49,,0)</f>
        <v>1</v>
      </c>
      <c r="L720" s="9">
        <f>_xlfn.XLOOKUP(D720,products!$A$1:$A$49,products!$E$1:$E$49,,0)</f>
        <v>12.95</v>
      </c>
      <c r="M720" s="9">
        <f>'Working sheet 1'!L720*'Working sheet 1'!E720</f>
        <v>38.849999999999994</v>
      </c>
      <c r="N720" t="str">
        <f t="shared" si="22"/>
        <v>Liberica</v>
      </c>
      <c r="O720" t="str">
        <f t="shared" si="23"/>
        <v>Dark</v>
      </c>
      <c r="P720" t="str">
        <f>_xlfn.XLOOKUP(Table1[[#This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_xlfn.XLOOKUP('Working sheet 1'!D721,products!$A$1:$A$49,products!$B$1:$B$49,,0)</f>
        <v>Lib</v>
      </c>
      <c r="J721" t="str">
        <f>_xlfn.XLOOKUP(D721,products!$A$1:$A$49,products!$C$1:$C$49,,0)</f>
        <v>L</v>
      </c>
      <c r="K721" s="7">
        <f>_xlfn.XLOOKUP(D721,products!$A$1:$A$49,products!$D$1:$D$49,,0)</f>
        <v>1</v>
      </c>
      <c r="L721" s="9">
        <f>_xlfn.XLOOKUP(D721,products!$A$1:$A$49,products!$E$1:$E$49,,0)</f>
        <v>15.85</v>
      </c>
      <c r="M721" s="9">
        <f>'Working sheet 1'!L721*'Working sheet 1'!E721</f>
        <v>79.25</v>
      </c>
      <c r="N721" t="str">
        <f t="shared" si="22"/>
        <v>Liberica</v>
      </c>
      <c r="O721" t="str">
        <f t="shared" si="23"/>
        <v>Light</v>
      </c>
      <c r="P721" t="str">
        <f>_xlfn.XLOOKUP(Table1[[#This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_xlfn.XLOOKUP('Working sheet 1'!D722,products!$A$1:$A$49,products!$B$1:$B$49,,0)</f>
        <v>Exc</v>
      </c>
      <c r="J722" t="str">
        <f>_xlfn.XLOOKUP(D722,products!$A$1:$A$49,products!$C$1:$C$49,,0)</f>
        <v>D</v>
      </c>
      <c r="K722" s="7">
        <f>_xlfn.XLOOKUP(D722,products!$A$1:$A$49,products!$D$1:$D$49,,0)</f>
        <v>0.5</v>
      </c>
      <c r="L722" s="9">
        <f>_xlfn.XLOOKUP(D722,products!$A$1:$A$49,products!$E$1:$E$49,,0)</f>
        <v>7.29</v>
      </c>
      <c r="M722" s="9">
        <f>'Working sheet 1'!L722*'Working sheet 1'!E722</f>
        <v>36.450000000000003</v>
      </c>
      <c r="N722" t="str">
        <f t="shared" si="22"/>
        <v>Excelsa</v>
      </c>
      <c r="O722" t="str">
        <f t="shared" si="23"/>
        <v>Dark</v>
      </c>
      <c r="P722" t="str">
        <f>_xlfn.XLOOKUP(Table1[[#This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_xlfn.XLOOKUP('Working sheet 1'!D723,products!$A$1:$A$49,products!$B$1:$B$49,,0)</f>
        <v>Rob</v>
      </c>
      <c r="J723" t="str">
        <f>_xlfn.XLOOKUP(D723,products!$A$1:$A$49,products!$C$1:$C$49,,0)</f>
        <v>M</v>
      </c>
      <c r="K723" s="7">
        <f>_xlfn.XLOOKUP(D723,products!$A$1:$A$49,products!$D$1:$D$49,,0)</f>
        <v>0.2</v>
      </c>
      <c r="L723" s="9">
        <f>_xlfn.XLOOKUP(D723,products!$A$1:$A$49,products!$E$1:$E$49,,0)</f>
        <v>2.9849999999999999</v>
      </c>
      <c r="M723" s="9">
        <f>'Working sheet 1'!L723*'Working sheet 1'!E723</f>
        <v>8.9550000000000001</v>
      </c>
      <c r="N723" t="str">
        <f t="shared" si="22"/>
        <v>Robusta</v>
      </c>
      <c r="O723" t="str">
        <f t="shared" si="23"/>
        <v>Medium</v>
      </c>
      <c r="P723" t="str">
        <f>_xlfn.XLOOKUP(Table1[[#This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_xlfn.XLOOKUP('Working sheet 1'!D724,products!$A$1:$A$49,products!$B$1:$B$49,,0)</f>
        <v>Exc</v>
      </c>
      <c r="J724" t="str">
        <f>_xlfn.XLOOKUP(D724,products!$A$1:$A$49,products!$C$1:$C$49,,0)</f>
        <v>D</v>
      </c>
      <c r="K724" s="7">
        <f>_xlfn.XLOOKUP(D724,products!$A$1:$A$49,products!$D$1:$D$49,,0)</f>
        <v>1</v>
      </c>
      <c r="L724" s="9">
        <f>_xlfn.XLOOKUP(D724,products!$A$1:$A$49,products!$E$1:$E$49,,0)</f>
        <v>12.15</v>
      </c>
      <c r="M724" s="9">
        <f>'Working sheet 1'!L724*'Working sheet 1'!E724</f>
        <v>24.3</v>
      </c>
      <c r="N724" t="str">
        <f t="shared" si="22"/>
        <v>Excelsa</v>
      </c>
      <c r="O724" t="str">
        <f t="shared" si="23"/>
        <v>Dark</v>
      </c>
      <c r="P724" t="str">
        <f>_xlfn.XLOOKUP(Table1[[#This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_xlfn.XLOOKUP('Working sheet 1'!D725,products!$A$1:$A$49,products!$B$1:$B$49,,0)</f>
        <v>Exc</v>
      </c>
      <c r="J725" t="str">
        <f>_xlfn.XLOOKUP(D725,products!$A$1:$A$49,products!$C$1:$C$49,,0)</f>
        <v>M</v>
      </c>
      <c r="K725" s="7">
        <f>_xlfn.XLOOKUP(D725,products!$A$1:$A$49,products!$D$1:$D$49,,0)</f>
        <v>2.5</v>
      </c>
      <c r="L725" s="9">
        <f>_xlfn.XLOOKUP(D725,products!$A$1:$A$49,products!$E$1:$E$49,,0)</f>
        <v>31.624999999999996</v>
      </c>
      <c r="M725" s="9">
        <f>'Working sheet 1'!L725*'Working sheet 1'!E725</f>
        <v>63.249999999999993</v>
      </c>
      <c r="N725" t="str">
        <f t="shared" si="22"/>
        <v>Excelsa</v>
      </c>
      <c r="O725" t="str">
        <f t="shared" si="23"/>
        <v>Medium</v>
      </c>
      <c r="P725" t="str">
        <f>_xlfn.XLOOKUP(Table1[[#This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_xlfn.XLOOKUP('Working sheet 1'!D726,products!$A$1:$A$49,products!$B$1:$B$49,,0)</f>
        <v>Ara</v>
      </c>
      <c r="J726" t="str">
        <f>_xlfn.XLOOKUP(D726,products!$A$1:$A$49,products!$C$1:$C$49,,0)</f>
        <v>M</v>
      </c>
      <c r="K726" s="7">
        <f>_xlfn.XLOOKUP(D726,products!$A$1:$A$49,products!$D$1:$D$49,,0)</f>
        <v>0.2</v>
      </c>
      <c r="L726" s="9">
        <f>_xlfn.XLOOKUP(D726,products!$A$1:$A$49,products!$E$1:$E$49,,0)</f>
        <v>3.375</v>
      </c>
      <c r="M726" s="9">
        <f>'Working sheet 1'!L726*'Working sheet 1'!E726</f>
        <v>6.75</v>
      </c>
      <c r="N726" t="str">
        <f t="shared" si="22"/>
        <v>Arabica</v>
      </c>
      <c r="O726" t="str">
        <f t="shared" si="23"/>
        <v>Medium</v>
      </c>
      <c r="P726" t="str">
        <f>_xlfn.XLOOKUP(Table1[[#This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_xlfn.XLOOKUP('Working sheet 1'!D727,products!$A$1:$A$49,products!$B$1:$B$49,,0)</f>
        <v>Ara</v>
      </c>
      <c r="J727" t="str">
        <f>_xlfn.XLOOKUP(D727,products!$A$1:$A$49,products!$C$1:$C$49,,0)</f>
        <v>L</v>
      </c>
      <c r="K727" s="7">
        <f>_xlfn.XLOOKUP(D727,products!$A$1:$A$49,products!$D$1:$D$49,,0)</f>
        <v>0.2</v>
      </c>
      <c r="L727" s="9">
        <f>_xlfn.XLOOKUP(D727,products!$A$1:$A$49,products!$E$1:$E$49,,0)</f>
        <v>3.8849999999999998</v>
      </c>
      <c r="M727" s="9">
        <f>'Working sheet 1'!L727*'Working sheet 1'!E727</f>
        <v>23.31</v>
      </c>
      <c r="N727" t="str">
        <f t="shared" si="22"/>
        <v>Arabica</v>
      </c>
      <c r="O727" t="str">
        <f t="shared" si="23"/>
        <v>Light</v>
      </c>
      <c r="P727" t="str">
        <f>_xlfn.XLOOKUP(Table1[[#This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_xlfn.XLOOKUP('Working sheet 1'!D728,products!$A$1:$A$49,products!$B$1:$B$49,,0)</f>
        <v>Lib</v>
      </c>
      <c r="J728" t="str">
        <f>_xlfn.XLOOKUP(D728,products!$A$1:$A$49,products!$C$1:$C$49,,0)</f>
        <v>L</v>
      </c>
      <c r="K728" s="7">
        <f>_xlfn.XLOOKUP(D728,products!$A$1:$A$49,products!$D$1:$D$49,,0)</f>
        <v>2.5</v>
      </c>
      <c r="L728" s="9">
        <f>_xlfn.XLOOKUP(D728,products!$A$1:$A$49,products!$E$1:$E$49,,0)</f>
        <v>36.454999999999998</v>
      </c>
      <c r="M728" s="9">
        <f>'Working sheet 1'!L728*'Working sheet 1'!E728</f>
        <v>145.82</v>
      </c>
      <c r="N728" t="str">
        <f t="shared" si="22"/>
        <v>Liberica</v>
      </c>
      <c r="O728" t="str">
        <f t="shared" si="23"/>
        <v>Light</v>
      </c>
      <c r="P728" t="str">
        <f>_xlfn.XLOOKUP(Table1[[#This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_xlfn.XLOOKUP('Working sheet 1'!D729,products!$A$1:$A$49,products!$B$1:$B$49,,0)</f>
        <v>Rob</v>
      </c>
      <c r="J729" t="str">
        <f>_xlfn.XLOOKUP(D729,products!$A$1:$A$49,products!$C$1:$C$49,,0)</f>
        <v>M</v>
      </c>
      <c r="K729" s="7">
        <f>_xlfn.XLOOKUP(D729,products!$A$1:$A$49,products!$D$1:$D$49,,0)</f>
        <v>0.5</v>
      </c>
      <c r="L729" s="9">
        <f>_xlfn.XLOOKUP(D729,products!$A$1:$A$49,products!$E$1:$E$49,,0)</f>
        <v>5.97</v>
      </c>
      <c r="M729" s="9">
        <f>'Working sheet 1'!L729*'Working sheet 1'!E729</f>
        <v>29.849999999999998</v>
      </c>
      <c r="N729" t="str">
        <f t="shared" si="22"/>
        <v>Robusta</v>
      </c>
      <c r="O729" t="str">
        <f t="shared" si="23"/>
        <v>Medium</v>
      </c>
      <c r="P729" t="str">
        <f>_xlfn.XLOOKUP(Table1[[#This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_xlfn.XLOOKUP('Working sheet 1'!D730,products!$A$1:$A$49,products!$B$1:$B$49,,0)</f>
        <v>Exc</v>
      </c>
      <c r="J730" t="str">
        <f>_xlfn.XLOOKUP(D730,products!$A$1:$A$49,products!$C$1:$C$49,,0)</f>
        <v>D</v>
      </c>
      <c r="K730" s="7">
        <f>_xlfn.XLOOKUP(D730,products!$A$1:$A$49,products!$D$1:$D$49,,0)</f>
        <v>0.5</v>
      </c>
      <c r="L730" s="9">
        <f>_xlfn.XLOOKUP(D730,products!$A$1:$A$49,products!$E$1:$E$49,,0)</f>
        <v>7.29</v>
      </c>
      <c r="M730" s="9">
        <f>'Working sheet 1'!L730*'Working sheet 1'!E730</f>
        <v>21.87</v>
      </c>
      <c r="N730" t="str">
        <f t="shared" si="22"/>
        <v>Excelsa</v>
      </c>
      <c r="O730" t="str">
        <f t="shared" si="23"/>
        <v>Dark</v>
      </c>
      <c r="P730" t="str">
        <f>_xlfn.XLOOKUP(Table1[[#This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_xlfn.XLOOKUP('Working sheet 1'!D731,products!$A$1:$A$49,products!$B$1:$B$49,,0)</f>
        <v>Lib</v>
      </c>
      <c r="J731" t="str">
        <f>_xlfn.XLOOKUP(D731,products!$A$1:$A$49,products!$C$1:$C$49,,0)</f>
        <v>M</v>
      </c>
      <c r="K731" s="7">
        <f>_xlfn.XLOOKUP(D731,products!$A$1:$A$49,products!$D$1:$D$49,,0)</f>
        <v>0.2</v>
      </c>
      <c r="L731" s="9">
        <f>_xlfn.XLOOKUP(D731,products!$A$1:$A$49,products!$E$1:$E$49,,0)</f>
        <v>4.3650000000000002</v>
      </c>
      <c r="M731" s="9">
        <f>'Working sheet 1'!L731*'Working sheet 1'!E731</f>
        <v>4.3650000000000002</v>
      </c>
      <c r="N731" t="str">
        <f t="shared" si="22"/>
        <v>Liberica</v>
      </c>
      <c r="O731" t="str">
        <f t="shared" si="23"/>
        <v>Medium</v>
      </c>
      <c r="P731" t="str">
        <f>_xlfn.XLOOKUP(Table1[[#This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_xlfn.XLOOKUP('Working sheet 1'!D732,products!$A$1:$A$49,products!$B$1:$B$49,,0)</f>
        <v>Lib</v>
      </c>
      <c r="J732" t="str">
        <f>_xlfn.XLOOKUP(D732,products!$A$1:$A$49,products!$C$1:$C$49,,0)</f>
        <v>L</v>
      </c>
      <c r="K732" s="7">
        <f>_xlfn.XLOOKUP(D732,products!$A$1:$A$49,products!$D$1:$D$49,,0)</f>
        <v>2.5</v>
      </c>
      <c r="L732" s="9">
        <f>_xlfn.XLOOKUP(D732,products!$A$1:$A$49,products!$E$1:$E$49,,0)</f>
        <v>36.454999999999998</v>
      </c>
      <c r="M732" s="9">
        <f>'Working sheet 1'!L732*'Working sheet 1'!E732</f>
        <v>36.454999999999998</v>
      </c>
      <c r="N732" t="str">
        <f t="shared" si="22"/>
        <v>Liberica</v>
      </c>
      <c r="O732" t="str">
        <f t="shared" si="23"/>
        <v>Light</v>
      </c>
      <c r="P732" t="str">
        <f>_xlfn.XLOOKUP(Table1[[#This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_xlfn.XLOOKUP('Working sheet 1'!D733,products!$A$1:$A$49,products!$B$1:$B$49,,0)</f>
        <v>Lib</v>
      </c>
      <c r="J733" t="str">
        <f>_xlfn.XLOOKUP(D733,products!$A$1:$A$49,products!$C$1:$C$49,,0)</f>
        <v>D</v>
      </c>
      <c r="K733" s="7">
        <f>_xlfn.XLOOKUP(D733,products!$A$1:$A$49,products!$D$1:$D$49,,0)</f>
        <v>0.2</v>
      </c>
      <c r="L733" s="9">
        <f>_xlfn.XLOOKUP(D733,products!$A$1:$A$49,products!$E$1:$E$49,,0)</f>
        <v>3.8849999999999998</v>
      </c>
      <c r="M733" s="9">
        <f>'Working sheet 1'!L733*'Working sheet 1'!E733</f>
        <v>15.54</v>
      </c>
      <c r="N733" t="str">
        <f t="shared" si="22"/>
        <v>Liberica</v>
      </c>
      <c r="O733" t="str">
        <f t="shared" si="23"/>
        <v>Dark</v>
      </c>
      <c r="P733" t="str">
        <f>_xlfn.XLOOKUP(Table1[[#This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_xlfn.XLOOKUP('Working sheet 1'!D734,products!$A$1:$A$49,products!$B$1:$B$49,,0)</f>
        <v>Exc</v>
      </c>
      <c r="J734" t="str">
        <f>_xlfn.XLOOKUP(D734,products!$A$1:$A$49,products!$C$1:$C$49,,0)</f>
        <v>L</v>
      </c>
      <c r="K734" s="7">
        <f>_xlfn.XLOOKUP(D734,products!$A$1:$A$49,products!$D$1:$D$49,,0)</f>
        <v>0.2</v>
      </c>
      <c r="L734" s="9">
        <f>_xlfn.XLOOKUP(D734,products!$A$1:$A$49,products!$E$1:$E$49,,0)</f>
        <v>4.4550000000000001</v>
      </c>
      <c r="M734" s="9">
        <f>'Working sheet 1'!L734*'Working sheet 1'!E734</f>
        <v>8.91</v>
      </c>
      <c r="N734" t="str">
        <f t="shared" si="22"/>
        <v>Excelsa</v>
      </c>
      <c r="O734" t="str">
        <f t="shared" si="23"/>
        <v>Light</v>
      </c>
      <c r="P734" t="str">
        <f>_xlfn.XLOOKUP(Table1[[#This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_xlfn.XLOOKUP('Working sheet 1'!D735,products!$A$1:$A$49,products!$B$1:$B$49,,0)</f>
        <v>Lib</v>
      </c>
      <c r="J735" t="str">
        <f>_xlfn.XLOOKUP(D735,products!$A$1:$A$49,products!$C$1:$C$49,,0)</f>
        <v>M</v>
      </c>
      <c r="K735" s="7">
        <f>_xlfn.XLOOKUP(D735,products!$A$1:$A$49,products!$D$1:$D$49,,0)</f>
        <v>2.5</v>
      </c>
      <c r="L735" s="9">
        <f>_xlfn.XLOOKUP(D735,products!$A$1:$A$49,products!$E$1:$E$49,,0)</f>
        <v>33.464999999999996</v>
      </c>
      <c r="M735" s="9">
        <f>'Working sheet 1'!L735*'Working sheet 1'!E735</f>
        <v>100.39499999999998</v>
      </c>
      <c r="N735" t="str">
        <f t="shared" si="22"/>
        <v>Liberica</v>
      </c>
      <c r="O735" t="str">
        <f t="shared" si="23"/>
        <v>Medium</v>
      </c>
      <c r="P735" t="str">
        <f>_xlfn.XLOOKUP(Table1[[#This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_xlfn.XLOOKUP('Working sheet 1'!D736,products!$A$1:$A$49,products!$B$1:$B$49,,0)</f>
        <v>Rob</v>
      </c>
      <c r="J736" t="str">
        <f>_xlfn.XLOOKUP(D736,products!$A$1:$A$49,products!$C$1:$C$49,,0)</f>
        <v>D</v>
      </c>
      <c r="K736" s="7">
        <f>_xlfn.XLOOKUP(D736,products!$A$1:$A$49,products!$D$1:$D$49,,0)</f>
        <v>0.2</v>
      </c>
      <c r="L736" s="9">
        <f>_xlfn.XLOOKUP(D736,products!$A$1:$A$49,products!$E$1:$E$49,,0)</f>
        <v>2.6849999999999996</v>
      </c>
      <c r="M736" s="9">
        <f>'Working sheet 1'!L736*'Working sheet 1'!E736</f>
        <v>13.424999999999997</v>
      </c>
      <c r="N736" t="str">
        <f t="shared" si="22"/>
        <v>Robusta</v>
      </c>
      <c r="O736" t="str">
        <f t="shared" si="23"/>
        <v>Dark</v>
      </c>
      <c r="P736" t="str">
        <f>_xlfn.XLOOKUP(Table1[[#This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_xlfn.XLOOKUP('Working sheet 1'!D737,products!$A$1:$A$49,products!$B$1:$B$49,,0)</f>
        <v>Exc</v>
      </c>
      <c r="J737" t="str">
        <f>_xlfn.XLOOKUP(D737,products!$A$1:$A$49,products!$C$1:$C$49,,0)</f>
        <v>D</v>
      </c>
      <c r="K737" s="7">
        <f>_xlfn.XLOOKUP(D737,products!$A$1:$A$49,products!$D$1:$D$49,,0)</f>
        <v>0.2</v>
      </c>
      <c r="L737" s="9">
        <f>_xlfn.XLOOKUP(D737,products!$A$1:$A$49,products!$E$1:$E$49,,0)</f>
        <v>3.645</v>
      </c>
      <c r="M737" s="9">
        <f>'Working sheet 1'!L737*'Working sheet 1'!E737</f>
        <v>21.87</v>
      </c>
      <c r="N737" t="str">
        <f t="shared" si="22"/>
        <v>Excelsa</v>
      </c>
      <c r="O737" t="str">
        <f t="shared" si="23"/>
        <v>Dark</v>
      </c>
      <c r="P737" t="str">
        <f>_xlfn.XLOOKUP(Table1[[#This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_xlfn.XLOOKUP('Working sheet 1'!D738,products!$A$1:$A$49,products!$B$1:$B$49,,0)</f>
        <v>Lib</v>
      </c>
      <c r="J738" t="str">
        <f>_xlfn.XLOOKUP(D738,products!$A$1:$A$49,products!$C$1:$C$49,,0)</f>
        <v>D</v>
      </c>
      <c r="K738" s="7">
        <f>_xlfn.XLOOKUP(D738,products!$A$1:$A$49,products!$D$1:$D$49,,0)</f>
        <v>1</v>
      </c>
      <c r="L738" s="9">
        <f>_xlfn.XLOOKUP(D738,products!$A$1:$A$49,products!$E$1:$E$49,,0)</f>
        <v>12.95</v>
      </c>
      <c r="M738" s="9">
        <f>'Working sheet 1'!L738*'Working sheet 1'!E738</f>
        <v>25.9</v>
      </c>
      <c r="N738" t="str">
        <f t="shared" si="22"/>
        <v>Liberica</v>
      </c>
      <c r="O738" t="str">
        <f t="shared" si="23"/>
        <v>Dark</v>
      </c>
      <c r="P738" t="str">
        <f>_xlfn.XLOOKUP(Table1[[#This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_xlfn.XLOOKUP('Working sheet 1'!D739,products!$A$1:$A$49,products!$B$1:$B$49,,0)</f>
        <v>Ara</v>
      </c>
      <c r="J739" t="str">
        <f>_xlfn.XLOOKUP(D739,products!$A$1:$A$49,products!$C$1:$C$49,,0)</f>
        <v>M</v>
      </c>
      <c r="K739" s="7">
        <f>_xlfn.XLOOKUP(D739,products!$A$1:$A$49,products!$D$1:$D$49,,0)</f>
        <v>1</v>
      </c>
      <c r="L739" s="9">
        <f>_xlfn.XLOOKUP(D739,products!$A$1:$A$49,products!$E$1:$E$49,,0)</f>
        <v>11.25</v>
      </c>
      <c r="M739" s="9">
        <f>'Working sheet 1'!L739*'Working sheet 1'!E739</f>
        <v>56.25</v>
      </c>
      <c r="N739" t="str">
        <f t="shared" si="22"/>
        <v>Arabica</v>
      </c>
      <c r="O739" t="str">
        <f t="shared" si="23"/>
        <v>Medium</v>
      </c>
      <c r="P739" t="str">
        <f>_xlfn.XLOOKUP(Table1[[#This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_xlfn.XLOOKUP('Working sheet 1'!D740,products!$A$1:$A$49,products!$B$1:$B$49,,0)</f>
        <v>Rob</v>
      </c>
      <c r="J740" t="str">
        <f>_xlfn.XLOOKUP(D740,products!$A$1:$A$49,products!$C$1:$C$49,,0)</f>
        <v>L</v>
      </c>
      <c r="K740" s="7">
        <f>_xlfn.XLOOKUP(D740,products!$A$1:$A$49,products!$D$1:$D$49,,0)</f>
        <v>0.2</v>
      </c>
      <c r="L740" s="9">
        <f>_xlfn.XLOOKUP(D740,products!$A$1:$A$49,products!$E$1:$E$49,,0)</f>
        <v>3.5849999999999995</v>
      </c>
      <c r="M740" s="9">
        <f>'Working sheet 1'!L740*'Working sheet 1'!E740</f>
        <v>10.754999999999999</v>
      </c>
      <c r="N740" t="str">
        <f t="shared" si="22"/>
        <v>Robusta</v>
      </c>
      <c r="O740" t="str">
        <f t="shared" si="23"/>
        <v>Light</v>
      </c>
      <c r="P740" t="str">
        <f>_xlfn.XLOOKUP(Table1[[#This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_xlfn.XLOOKUP('Working sheet 1'!D741,products!$A$1:$A$49,products!$B$1:$B$49,,0)</f>
        <v>Exc</v>
      </c>
      <c r="J741" t="str">
        <f>_xlfn.XLOOKUP(D741,products!$A$1:$A$49,products!$C$1:$C$49,,0)</f>
        <v>D</v>
      </c>
      <c r="K741" s="7">
        <f>_xlfn.XLOOKUP(D741,products!$A$1:$A$49,products!$D$1:$D$49,,0)</f>
        <v>0.2</v>
      </c>
      <c r="L741" s="9">
        <f>_xlfn.XLOOKUP(D741,products!$A$1:$A$49,products!$E$1:$E$49,,0)</f>
        <v>3.645</v>
      </c>
      <c r="M741" s="9">
        <f>'Working sheet 1'!L741*'Working sheet 1'!E741</f>
        <v>18.225000000000001</v>
      </c>
      <c r="N741" t="str">
        <f t="shared" si="22"/>
        <v>Excelsa</v>
      </c>
      <c r="O741" t="str">
        <f t="shared" si="23"/>
        <v>Dark</v>
      </c>
      <c r="P741" t="str">
        <f>_xlfn.XLOOKUP(Table1[[#This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_xlfn.XLOOKUP('Working sheet 1'!D742,products!$A$1:$A$49,products!$B$1:$B$49,,0)</f>
        <v>Rob</v>
      </c>
      <c r="J742" t="str">
        <f>_xlfn.XLOOKUP(D742,products!$A$1:$A$49,products!$C$1:$C$49,,0)</f>
        <v>L</v>
      </c>
      <c r="K742" s="7">
        <f>_xlfn.XLOOKUP(D742,products!$A$1:$A$49,products!$D$1:$D$49,,0)</f>
        <v>0.5</v>
      </c>
      <c r="L742" s="9">
        <f>_xlfn.XLOOKUP(D742,products!$A$1:$A$49,products!$E$1:$E$49,,0)</f>
        <v>7.169999999999999</v>
      </c>
      <c r="M742" s="9">
        <f>'Working sheet 1'!L742*'Working sheet 1'!E742</f>
        <v>28.679999999999996</v>
      </c>
      <c r="N742" t="str">
        <f t="shared" si="22"/>
        <v>Robusta</v>
      </c>
      <c r="O742" t="str">
        <f t="shared" si="23"/>
        <v>Light</v>
      </c>
      <c r="P742" t="str">
        <f>_xlfn.XLOOKUP(Table1[[#This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_xlfn.XLOOKUP('Working sheet 1'!D743,products!$A$1:$A$49,products!$B$1:$B$49,,0)</f>
        <v>Lib</v>
      </c>
      <c r="J743" t="str">
        <f>_xlfn.XLOOKUP(D743,products!$A$1:$A$49,products!$C$1:$C$49,,0)</f>
        <v>M</v>
      </c>
      <c r="K743" s="7">
        <f>_xlfn.XLOOKUP(D743,products!$A$1:$A$49,products!$D$1:$D$49,,0)</f>
        <v>0.2</v>
      </c>
      <c r="L743" s="9">
        <f>_xlfn.XLOOKUP(D743,products!$A$1:$A$49,products!$E$1:$E$49,,0)</f>
        <v>4.3650000000000002</v>
      </c>
      <c r="M743" s="9">
        <f>'Working sheet 1'!L743*'Working sheet 1'!E743</f>
        <v>8.73</v>
      </c>
      <c r="N743" t="str">
        <f t="shared" si="22"/>
        <v>Liberica</v>
      </c>
      <c r="O743" t="str">
        <f t="shared" si="23"/>
        <v>Medium</v>
      </c>
      <c r="P743" t="str">
        <f>_xlfn.XLOOKUP(Table1[[#This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_xlfn.XLOOKUP('Working sheet 1'!D744,products!$A$1:$A$49,products!$B$1:$B$49,,0)</f>
        <v>Lib</v>
      </c>
      <c r="J744" t="str">
        <f>_xlfn.XLOOKUP(D744,products!$A$1:$A$49,products!$C$1:$C$49,,0)</f>
        <v>M</v>
      </c>
      <c r="K744" s="7">
        <f>_xlfn.XLOOKUP(D744,products!$A$1:$A$49,products!$D$1:$D$49,,0)</f>
        <v>1</v>
      </c>
      <c r="L744" s="9">
        <f>_xlfn.XLOOKUP(D744,products!$A$1:$A$49,products!$E$1:$E$49,,0)</f>
        <v>14.55</v>
      </c>
      <c r="M744" s="9">
        <f>'Working sheet 1'!L744*'Working sheet 1'!E744</f>
        <v>58.2</v>
      </c>
      <c r="N744" t="str">
        <f t="shared" si="22"/>
        <v>Liberica</v>
      </c>
      <c r="O744" t="str">
        <f t="shared" si="23"/>
        <v>Medium</v>
      </c>
      <c r="P744" t="str">
        <f>_xlfn.XLOOKUP(Table1[[#This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_xlfn.XLOOKUP('Working sheet 1'!D745,products!$A$1:$A$49,products!$B$1:$B$49,,0)</f>
        <v>Ara</v>
      </c>
      <c r="J745" t="str">
        <f>_xlfn.XLOOKUP(D745,products!$A$1:$A$49,products!$C$1:$C$49,,0)</f>
        <v>D</v>
      </c>
      <c r="K745" s="7">
        <f>_xlfn.XLOOKUP(D745,products!$A$1:$A$49,products!$D$1:$D$49,,0)</f>
        <v>0.5</v>
      </c>
      <c r="L745" s="9">
        <f>_xlfn.XLOOKUP(D745,products!$A$1:$A$49,products!$E$1:$E$49,,0)</f>
        <v>5.97</v>
      </c>
      <c r="M745" s="9">
        <f>'Working sheet 1'!L745*'Working sheet 1'!E745</f>
        <v>17.91</v>
      </c>
      <c r="N745" t="str">
        <f t="shared" si="22"/>
        <v>Arabica</v>
      </c>
      <c r="O745" t="str">
        <f t="shared" si="23"/>
        <v>Dark</v>
      </c>
      <c r="P745" t="str">
        <f>_xlfn.XLOOKUP(Table1[[#This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_xlfn.XLOOKUP('Working sheet 1'!D746,products!$A$1:$A$49,products!$B$1:$B$49,,0)</f>
        <v>Rob</v>
      </c>
      <c r="J746" t="str">
        <f>_xlfn.XLOOKUP(D746,products!$A$1:$A$49,products!$C$1:$C$49,,0)</f>
        <v>M</v>
      </c>
      <c r="K746" s="7">
        <f>_xlfn.XLOOKUP(D746,products!$A$1:$A$49,products!$D$1:$D$49,,0)</f>
        <v>0.2</v>
      </c>
      <c r="L746" s="9">
        <f>_xlfn.XLOOKUP(D746,products!$A$1:$A$49,products!$E$1:$E$49,,0)</f>
        <v>2.9849999999999999</v>
      </c>
      <c r="M746" s="9">
        <f>'Working sheet 1'!L746*'Working sheet 1'!E746</f>
        <v>17.91</v>
      </c>
      <c r="N746" t="str">
        <f t="shared" si="22"/>
        <v>Robusta</v>
      </c>
      <c r="O746" t="str">
        <f t="shared" si="23"/>
        <v>Medium</v>
      </c>
      <c r="P746" t="str">
        <f>_xlfn.XLOOKUP(Table1[[#This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_xlfn.XLOOKUP('Working sheet 1'!D747,products!$A$1:$A$49,products!$B$1:$B$49,,0)</f>
        <v>Exc</v>
      </c>
      <c r="J747" t="str">
        <f>_xlfn.XLOOKUP(D747,products!$A$1:$A$49,products!$C$1:$C$49,,0)</f>
        <v>D</v>
      </c>
      <c r="K747" s="7">
        <f>_xlfn.XLOOKUP(D747,products!$A$1:$A$49,products!$D$1:$D$49,,0)</f>
        <v>0.5</v>
      </c>
      <c r="L747" s="9">
        <f>_xlfn.XLOOKUP(D747,products!$A$1:$A$49,products!$E$1:$E$49,,0)</f>
        <v>7.29</v>
      </c>
      <c r="M747" s="9">
        <f>'Working sheet 1'!L747*'Working sheet 1'!E747</f>
        <v>14.58</v>
      </c>
      <c r="N747" t="str">
        <f t="shared" si="22"/>
        <v>Excelsa</v>
      </c>
      <c r="O747" t="str">
        <f t="shared" si="23"/>
        <v>Dark</v>
      </c>
      <c r="P747" t="str">
        <f>_xlfn.XLOOKUP(Table1[[#This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_xlfn.XLOOKUP('Working sheet 1'!D748,products!$A$1:$A$49,products!$B$1:$B$49,,0)</f>
        <v>Ara</v>
      </c>
      <c r="J748" t="str">
        <f>_xlfn.XLOOKUP(D748,products!$A$1:$A$49,products!$C$1:$C$49,,0)</f>
        <v>M</v>
      </c>
      <c r="K748" s="7">
        <f>_xlfn.XLOOKUP(D748,products!$A$1:$A$49,products!$D$1:$D$49,,0)</f>
        <v>1</v>
      </c>
      <c r="L748" s="9">
        <f>_xlfn.XLOOKUP(D748,products!$A$1:$A$49,products!$E$1:$E$49,,0)</f>
        <v>11.25</v>
      </c>
      <c r="M748" s="9">
        <f>'Working sheet 1'!L748*'Working sheet 1'!E748</f>
        <v>33.75</v>
      </c>
      <c r="N748" t="str">
        <f t="shared" si="22"/>
        <v>Arabica</v>
      </c>
      <c r="O748" t="str">
        <f t="shared" si="23"/>
        <v>Medium</v>
      </c>
      <c r="P748" t="str">
        <f>_xlfn.XLOOKUP(Table1[[#This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_xlfn.XLOOKUP('Working sheet 1'!D749,products!$A$1:$A$49,products!$B$1:$B$49,,0)</f>
        <v>Lib</v>
      </c>
      <c r="J749" t="str">
        <f>_xlfn.XLOOKUP(D749,products!$A$1:$A$49,products!$C$1:$C$49,,0)</f>
        <v>M</v>
      </c>
      <c r="K749" s="7">
        <f>_xlfn.XLOOKUP(D749,products!$A$1:$A$49,products!$D$1:$D$49,,0)</f>
        <v>0.5</v>
      </c>
      <c r="L749" s="9">
        <f>_xlfn.XLOOKUP(D749,products!$A$1:$A$49,products!$E$1:$E$49,,0)</f>
        <v>8.73</v>
      </c>
      <c r="M749" s="9">
        <f>'Working sheet 1'!L749*'Working sheet 1'!E749</f>
        <v>34.92</v>
      </c>
      <c r="N749" t="str">
        <f t="shared" si="22"/>
        <v>Liberica</v>
      </c>
      <c r="O749" t="str">
        <f t="shared" si="23"/>
        <v>Medium</v>
      </c>
      <c r="P749" t="str">
        <f>_xlfn.XLOOKUP(Table1[[#This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_xlfn.XLOOKUP('Working sheet 1'!D750,products!$A$1:$A$49,products!$B$1:$B$49,,0)</f>
        <v>Exc</v>
      </c>
      <c r="J750" t="str">
        <f>_xlfn.XLOOKUP(D750,products!$A$1:$A$49,products!$C$1:$C$49,,0)</f>
        <v>D</v>
      </c>
      <c r="K750" s="7">
        <f>_xlfn.XLOOKUP(D750,products!$A$1:$A$49,products!$D$1:$D$49,,0)</f>
        <v>0.5</v>
      </c>
      <c r="L750" s="9">
        <f>_xlfn.XLOOKUP(D750,products!$A$1:$A$49,products!$E$1:$E$49,,0)</f>
        <v>7.29</v>
      </c>
      <c r="M750" s="9">
        <f>'Working sheet 1'!L750*'Working sheet 1'!E750</f>
        <v>14.58</v>
      </c>
      <c r="N750" t="str">
        <f t="shared" si="22"/>
        <v>Excelsa</v>
      </c>
      <c r="O750" t="str">
        <f t="shared" si="23"/>
        <v>Dark</v>
      </c>
      <c r="P750" t="str">
        <f>_xlfn.XLOOKUP(Table1[[#This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_xlfn.XLOOKUP('Working sheet 1'!D751,products!$A$1:$A$49,products!$B$1:$B$49,,0)</f>
        <v>Rob</v>
      </c>
      <c r="J751" t="str">
        <f>_xlfn.XLOOKUP(D751,products!$A$1:$A$49,products!$C$1:$C$49,,0)</f>
        <v>D</v>
      </c>
      <c r="K751" s="7">
        <f>_xlfn.XLOOKUP(D751,products!$A$1:$A$49,products!$D$1:$D$49,,0)</f>
        <v>0.2</v>
      </c>
      <c r="L751" s="9">
        <f>_xlfn.XLOOKUP(D751,products!$A$1:$A$49,products!$E$1:$E$49,,0)</f>
        <v>2.6849999999999996</v>
      </c>
      <c r="M751" s="9">
        <f>'Working sheet 1'!L751*'Working sheet 1'!E751</f>
        <v>5.3699999999999992</v>
      </c>
      <c r="N751" t="str">
        <f t="shared" si="22"/>
        <v>Robusta</v>
      </c>
      <c r="O751" t="str">
        <f t="shared" si="23"/>
        <v>Dark</v>
      </c>
      <c r="P751" t="str">
        <f>_xlfn.XLOOKUP(Table1[[#This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_xlfn.XLOOKUP('Working sheet 1'!D752,products!$A$1:$A$49,products!$B$1:$B$49,,0)</f>
        <v>Rob</v>
      </c>
      <c r="J752" t="str">
        <f>_xlfn.XLOOKUP(D752,products!$A$1:$A$49,products!$C$1:$C$49,,0)</f>
        <v>M</v>
      </c>
      <c r="K752" s="7">
        <f>_xlfn.XLOOKUP(D752,products!$A$1:$A$49,products!$D$1:$D$49,,0)</f>
        <v>0.5</v>
      </c>
      <c r="L752" s="9">
        <f>_xlfn.XLOOKUP(D752,products!$A$1:$A$49,products!$E$1:$E$49,,0)</f>
        <v>5.97</v>
      </c>
      <c r="M752" s="9">
        <f>'Working sheet 1'!L752*'Working sheet 1'!E752</f>
        <v>5.97</v>
      </c>
      <c r="N752" t="str">
        <f t="shared" si="22"/>
        <v>Robusta</v>
      </c>
      <c r="O752" t="str">
        <f t="shared" si="23"/>
        <v>Medium</v>
      </c>
      <c r="P752" t="str">
        <f>_xlfn.XLOOKUP(Table1[[#This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_xlfn.XLOOKUP('Working sheet 1'!D753,products!$A$1:$A$49,products!$B$1:$B$49,,0)</f>
        <v>Lib</v>
      </c>
      <c r="J753" t="str">
        <f>_xlfn.XLOOKUP(D753,products!$A$1:$A$49,products!$C$1:$C$49,,0)</f>
        <v>L</v>
      </c>
      <c r="K753" s="7">
        <f>_xlfn.XLOOKUP(D753,products!$A$1:$A$49,products!$D$1:$D$49,,0)</f>
        <v>0.5</v>
      </c>
      <c r="L753" s="9">
        <f>_xlfn.XLOOKUP(D753,products!$A$1:$A$49,products!$E$1:$E$49,,0)</f>
        <v>9.51</v>
      </c>
      <c r="M753" s="9">
        <f>'Working sheet 1'!L753*'Working sheet 1'!E753</f>
        <v>19.02</v>
      </c>
      <c r="N753" t="str">
        <f t="shared" si="22"/>
        <v>Liberica</v>
      </c>
      <c r="O753" t="str">
        <f t="shared" si="23"/>
        <v>Light</v>
      </c>
      <c r="P753" t="str">
        <f>_xlfn.XLOOKUP(Table1[[#This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_xlfn.XLOOKUP('Working sheet 1'!D754,products!$A$1:$A$49,products!$B$1:$B$49,,0)</f>
        <v>Exc</v>
      </c>
      <c r="J754" t="str">
        <f>_xlfn.XLOOKUP(D754,products!$A$1:$A$49,products!$C$1:$C$49,,0)</f>
        <v>M</v>
      </c>
      <c r="K754" s="7">
        <f>_xlfn.XLOOKUP(D754,products!$A$1:$A$49,products!$D$1:$D$49,,0)</f>
        <v>1</v>
      </c>
      <c r="L754" s="9">
        <f>_xlfn.XLOOKUP(D754,products!$A$1:$A$49,products!$E$1:$E$49,,0)</f>
        <v>13.75</v>
      </c>
      <c r="M754" s="9">
        <f>'Working sheet 1'!L754*'Working sheet 1'!E754</f>
        <v>27.5</v>
      </c>
      <c r="N754" t="str">
        <f t="shared" si="22"/>
        <v>Excelsa</v>
      </c>
      <c r="O754" t="str">
        <f t="shared" si="23"/>
        <v>Medium</v>
      </c>
      <c r="P754" t="str">
        <f>_xlfn.XLOOKUP(Table1[[#This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_xlfn.XLOOKUP('Working sheet 1'!D755,products!$A$1:$A$49,products!$B$1:$B$49,,0)</f>
        <v>Ara</v>
      </c>
      <c r="J755" t="str">
        <f>_xlfn.XLOOKUP(D755,products!$A$1:$A$49,products!$C$1:$C$49,,0)</f>
        <v>D</v>
      </c>
      <c r="K755" s="7">
        <f>_xlfn.XLOOKUP(D755,products!$A$1:$A$49,products!$D$1:$D$49,,0)</f>
        <v>0.5</v>
      </c>
      <c r="L755" s="9">
        <f>_xlfn.XLOOKUP(D755,products!$A$1:$A$49,products!$E$1:$E$49,,0)</f>
        <v>5.97</v>
      </c>
      <c r="M755" s="9">
        <f>'Working sheet 1'!L755*'Working sheet 1'!E755</f>
        <v>29.849999999999998</v>
      </c>
      <c r="N755" t="str">
        <f t="shared" si="22"/>
        <v>Arabica</v>
      </c>
      <c r="O755" t="str">
        <f t="shared" si="23"/>
        <v>Dark</v>
      </c>
      <c r="P755" t="str">
        <f>_xlfn.XLOOKUP(Table1[[#This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_xlfn.XLOOKUP('Working sheet 1'!D756,products!$A$1:$A$49,products!$B$1:$B$49,,0)</f>
        <v>Ara</v>
      </c>
      <c r="J756" t="str">
        <f>_xlfn.XLOOKUP(D756,products!$A$1:$A$49,products!$C$1:$C$49,,0)</f>
        <v>D</v>
      </c>
      <c r="K756" s="7">
        <f>_xlfn.XLOOKUP(D756,products!$A$1:$A$49,products!$D$1:$D$49,,0)</f>
        <v>0.2</v>
      </c>
      <c r="L756" s="9">
        <f>_xlfn.XLOOKUP(D756,products!$A$1:$A$49,products!$E$1:$E$49,,0)</f>
        <v>2.9849999999999999</v>
      </c>
      <c r="M756" s="9">
        <f>'Working sheet 1'!L756*'Working sheet 1'!E756</f>
        <v>17.91</v>
      </c>
      <c r="N756" t="str">
        <f t="shared" si="22"/>
        <v>Arabica</v>
      </c>
      <c r="O756" t="str">
        <f t="shared" si="23"/>
        <v>Dark</v>
      </c>
      <c r="P756" t="str">
        <f>_xlfn.XLOOKUP(Table1[[#This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_xlfn.XLOOKUP('Working sheet 1'!D757,products!$A$1:$A$49,products!$B$1:$B$49,,0)</f>
        <v>Lib</v>
      </c>
      <c r="J757" t="str">
        <f>_xlfn.XLOOKUP(D757,products!$A$1:$A$49,products!$C$1:$C$49,,0)</f>
        <v>L</v>
      </c>
      <c r="K757" s="7">
        <f>_xlfn.XLOOKUP(D757,products!$A$1:$A$49,products!$D$1:$D$49,,0)</f>
        <v>0.2</v>
      </c>
      <c r="L757" s="9">
        <f>_xlfn.XLOOKUP(D757,products!$A$1:$A$49,products!$E$1:$E$49,,0)</f>
        <v>4.7549999999999999</v>
      </c>
      <c r="M757" s="9">
        <f>'Working sheet 1'!L757*'Working sheet 1'!E757</f>
        <v>28.53</v>
      </c>
      <c r="N757" t="str">
        <f t="shared" si="22"/>
        <v>Liberica</v>
      </c>
      <c r="O757" t="str">
        <f t="shared" si="23"/>
        <v>Light</v>
      </c>
      <c r="P757" t="str">
        <f>_xlfn.XLOOKUP(Table1[[#This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_xlfn.XLOOKUP('Working sheet 1'!D758,products!$A$1:$A$49,products!$B$1:$B$49,,0)</f>
        <v>Rob</v>
      </c>
      <c r="J758" t="str">
        <f>_xlfn.XLOOKUP(D758,products!$A$1:$A$49,products!$C$1:$C$49,,0)</f>
        <v>D</v>
      </c>
      <c r="K758" s="7">
        <f>_xlfn.XLOOKUP(D758,products!$A$1:$A$49,products!$D$1:$D$49,,0)</f>
        <v>1</v>
      </c>
      <c r="L758" s="9">
        <f>_xlfn.XLOOKUP(D758,products!$A$1:$A$49,products!$E$1:$E$49,,0)</f>
        <v>8.9499999999999993</v>
      </c>
      <c r="M758" s="9">
        <f>'Working sheet 1'!L758*'Working sheet 1'!E758</f>
        <v>35.799999999999997</v>
      </c>
      <c r="N758" t="str">
        <f t="shared" si="22"/>
        <v>Robusta</v>
      </c>
      <c r="O758" t="str">
        <f t="shared" si="23"/>
        <v>Dark</v>
      </c>
      <c r="P758" t="str">
        <f>_xlfn.XLOOKUP(Table1[[#This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_xlfn.XLOOKUP('Working sheet 1'!D759,products!$A$1:$A$49,products!$B$1:$B$49,,0)</f>
        <v>Ara</v>
      </c>
      <c r="J759" t="str">
        <f>_xlfn.XLOOKUP(D759,products!$A$1:$A$49,products!$C$1:$C$49,,0)</f>
        <v>D</v>
      </c>
      <c r="K759" s="7">
        <f>_xlfn.XLOOKUP(D759,products!$A$1:$A$49,products!$D$1:$D$49,,0)</f>
        <v>0.5</v>
      </c>
      <c r="L759" s="9">
        <f>_xlfn.XLOOKUP(D759,products!$A$1:$A$49,products!$E$1:$E$49,,0)</f>
        <v>5.97</v>
      </c>
      <c r="M759" s="9">
        <f>'Working sheet 1'!L759*'Working sheet 1'!E759</f>
        <v>17.91</v>
      </c>
      <c r="N759" t="str">
        <f t="shared" si="22"/>
        <v>Arabica</v>
      </c>
      <c r="O759" t="str">
        <f t="shared" si="23"/>
        <v>Dark</v>
      </c>
      <c r="P759" t="str">
        <f>_xlfn.XLOOKUP(Table1[[#This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_xlfn.XLOOKUP('Working sheet 1'!D760,products!$A$1:$A$49,products!$B$1:$B$49,,0)</f>
        <v>Rob</v>
      </c>
      <c r="J760" t="str">
        <f>_xlfn.XLOOKUP(D760,products!$A$1:$A$49,products!$C$1:$C$49,,0)</f>
        <v>D</v>
      </c>
      <c r="K760" s="7">
        <f>_xlfn.XLOOKUP(D760,products!$A$1:$A$49,products!$D$1:$D$49,,0)</f>
        <v>1</v>
      </c>
      <c r="L760" s="9">
        <f>_xlfn.XLOOKUP(D760,products!$A$1:$A$49,products!$E$1:$E$49,,0)</f>
        <v>8.9499999999999993</v>
      </c>
      <c r="M760" s="9">
        <f>'Working sheet 1'!L760*'Working sheet 1'!E760</f>
        <v>8.9499999999999993</v>
      </c>
      <c r="N760" t="str">
        <f t="shared" si="22"/>
        <v>Robusta</v>
      </c>
      <c r="O760" t="str">
        <f t="shared" si="23"/>
        <v>Dark</v>
      </c>
      <c r="P760" t="str">
        <f>_xlfn.XLOOKUP(Table1[[#This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_xlfn.XLOOKUP('Working sheet 1'!D761,products!$A$1:$A$49,products!$B$1:$B$49,,0)</f>
        <v>Lib</v>
      </c>
      <c r="J761" t="str">
        <f>_xlfn.XLOOKUP(D761,products!$A$1:$A$49,products!$C$1:$C$49,,0)</f>
        <v>D</v>
      </c>
      <c r="K761" s="7">
        <f>_xlfn.XLOOKUP(D761,products!$A$1:$A$49,products!$D$1:$D$49,,0)</f>
        <v>2.5</v>
      </c>
      <c r="L761" s="9">
        <f>_xlfn.XLOOKUP(D761,products!$A$1:$A$49,products!$E$1:$E$49,,0)</f>
        <v>29.784999999999997</v>
      </c>
      <c r="M761" s="9">
        <f>'Working sheet 1'!L761*'Working sheet 1'!E761</f>
        <v>29.784999999999997</v>
      </c>
      <c r="N761" t="str">
        <f t="shared" si="22"/>
        <v>Liberica</v>
      </c>
      <c r="O761" t="str">
        <f t="shared" si="23"/>
        <v>Dark</v>
      </c>
      <c r="P761" t="str">
        <f>_xlfn.XLOOKUP(Table1[[#This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_xlfn.XLOOKUP('Working sheet 1'!D762,products!$A$1:$A$49,products!$B$1:$B$49,,0)</f>
        <v>Exc</v>
      </c>
      <c r="J762" t="str">
        <f>_xlfn.XLOOKUP(D762,products!$A$1:$A$49,products!$C$1:$C$49,,0)</f>
        <v>L</v>
      </c>
      <c r="K762" s="7">
        <f>_xlfn.XLOOKUP(D762,products!$A$1:$A$49,products!$D$1:$D$49,,0)</f>
        <v>0.5</v>
      </c>
      <c r="L762" s="9">
        <f>_xlfn.XLOOKUP(D762,products!$A$1:$A$49,products!$E$1:$E$49,,0)</f>
        <v>8.91</v>
      </c>
      <c r="M762" s="9">
        <f>'Working sheet 1'!L762*'Working sheet 1'!E762</f>
        <v>44.55</v>
      </c>
      <c r="N762" t="str">
        <f t="shared" si="22"/>
        <v>Excelsa</v>
      </c>
      <c r="O762" t="str">
        <f t="shared" si="23"/>
        <v>Light</v>
      </c>
      <c r="P762" t="str">
        <f>_xlfn.XLOOKUP(Table1[[#This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_xlfn.XLOOKUP('Working sheet 1'!D763,products!$A$1:$A$49,products!$B$1:$B$49,,0)</f>
        <v>Exc</v>
      </c>
      <c r="J763" t="str">
        <f>_xlfn.XLOOKUP(D763,products!$A$1:$A$49,products!$C$1:$C$49,,0)</f>
        <v>L</v>
      </c>
      <c r="K763" s="7">
        <f>_xlfn.XLOOKUP(D763,products!$A$1:$A$49,products!$D$1:$D$49,,0)</f>
        <v>1</v>
      </c>
      <c r="L763" s="9">
        <f>_xlfn.XLOOKUP(D763,products!$A$1:$A$49,products!$E$1:$E$49,,0)</f>
        <v>14.85</v>
      </c>
      <c r="M763" s="9">
        <f>'Working sheet 1'!L763*'Working sheet 1'!E763</f>
        <v>89.1</v>
      </c>
      <c r="N763" t="str">
        <f t="shared" si="22"/>
        <v>Excelsa</v>
      </c>
      <c r="O763" t="str">
        <f t="shared" si="23"/>
        <v>Light</v>
      </c>
      <c r="P763" t="str">
        <f>_xlfn.XLOOKUP(Table1[[#This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_xlfn.XLOOKUP('Working sheet 1'!D764,products!$A$1:$A$49,products!$B$1:$B$49,,0)</f>
        <v>Lib</v>
      </c>
      <c r="J764" t="str">
        <f>_xlfn.XLOOKUP(D764,products!$A$1:$A$49,products!$C$1:$C$49,,0)</f>
        <v>M</v>
      </c>
      <c r="K764" s="7">
        <f>_xlfn.XLOOKUP(D764,products!$A$1:$A$49,products!$D$1:$D$49,,0)</f>
        <v>0.5</v>
      </c>
      <c r="L764" s="9">
        <f>_xlfn.XLOOKUP(D764,products!$A$1:$A$49,products!$E$1:$E$49,,0)</f>
        <v>8.73</v>
      </c>
      <c r="M764" s="9">
        <f>'Working sheet 1'!L764*'Working sheet 1'!E764</f>
        <v>43.650000000000006</v>
      </c>
      <c r="N764" t="str">
        <f t="shared" si="22"/>
        <v>Liberica</v>
      </c>
      <c r="O764" t="str">
        <f t="shared" si="23"/>
        <v>Medium</v>
      </c>
      <c r="P764" t="str">
        <f>_xlfn.XLOOKUP(Table1[[#This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_xlfn.XLOOKUP('Working sheet 1'!D765,products!$A$1:$A$49,products!$B$1:$B$49,,0)</f>
        <v>Ara</v>
      </c>
      <c r="J765" t="str">
        <f>_xlfn.XLOOKUP(D765,products!$A$1:$A$49,products!$C$1:$C$49,,0)</f>
        <v>L</v>
      </c>
      <c r="K765" s="7">
        <f>_xlfn.XLOOKUP(D765,products!$A$1:$A$49,products!$D$1:$D$49,,0)</f>
        <v>0.5</v>
      </c>
      <c r="L765" s="9">
        <f>_xlfn.XLOOKUP(D765,products!$A$1:$A$49,products!$E$1:$E$49,,0)</f>
        <v>7.77</v>
      </c>
      <c r="M765" s="9">
        <f>'Working sheet 1'!L765*'Working sheet 1'!E765</f>
        <v>23.31</v>
      </c>
      <c r="N765" t="str">
        <f t="shared" si="22"/>
        <v>Arabica</v>
      </c>
      <c r="O765" t="str">
        <f t="shared" si="23"/>
        <v>Light</v>
      </c>
      <c r="P765" t="str">
        <f>_xlfn.XLOOKUP(Table1[[#This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_xlfn.XLOOKUP('Working sheet 1'!D766,products!$A$1:$A$49,products!$B$1:$B$49,,0)</f>
        <v>Ara</v>
      </c>
      <c r="J766" t="str">
        <f>_xlfn.XLOOKUP(D766,products!$A$1:$A$49,products!$C$1:$C$49,,0)</f>
        <v>L</v>
      </c>
      <c r="K766" s="7">
        <f>_xlfn.XLOOKUP(D766,products!$A$1:$A$49,products!$D$1:$D$49,,0)</f>
        <v>2.5</v>
      </c>
      <c r="L766" s="9">
        <f>_xlfn.XLOOKUP(D766,products!$A$1:$A$49,products!$E$1:$E$49,,0)</f>
        <v>29.784999999999997</v>
      </c>
      <c r="M766" s="9">
        <f>'Working sheet 1'!L766*'Working sheet 1'!E766</f>
        <v>178.70999999999998</v>
      </c>
      <c r="N766" t="str">
        <f t="shared" si="22"/>
        <v>Arabica</v>
      </c>
      <c r="O766" t="str">
        <f t="shared" si="23"/>
        <v>Light</v>
      </c>
      <c r="P766" t="str">
        <f>_xlfn.XLOOKUP(Table1[[#This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_xlfn.XLOOKUP('Working sheet 1'!D767,products!$A$1:$A$49,products!$B$1:$B$49,,0)</f>
        <v>Rob</v>
      </c>
      <c r="J767" t="str">
        <f>_xlfn.XLOOKUP(D767,products!$A$1:$A$49,products!$C$1:$C$49,,0)</f>
        <v>M</v>
      </c>
      <c r="K767" s="7">
        <f>_xlfn.XLOOKUP(D767,products!$A$1:$A$49,products!$D$1:$D$49,,0)</f>
        <v>1</v>
      </c>
      <c r="L767" s="9">
        <f>_xlfn.XLOOKUP(D767,products!$A$1:$A$49,products!$E$1:$E$49,,0)</f>
        <v>9.9499999999999993</v>
      </c>
      <c r="M767" s="9">
        <f>'Working sheet 1'!L767*'Working sheet 1'!E767</f>
        <v>59.699999999999996</v>
      </c>
      <c r="N767" t="str">
        <f t="shared" si="22"/>
        <v>Robusta</v>
      </c>
      <c r="O767" t="str">
        <f t="shared" si="23"/>
        <v>Medium</v>
      </c>
      <c r="P767" t="str">
        <f>_xlfn.XLOOKUP(Table1[[#This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_xlfn.XLOOKUP('Working sheet 1'!D768,products!$A$1:$A$49,products!$B$1:$B$49,,0)</f>
        <v>Ara</v>
      </c>
      <c r="J768" t="str">
        <f>_xlfn.XLOOKUP(D768,products!$A$1:$A$49,products!$C$1:$C$49,,0)</f>
        <v>L</v>
      </c>
      <c r="K768" s="7">
        <f>_xlfn.XLOOKUP(D768,products!$A$1:$A$49,products!$D$1:$D$49,,0)</f>
        <v>0.5</v>
      </c>
      <c r="L768" s="9">
        <f>_xlfn.XLOOKUP(D768,products!$A$1:$A$49,products!$E$1:$E$49,,0)</f>
        <v>7.77</v>
      </c>
      <c r="M768" s="9">
        <f>'Working sheet 1'!L768*'Working sheet 1'!E768</f>
        <v>15.54</v>
      </c>
      <c r="N768" t="str">
        <f t="shared" si="22"/>
        <v>Arabica</v>
      </c>
      <c r="O768" t="str">
        <f t="shared" si="23"/>
        <v>Light</v>
      </c>
      <c r="P768" t="str">
        <f>_xlfn.XLOOKUP(Table1[[#This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_xlfn.XLOOKUP('Working sheet 1'!D769,products!$A$1:$A$49,products!$B$1:$B$49,,0)</f>
        <v>Ara</v>
      </c>
      <c r="J769" t="str">
        <f>_xlfn.XLOOKUP(D769,products!$A$1:$A$49,products!$C$1:$C$49,,0)</f>
        <v>L</v>
      </c>
      <c r="K769" s="7">
        <f>_xlfn.XLOOKUP(D769,products!$A$1:$A$49,products!$D$1:$D$49,,0)</f>
        <v>2.5</v>
      </c>
      <c r="L769" s="9">
        <f>_xlfn.XLOOKUP(D769,products!$A$1:$A$49,products!$E$1:$E$49,,0)</f>
        <v>29.784999999999997</v>
      </c>
      <c r="M769" s="9">
        <f>'Working sheet 1'!L769*'Working sheet 1'!E769</f>
        <v>89.35499999999999</v>
      </c>
      <c r="N769" t="str">
        <f t="shared" si="22"/>
        <v>Arabica</v>
      </c>
      <c r="O769" t="str">
        <f t="shared" si="23"/>
        <v>Light</v>
      </c>
      <c r="P769" t="str">
        <f>_xlfn.XLOOKUP(Table1[[#This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_xlfn.XLOOKUP('Working sheet 1'!D770,products!$A$1:$A$49,products!$B$1:$B$49,,0)</f>
        <v>Rob</v>
      </c>
      <c r="J770" t="str">
        <f>_xlfn.XLOOKUP(D770,products!$A$1:$A$49,products!$C$1:$C$49,,0)</f>
        <v>L</v>
      </c>
      <c r="K770" s="7">
        <f>_xlfn.XLOOKUP(D770,products!$A$1:$A$49,products!$D$1:$D$49,,0)</f>
        <v>1</v>
      </c>
      <c r="L770" s="9">
        <f>_xlfn.XLOOKUP(D770,products!$A$1:$A$49,products!$E$1:$E$49,,0)</f>
        <v>11.95</v>
      </c>
      <c r="M770" s="9">
        <f>'Working sheet 1'!L770*'Working sheet 1'!E770</f>
        <v>23.9</v>
      </c>
      <c r="N770" t="str">
        <f t="shared" si="22"/>
        <v>Robusta</v>
      </c>
      <c r="O770" t="str">
        <f t="shared" si="23"/>
        <v>Light</v>
      </c>
      <c r="P770" t="str">
        <f>_xlfn.XLOOKUP(Table1[[#This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_xlfn.XLOOKUP('Working sheet 1'!D771,products!$A$1:$A$49,products!$B$1:$B$49,,0)</f>
        <v>Rob</v>
      </c>
      <c r="J771" t="str">
        <f>_xlfn.XLOOKUP(D771,products!$A$1:$A$49,products!$C$1:$C$49,,0)</f>
        <v>M</v>
      </c>
      <c r="K771" s="7">
        <f>_xlfn.XLOOKUP(D771,products!$A$1:$A$49,products!$D$1:$D$49,,0)</f>
        <v>2.5</v>
      </c>
      <c r="L771" s="9">
        <f>_xlfn.XLOOKUP(D771,products!$A$1:$A$49,products!$E$1:$E$49,,0)</f>
        <v>22.884999999999998</v>
      </c>
      <c r="M771" s="9">
        <f>'Working sheet 1'!L771*'Working sheet 1'!E771</f>
        <v>137.31</v>
      </c>
      <c r="N771" t="str">
        <f t="shared" ref="N771:N834" si="24">IF(I771="Rob","Robusta",IF(I771="Exc","Excelsa",IF(I771="Ara","Arabica",IF(I771="Lib","Liberica",""))))</f>
        <v>Robusta</v>
      </c>
      <c r="O771" t="str">
        <f t="shared" ref="O771:O834" si="25">IF(J771="M","Medium",IF(J771="L","Light",IF(J771="D","Dark","")))</f>
        <v>Medium</v>
      </c>
      <c r="P771" t="str">
        <f>_xlfn.XLOOKUP(Table1[[#This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_xlfn.XLOOKUP('Working sheet 1'!D772,products!$A$1:$A$49,products!$B$1:$B$49,,0)</f>
        <v>Ara</v>
      </c>
      <c r="J772" t="str">
        <f>_xlfn.XLOOKUP(D772,products!$A$1:$A$49,products!$C$1:$C$49,,0)</f>
        <v>D</v>
      </c>
      <c r="K772" s="7">
        <f>_xlfn.XLOOKUP(D772,products!$A$1:$A$49,products!$D$1:$D$49,,0)</f>
        <v>1</v>
      </c>
      <c r="L772" s="9">
        <f>_xlfn.XLOOKUP(D772,products!$A$1:$A$49,products!$E$1:$E$49,,0)</f>
        <v>9.9499999999999993</v>
      </c>
      <c r="M772" s="9">
        <f>'Working sheet 1'!L772*'Working sheet 1'!E772</f>
        <v>9.9499999999999993</v>
      </c>
      <c r="N772" t="str">
        <f t="shared" si="24"/>
        <v>Arabica</v>
      </c>
      <c r="O772" t="str">
        <f t="shared" si="25"/>
        <v>Dark</v>
      </c>
      <c r="P772" t="str">
        <f>_xlfn.XLOOKUP(Table1[[#This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_xlfn.XLOOKUP('Working sheet 1'!D773,products!$A$1:$A$49,products!$B$1:$B$49,,0)</f>
        <v>Rob</v>
      </c>
      <c r="J773" t="str">
        <f>_xlfn.XLOOKUP(D773,products!$A$1:$A$49,products!$C$1:$C$49,,0)</f>
        <v>L</v>
      </c>
      <c r="K773" s="7">
        <f>_xlfn.XLOOKUP(D773,products!$A$1:$A$49,products!$D$1:$D$49,,0)</f>
        <v>0.5</v>
      </c>
      <c r="L773" s="9">
        <f>_xlfn.XLOOKUP(D773,products!$A$1:$A$49,products!$E$1:$E$49,,0)</f>
        <v>7.169999999999999</v>
      </c>
      <c r="M773" s="9">
        <f>'Working sheet 1'!L773*'Working sheet 1'!E773</f>
        <v>21.509999999999998</v>
      </c>
      <c r="N773" t="str">
        <f t="shared" si="24"/>
        <v>Robusta</v>
      </c>
      <c r="O773" t="str">
        <f t="shared" si="25"/>
        <v>Light</v>
      </c>
      <c r="P773" t="str">
        <f>_xlfn.XLOOKUP(Table1[[#This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_xlfn.XLOOKUP('Working sheet 1'!D774,products!$A$1:$A$49,products!$B$1:$B$49,,0)</f>
        <v>Exc</v>
      </c>
      <c r="J774" t="str">
        <f>_xlfn.XLOOKUP(D774,products!$A$1:$A$49,products!$C$1:$C$49,,0)</f>
        <v>M</v>
      </c>
      <c r="K774" s="7">
        <f>_xlfn.XLOOKUP(D774,products!$A$1:$A$49,products!$D$1:$D$49,,0)</f>
        <v>1</v>
      </c>
      <c r="L774" s="9">
        <f>_xlfn.XLOOKUP(D774,products!$A$1:$A$49,products!$E$1:$E$49,,0)</f>
        <v>13.75</v>
      </c>
      <c r="M774" s="9">
        <f>'Working sheet 1'!L774*'Working sheet 1'!E774</f>
        <v>82.5</v>
      </c>
      <c r="N774" t="str">
        <f t="shared" si="24"/>
        <v>Excelsa</v>
      </c>
      <c r="O774" t="str">
        <f t="shared" si="25"/>
        <v>Medium</v>
      </c>
      <c r="P774" t="str">
        <f>_xlfn.XLOOKUP(Table1[[#This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_xlfn.XLOOKUP('Working sheet 1'!D775,products!$A$1:$A$49,products!$B$1:$B$49,,0)</f>
        <v>Lib</v>
      </c>
      <c r="J775" t="str">
        <f>_xlfn.XLOOKUP(D775,products!$A$1:$A$49,products!$C$1:$C$49,,0)</f>
        <v>M</v>
      </c>
      <c r="K775" s="7">
        <f>_xlfn.XLOOKUP(D775,products!$A$1:$A$49,products!$D$1:$D$49,,0)</f>
        <v>0.2</v>
      </c>
      <c r="L775" s="9">
        <f>_xlfn.XLOOKUP(D775,products!$A$1:$A$49,products!$E$1:$E$49,,0)</f>
        <v>4.3650000000000002</v>
      </c>
      <c r="M775" s="9">
        <f>'Working sheet 1'!L775*'Working sheet 1'!E775</f>
        <v>8.73</v>
      </c>
      <c r="N775" t="str">
        <f t="shared" si="24"/>
        <v>Liberica</v>
      </c>
      <c r="O775" t="str">
        <f t="shared" si="25"/>
        <v>Medium</v>
      </c>
      <c r="P775" t="str">
        <f>_xlfn.XLOOKUP(Table1[[#This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_xlfn.XLOOKUP('Working sheet 1'!D776,products!$A$1:$A$49,products!$B$1:$B$49,,0)</f>
        <v>Rob</v>
      </c>
      <c r="J776" t="str">
        <f>_xlfn.XLOOKUP(D776,products!$A$1:$A$49,products!$C$1:$C$49,,0)</f>
        <v>M</v>
      </c>
      <c r="K776" s="7">
        <f>_xlfn.XLOOKUP(D776,products!$A$1:$A$49,products!$D$1:$D$49,,0)</f>
        <v>1</v>
      </c>
      <c r="L776" s="9">
        <f>_xlfn.XLOOKUP(D776,products!$A$1:$A$49,products!$E$1:$E$49,,0)</f>
        <v>9.9499999999999993</v>
      </c>
      <c r="M776" s="9">
        <f>'Working sheet 1'!L776*'Working sheet 1'!E776</f>
        <v>19.899999999999999</v>
      </c>
      <c r="N776" t="str">
        <f t="shared" si="24"/>
        <v>Robusta</v>
      </c>
      <c r="O776" t="str">
        <f t="shared" si="25"/>
        <v>Medium</v>
      </c>
      <c r="P776" t="str">
        <f>_xlfn.XLOOKUP(Table1[[#This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_xlfn.XLOOKUP('Working sheet 1'!D777,products!$A$1:$A$49,products!$B$1:$B$49,,0)</f>
        <v>Exc</v>
      </c>
      <c r="J777" t="str">
        <f>_xlfn.XLOOKUP(D777,products!$A$1:$A$49,products!$C$1:$C$49,,0)</f>
        <v>L</v>
      </c>
      <c r="K777" s="7">
        <f>_xlfn.XLOOKUP(D777,products!$A$1:$A$49,products!$D$1:$D$49,,0)</f>
        <v>0.5</v>
      </c>
      <c r="L777" s="9">
        <f>_xlfn.XLOOKUP(D777,products!$A$1:$A$49,products!$E$1:$E$49,,0)</f>
        <v>8.91</v>
      </c>
      <c r="M777" s="9">
        <f>'Working sheet 1'!L777*'Working sheet 1'!E777</f>
        <v>17.82</v>
      </c>
      <c r="N777" t="str">
        <f t="shared" si="24"/>
        <v>Excelsa</v>
      </c>
      <c r="O777" t="str">
        <f t="shared" si="25"/>
        <v>Light</v>
      </c>
      <c r="P777" t="str">
        <f>_xlfn.XLOOKUP(Table1[[#This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_xlfn.XLOOKUP('Working sheet 1'!D778,products!$A$1:$A$49,products!$B$1:$B$49,,0)</f>
        <v>Ara</v>
      </c>
      <c r="J778" t="str">
        <f>_xlfn.XLOOKUP(D778,products!$A$1:$A$49,products!$C$1:$C$49,,0)</f>
        <v>M</v>
      </c>
      <c r="K778" s="7">
        <f>_xlfn.XLOOKUP(D778,products!$A$1:$A$49,products!$D$1:$D$49,,0)</f>
        <v>0.5</v>
      </c>
      <c r="L778" s="9">
        <f>_xlfn.XLOOKUP(D778,products!$A$1:$A$49,products!$E$1:$E$49,,0)</f>
        <v>6.75</v>
      </c>
      <c r="M778" s="9">
        <f>'Working sheet 1'!L778*'Working sheet 1'!E778</f>
        <v>20.25</v>
      </c>
      <c r="N778" t="str">
        <f t="shared" si="24"/>
        <v>Arabica</v>
      </c>
      <c r="O778" t="str">
        <f t="shared" si="25"/>
        <v>Medium</v>
      </c>
      <c r="P778" t="str">
        <f>_xlfn.XLOOKUP(Table1[[#This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_xlfn.XLOOKUP('Working sheet 1'!D779,products!$A$1:$A$49,products!$B$1:$B$49,,0)</f>
        <v>Ara</v>
      </c>
      <c r="J779" t="str">
        <f>_xlfn.XLOOKUP(D779,products!$A$1:$A$49,products!$C$1:$C$49,,0)</f>
        <v>L</v>
      </c>
      <c r="K779" s="7">
        <f>_xlfn.XLOOKUP(D779,products!$A$1:$A$49,products!$D$1:$D$49,,0)</f>
        <v>2.5</v>
      </c>
      <c r="L779" s="9">
        <f>_xlfn.XLOOKUP(D779,products!$A$1:$A$49,products!$E$1:$E$49,,0)</f>
        <v>29.784999999999997</v>
      </c>
      <c r="M779" s="9">
        <f>'Working sheet 1'!L779*'Working sheet 1'!E779</f>
        <v>59.569999999999993</v>
      </c>
      <c r="N779" t="str">
        <f t="shared" si="24"/>
        <v>Arabica</v>
      </c>
      <c r="O779" t="str">
        <f t="shared" si="25"/>
        <v>Light</v>
      </c>
      <c r="P779" t="str">
        <f>_xlfn.XLOOKUP(Table1[[#This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_xlfn.XLOOKUP('Working sheet 1'!D780,products!$A$1:$A$49,products!$B$1:$B$49,,0)</f>
        <v>Lib</v>
      </c>
      <c r="J780" t="str">
        <f>_xlfn.XLOOKUP(D780,products!$A$1:$A$49,products!$C$1:$C$49,,0)</f>
        <v>L</v>
      </c>
      <c r="K780" s="7">
        <f>_xlfn.XLOOKUP(D780,products!$A$1:$A$49,products!$D$1:$D$49,,0)</f>
        <v>0.5</v>
      </c>
      <c r="L780" s="9">
        <f>_xlfn.XLOOKUP(D780,products!$A$1:$A$49,products!$E$1:$E$49,,0)</f>
        <v>9.51</v>
      </c>
      <c r="M780" s="9">
        <f>'Working sheet 1'!L780*'Working sheet 1'!E780</f>
        <v>19.02</v>
      </c>
      <c r="N780" t="str">
        <f t="shared" si="24"/>
        <v>Liberica</v>
      </c>
      <c r="O780" t="str">
        <f t="shared" si="25"/>
        <v>Light</v>
      </c>
      <c r="P780" t="str">
        <f>_xlfn.XLOOKUP(Table1[[#This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_xlfn.XLOOKUP('Working sheet 1'!D781,products!$A$1:$A$49,products!$B$1:$B$49,,0)</f>
        <v>Lib</v>
      </c>
      <c r="J781" t="str">
        <f>_xlfn.XLOOKUP(D781,products!$A$1:$A$49,products!$C$1:$C$49,,0)</f>
        <v>D</v>
      </c>
      <c r="K781" s="7">
        <f>_xlfn.XLOOKUP(D781,products!$A$1:$A$49,products!$D$1:$D$49,,0)</f>
        <v>1</v>
      </c>
      <c r="L781" s="9">
        <f>_xlfn.XLOOKUP(D781,products!$A$1:$A$49,products!$E$1:$E$49,,0)</f>
        <v>12.95</v>
      </c>
      <c r="M781" s="9">
        <f>'Working sheet 1'!L781*'Working sheet 1'!E781</f>
        <v>77.699999999999989</v>
      </c>
      <c r="N781" t="str">
        <f t="shared" si="24"/>
        <v>Liberica</v>
      </c>
      <c r="O781" t="str">
        <f t="shared" si="25"/>
        <v>Dark</v>
      </c>
      <c r="P781" t="str">
        <f>_xlfn.XLOOKUP(Table1[[#This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_xlfn.XLOOKUP('Working sheet 1'!D782,products!$A$1:$A$49,products!$B$1:$B$49,,0)</f>
        <v>Exc</v>
      </c>
      <c r="J782" t="str">
        <f>_xlfn.XLOOKUP(D782,products!$A$1:$A$49,products!$C$1:$C$49,,0)</f>
        <v>M</v>
      </c>
      <c r="K782" s="7">
        <f>_xlfn.XLOOKUP(D782,products!$A$1:$A$49,products!$D$1:$D$49,,0)</f>
        <v>1</v>
      </c>
      <c r="L782" s="9">
        <f>_xlfn.XLOOKUP(D782,products!$A$1:$A$49,products!$E$1:$E$49,,0)</f>
        <v>13.75</v>
      </c>
      <c r="M782" s="9">
        <f>'Working sheet 1'!L782*'Working sheet 1'!E782</f>
        <v>41.25</v>
      </c>
      <c r="N782" t="str">
        <f t="shared" si="24"/>
        <v>Excelsa</v>
      </c>
      <c r="O782" t="str">
        <f t="shared" si="25"/>
        <v>Medium</v>
      </c>
      <c r="P782" t="str">
        <f>_xlfn.XLOOKUP(Table1[[#This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_xlfn.XLOOKUP('Working sheet 1'!D783,products!$A$1:$A$49,products!$B$1:$B$49,,0)</f>
        <v>Lib</v>
      </c>
      <c r="J783" t="str">
        <f>_xlfn.XLOOKUP(D783,products!$A$1:$A$49,products!$C$1:$C$49,,0)</f>
        <v>L</v>
      </c>
      <c r="K783" s="7">
        <f>_xlfn.XLOOKUP(D783,products!$A$1:$A$49,products!$D$1:$D$49,,0)</f>
        <v>2.5</v>
      </c>
      <c r="L783" s="9">
        <f>_xlfn.XLOOKUP(D783,products!$A$1:$A$49,products!$E$1:$E$49,,0)</f>
        <v>36.454999999999998</v>
      </c>
      <c r="M783" s="9">
        <f>'Working sheet 1'!L783*'Working sheet 1'!E783</f>
        <v>145.82</v>
      </c>
      <c r="N783" t="str">
        <f t="shared" si="24"/>
        <v>Liberica</v>
      </c>
      <c r="O783" t="str">
        <f t="shared" si="25"/>
        <v>Light</v>
      </c>
      <c r="P783" t="str">
        <f>_xlfn.XLOOKUP(Table1[[#This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_xlfn.XLOOKUP('Working sheet 1'!D784,products!$A$1:$A$49,products!$B$1:$B$49,,0)</f>
        <v>Exc</v>
      </c>
      <c r="J784" t="str">
        <f>_xlfn.XLOOKUP(D784,products!$A$1:$A$49,products!$C$1:$C$49,,0)</f>
        <v>L</v>
      </c>
      <c r="K784" s="7">
        <f>_xlfn.XLOOKUP(D784,products!$A$1:$A$49,products!$D$1:$D$49,,0)</f>
        <v>0.2</v>
      </c>
      <c r="L784" s="9">
        <f>_xlfn.XLOOKUP(D784,products!$A$1:$A$49,products!$E$1:$E$49,,0)</f>
        <v>4.4550000000000001</v>
      </c>
      <c r="M784" s="9">
        <f>'Working sheet 1'!L784*'Working sheet 1'!E784</f>
        <v>26.73</v>
      </c>
      <c r="N784" t="str">
        <f t="shared" si="24"/>
        <v>Excelsa</v>
      </c>
      <c r="O784" t="str">
        <f t="shared" si="25"/>
        <v>Light</v>
      </c>
      <c r="P784" t="str">
        <f>_xlfn.XLOOKUP(Table1[[#This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_xlfn.XLOOKUP('Working sheet 1'!D785,products!$A$1:$A$49,products!$B$1:$B$49,,0)</f>
        <v>Lib</v>
      </c>
      <c r="J785" t="str">
        <f>_xlfn.XLOOKUP(D785,products!$A$1:$A$49,products!$C$1:$C$49,,0)</f>
        <v>M</v>
      </c>
      <c r="K785" s="7">
        <f>_xlfn.XLOOKUP(D785,products!$A$1:$A$49,products!$D$1:$D$49,,0)</f>
        <v>0.5</v>
      </c>
      <c r="L785" s="9">
        <f>_xlfn.XLOOKUP(D785,products!$A$1:$A$49,products!$E$1:$E$49,,0)</f>
        <v>8.73</v>
      </c>
      <c r="M785" s="9">
        <f>'Working sheet 1'!L785*'Working sheet 1'!E785</f>
        <v>43.650000000000006</v>
      </c>
      <c r="N785" t="str">
        <f t="shared" si="24"/>
        <v>Liberica</v>
      </c>
      <c r="O785" t="str">
        <f t="shared" si="25"/>
        <v>Medium</v>
      </c>
      <c r="P785" t="str">
        <f>_xlfn.XLOOKUP(Table1[[#This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_xlfn.XLOOKUP('Working sheet 1'!D786,products!$A$1:$A$49,products!$B$1:$B$49,,0)</f>
        <v>Lib</v>
      </c>
      <c r="J786" t="str">
        <f>_xlfn.XLOOKUP(D786,products!$A$1:$A$49,products!$C$1:$C$49,,0)</f>
        <v>L</v>
      </c>
      <c r="K786" s="7">
        <f>_xlfn.XLOOKUP(D786,products!$A$1:$A$49,products!$D$1:$D$49,,0)</f>
        <v>1</v>
      </c>
      <c r="L786" s="9">
        <f>_xlfn.XLOOKUP(D786,products!$A$1:$A$49,products!$E$1:$E$49,,0)</f>
        <v>15.85</v>
      </c>
      <c r="M786" s="9">
        <f>'Working sheet 1'!L786*'Working sheet 1'!E786</f>
        <v>31.7</v>
      </c>
      <c r="N786" t="str">
        <f t="shared" si="24"/>
        <v>Liberica</v>
      </c>
      <c r="O786" t="str">
        <f t="shared" si="25"/>
        <v>Light</v>
      </c>
      <c r="P786" t="str">
        <f>_xlfn.XLOOKUP(Table1[[#This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_xlfn.XLOOKUP('Working sheet 1'!D787,products!$A$1:$A$49,products!$B$1:$B$49,,0)</f>
        <v>Ara</v>
      </c>
      <c r="J787" t="str">
        <f>_xlfn.XLOOKUP(D787,products!$A$1:$A$49,products!$C$1:$C$49,,0)</f>
        <v>D</v>
      </c>
      <c r="K787" s="7">
        <f>_xlfn.XLOOKUP(D787,products!$A$1:$A$49,products!$D$1:$D$49,,0)</f>
        <v>2.5</v>
      </c>
      <c r="L787" s="9">
        <f>_xlfn.XLOOKUP(D787,products!$A$1:$A$49,products!$E$1:$E$49,,0)</f>
        <v>22.884999999999998</v>
      </c>
      <c r="M787" s="9">
        <f>'Working sheet 1'!L787*'Working sheet 1'!E787</f>
        <v>22.884999999999998</v>
      </c>
      <c r="N787" t="str">
        <f t="shared" si="24"/>
        <v>Arabica</v>
      </c>
      <c r="O787" t="str">
        <f t="shared" si="25"/>
        <v>Dark</v>
      </c>
      <c r="P787" t="str">
        <f>_xlfn.XLOOKUP(Table1[[#This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_xlfn.XLOOKUP('Working sheet 1'!D788,products!$A$1:$A$49,products!$B$1:$B$49,,0)</f>
        <v>Exc</v>
      </c>
      <c r="J788" t="str">
        <f>_xlfn.XLOOKUP(D788,products!$A$1:$A$49,products!$C$1:$C$49,,0)</f>
        <v>D</v>
      </c>
      <c r="K788" s="7">
        <f>_xlfn.XLOOKUP(D788,products!$A$1:$A$49,products!$D$1:$D$49,,0)</f>
        <v>2.5</v>
      </c>
      <c r="L788" s="9">
        <f>_xlfn.XLOOKUP(D788,products!$A$1:$A$49,products!$E$1:$E$49,,0)</f>
        <v>27.945</v>
      </c>
      <c r="M788" s="9">
        <f>'Working sheet 1'!L788*'Working sheet 1'!E788</f>
        <v>27.945</v>
      </c>
      <c r="N788" t="str">
        <f t="shared" si="24"/>
        <v>Excelsa</v>
      </c>
      <c r="O788" t="str">
        <f t="shared" si="25"/>
        <v>Dark</v>
      </c>
      <c r="P788" t="str">
        <f>_xlfn.XLOOKUP(Table1[[#This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_xlfn.XLOOKUP('Working sheet 1'!D789,products!$A$1:$A$49,products!$B$1:$B$49,,0)</f>
        <v>Exc</v>
      </c>
      <c r="J789" t="str">
        <f>_xlfn.XLOOKUP(D789,products!$A$1:$A$49,products!$C$1:$C$49,,0)</f>
        <v>M</v>
      </c>
      <c r="K789" s="7">
        <f>_xlfn.XLOOKUP(D789,products!$A$1:$A$49,products!$D$1:$D$49,,0)</f>
        <v>1</v>
      </c>
      <c r="L789" s="9">
        <f>_xlfn.XLOOKUP(D789,products!$A$1:$A$49,products!$E$1:$E$49,,0)</f>
        <v>13.75</v>
      </c>
      <c r="M789" s="9">
        <f>'Working sheet 1'!L789*'Working sheet 1'!E789</f>
        <v>82.5</v>
      </c>
      <c r="N789" t="str">
        <f t="shared" si="24"/>
        <v>Excelsa</v>
      </c>
      <c r="O789" t="str">
        <f t="shared" si="25"/>
        <v>Medium</v>
      </c>
      <c r="P789" t="str">
        <f>_xlfn.XLOOKUP(Table1[[#This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_xlfn.XLOOKUP('Working sheet 1'!D790,products!$A$1:$A$49,products!$B$1:$B$49,,0)</f>
        <v>Rob</v>
      </c>
      <c r="J790" t="str">
        <f>_xlfn.XLOOKUP(D790,products!$A$1:$A$49,products!$C$1:$C$49,,0)</f>
        <v>M</v>
      </c>
      <c r="K790" s="7">
        <f>_xlfn.XLOOKUP(D790,products!$A$1:$A$49,products!$D$1:$D$49,,0)</f>
        <v>2.5</v>
      </c>
      <c r="L790" s="9">
        <f>_xlfn.XLOOKUP(D790,products!$A$1:$A$49,products!$E$1:$E$49,,0)</f>
        <v>22.884999999999998</v>
      </c>
      <c r="M790" s="9">
        <f>'Working sheet 1'!L790*'Working sheet 1'!E790</f>
        <v>45.769999999999996</v>
      </c>
      <c r="N790" t="str">
        <f t="shared" si="24"/>
        <v>Robusta</v>
      </c>
      <c r="O790" t="str">
        <f t="shared" si="25"/>
        <v>Medium</v>
      </c>
      <c r="P790" t="str">
        <f>_xlfn.XLOOKUP(Table1[[#This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_xlfn.XLOOKUP('Working sheet 1'!D791,products!$A$1:$A$49,products!$B$1:$B$49,,0)</f>
        <v>Ara</v>
      </c>
      <c r="J791" t="str">
        <f>_xlfn.XLOOKUP(D791,products!$A$1:$A$49,products!$C$1:$C$49,,0)</f>
        <v>L</v>
      </c>
      <c r="K791" s="7">
        <f>_xlfn.XLOOKUP(D791,products!$A$1:$A$49,products!$D$1:$D$49,,0)</f>
        <v>1</v>
      </c>
      <c r="L791" s="9">
        <f>_xlfn.XLOOKUP(D791,products!$A$1:$A$49,products!$E$1:$E$49,,0)</f>
        <v>12.95</v>
      </c>
      <c r="M791" s="9">
        <f>'Working sheet 1'!L791*'Working sheet 1'!E791</f>
        <v>77.699999999999989</v>
      </c>
      <c r="N791" t="str">
        <f t="shared" si="24"/>
        <v>Arabica</v>
      </c>
      <c r="O791" t="str">
        <f t="shared" si="25"/>
        <v>Light</v>
      </c>
      <c r="P791" t="str">
        <f>_xlfn.XLOOKUP(Table1[[#This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_xlfn.XLOOKUP('Working sheet 1'!D792,products!$A$1:$A$49,products!$B$1:$B$49,,0)</f>
        <v>Ara</v>
      </c>
      <c r="J792" t="str">
        <f>_xlfn.XLOOKUP(D792,products!$A$1:$A$49,products!$C$1:$C$49,,0)</f>
        <v>L</v>
      </c>
      <c r="K792" s="7">
        <f>_xlfn.XLOOKUP(D792,products!$A$1:$A$49,products!$D$1:$D$49,,0)</f>
        <v>0.5</v>
      </c>
      <c r="L792" s="9">
        <f>_xlfn.XLOOKUP(D792,products!$A$1:$A$49,products!$E$1:$E$49,,0)</f>
        <v>7.77</v>
      </c>
      <c r="M792" s="9">
        <f>'Working sheet 1'!L792*'Working sheet 1'!E792</f>
        <v>23.31</v>
      </c>
      <c r="N792" t="str">
        <f t="shared" si="24"/>
        <v>Arabica</v>
      </c>
      <c r="O792" t="str">
        <f t="shared" si="25"/>
        <v>Light</v>
      </c>
      <c r="P792" t="str">
        <f>_xlfn.XLOOKUP(Table1[[#This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_xlfn.XLOOKUP('Working sheet 1'!D793,products!$A$1:$A$49,products!$B$1:$B$49,,0)</f>
        <v>Lib</v>
      </c>
      <c r="J793" t="str">
        <f>_xlfn.XLOOKUP(D793,products!$A$1:$A$49,products!$C$1:$C$49,,0)</f>
        <v>L</v>
      </c>
      <c r="K793" s="7">
        <f>_xlfn.XLOOKUP(D793,products!$A$1:$A$49,products!$D$1:$D$49,,0)</f>
        <v>0.2</v>
      </c>
      <c r="L793" s="9">
        <f>_xlfn.XLOOKUP(D793,products!$A$1:$A$49,products!$E$1:$E$49,,0)</f>
        <v>4.7549999999999999</v>
      </c>
      <c r="M793" s="9">
        <f>'Working sheet 1'!L793*'Working sheet 1'!E793</f>
        <v>23.774999999999999</v>
      </c>
      <c r="N793" t="str">
        <f t="shared" si="24"/>
        <v>Liberica</v>
      </c>
      <c r="O793" t="str">
        <f t="shared" si="25"/>
        <v>Light</v>
      </c>
      <c r="P793" t="str">
        <f>_xlfn.XLOOKUP(Table1[[#This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_xlfn.XLOOKUP('Working sheet 1'!D794,products!$A$1:$A$49,products!$B$1:$B$49,,0)</f>
        <v>Lib</v>
      </c>
      <c r="J794" t="str">
        <f>_xlfn.XLOOKUP(D794,products!$A$1:$A$49,products!$C$1:$C$49,,0)</f>
        <v>M</v>
      </c>
      <c r="K794" s="7">
        <f>_xlfn.XLOOKUP(D794,products!$A$1:$A$49,products!$D$1:$D$49,,0)</f>
        <v>0.5</v>
      </c>
      <c r="L794" s="9">
        <f>_xlfn.XLOOKUP(D794,products!$A$1:$A$49,products!$E$1:$E$49,,0)</f>
        <v>8.73</v>
      </c>
      <c r="M794" s="9">
        <f>'Working sheet 1'!L794*'Working sheet 1'!E794</f>
        <v>52.38</v>
      </c>
      <c r="N794" t="str">
        <f t="shared" si="24"/>
        <v>Liberica</v>
      </c>
      <c r="O794" t="str">
        <f t="shared" si="25"/>
        <v>Medium</v>
      </c>
      <c r="P794" t="str">
        <f>_xlfn.XLOOKUP(Table1[[#This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_xlfn.XLOOKUP('Working sheet 1'!D795,products!$A$1:$A$49,products!$B$1:$B$49,,0)</f>
        <v>Rob</v>
      </c>
      <c r="J795" t="str">
        <f>_xlfn.XLOOKUP(D795,products!$A$1:$A$49,products!$C$1:$C$49,,0)</f>
        <v>L</v>
      </c>
      <c r="K795" s="7">
        <f>_xlfn.XLOOKUP(D795,products!$A$1:$A$49,products!$D$1:$D$49,,0)</f>
        <v>0.2</v>
      </c>
      <c r="L795" s="9">
        <f>_xlfn.XLOOKUP(D795,products!$A$1:$A$49,products!$E$1:$E$49,,0)</f>
        <v>3.5849999999999995</v>
      </c>
      <c r="M795" s="9">
        <f>'Working sheet 1'!L795*'Working sheet 1'!E795</f>
        <v>17.924999999999997</v>
      </c>
      <c r="N795" t="str">
        <f t="shared" si="24"/>
        <v>Robusta</v>
      </c>
      <c r="O795" t="str">
        <f t="shared" si="25"/>
        <v>Light</v>
      </c>
      <c r="P795" t="str">
        <f>_xlfn.XLOOKUP(Table1[[#This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_xlfn.XLOOKUP('Working sheet 1'!D796,products!$A$1:$A$49,products!$B$1:$B$49,,0)</f>
        <v>Ara</v>
      </c>
      <c r="J796" t="str">
        <f>_xlfn.XLOOKUP(D796,products!$A$1:$A$49,products!$C$1:$C$49,,0)</f>
        <v>L</v>
      </c>
      <c r="K796" s="7">
        <f>_xlfn.XLOOKUP(D796,products!$A$1:$A$49,products!$D$1:$D$49,,0)</f>
        <v>2.5</v>
      </c>
      <c r="L796" s="9">
        <f>_xlfn.XLOOKUP(D796,products!$A$1:$A$49,products!$E$1:$E$49,,0)</f>
        <v>29.784999999999997</v>
      </c>
      <c r="M796" s="9">
        <f>'Working sheet 1'!L796*'Working sheet 1'!E796</f>
        <v>148.92499999999998</v>
      </c>
      <c r="N796" t="str">
        <f t="shared" si="24"/>
        <v>Arabica</v>
      </c>
      <c r="O796" t="str">
        <f t="shared" si="25"/>
        <v>Light</v>
      </c>
      <c r="P796" t="str">
        <f>_xlfn.XLOOKUP(Table1[[#This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_xlfn.XLOOKUP('Working sheet 1'!D797,products!$A$1:$A$49,products!$B$1:$B$49,,0)</f>
        <v>Rob</v>
      </c>
      <c r="J797" t="str">
        <f>_xlfn.XLOOKUP(D797,products!$A$1:$A$49,products!$C$1:$C$49,,0)</f>
        <v>L</v>
      </c>
      <c r="K797" s="7">
        <f>_xlfn.XLOOKUP(D797,products!$A$1:$A$49,products!$D$1:$D$49,,0)</f>
        <v>0.5</v>
      </c>
      <c r="L797" s="9">
        <f>_xlfn.XLOOKUP(D797,products!$A$1:$A$49,products!$E$1:$E$49,,0)</f>
        <v>7.169999999999999</v>
      </c>
      <c r="M797" s="9">
        <f>'Working sheet 1'!L797*'Working sheet 1'!E797</f>
        <v>28.679999999999996</v>
      </c>
      <c r="N797" t="str">
        <f t="shared" si="24"/>
        <v>Robusta</v>
      </c>
      <c r="O797" t="str">
        <f t="shared" si="25"/>
        <v>Light</v>
      </c>
      <c r="P797" t="str">
        <f>_xlfn.XLOOKUP(Table1[[#This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_xlfn.XLOOKUP('Working sheet 1'!D798,products!$A$1:$A$49,products!$B$1:$B$49,,0)</f>
        <v>Lib</v>
      </c>
      <c r="J798" t="str">
        <f>_xlfn.XLOOKUP(D798,products!$A$1:$A$49,products!$C$1:$C$49,,0)</f>
        <v>L</v>
      </c>
      <c r="K798" s="7">
        <f>_xlfn.XLOOKUP(D798,products!$A$1:$A$49,products!$D$1:$D$49,,0)</f>
        <v>0.5</v>
      </c>
      <c r="L798" s="9">
        <f>_xlfn.XLOOKUP(D798,products!$A$1:$A$49,products!$E$1:$E$49,,0)</f>
        <v>9.51</v>
      </c>
      <c r="M798" s="9">
        <f>'Working sheet 1'!L798*'Working sheet 1'!E798</f>
        <v>9.51</v>
      </c>
      <c r="N798" t="str">
        <f t="shared" si="24"/>
        <v>Liberica</v>
      </c>
      <c r="O798" t="str">
        <f t="shared" si="25"/>
        <v>Light</v>
      </c>
      <c r="P798" t="str">
        <f>_xlfn.XLOOKUP(Table1[[#This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_xlfn.XLOOKUP('Working sheet 1'!D799,products!$A$1:$A$49,products!$B$1:$B$49,,0)</f>
        <v>Ara</v>
      </c>
      <c r="J799" t="str">
        <f>_xlfn.XLOOKUP(D799,products!$A$1:$A$49,products!$C$1:$C$49,,0)</f>
        <v>L</v>
      </c>
      <c r="K799" s="7">
        <f>_xlfn.XLOOKUP(D799,products!$A$1:$A$49,products!$D$1:$D$49,,0)</f>
        <v>0.5</v>
      </c>
      <c r="L799" s="9">
        <f>_xlfn.XLOOKUP(D799,products!$A$1:$A$49,products!$E$1:$E$49,,0)</f>
        <v>7.77</v>
      </c>
      <c r="M799" s="9">
        <f>'Working sheet 1'!L799*'Working sheet 1'!E799</f>
        <v>31.08</v>
      </c>
      <c r="N799" t="str">
        <f t="shared" si="24"/>
        <v>Arabica</v>
      </c>
      <c r="O799" t="str">
        <f t="shared" si="25"/>
        <v>Light</v>
      </c>
      <c r="P799" t="str">
        <f>_xlfn.XLOOKUP(Table1[[#This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_xlfn.XLOOKUP('Working sheet 1'!D800,products!$A$1:$A$49,products!$B$1:$B$49,,0)</f>
        <v>Rob</v>
      </c>
      <c r="J800" t="str">
        <f>_xlfn.XLOOKUP(D800,products!$A$1:$A$49,products!$C$1:$C$49,,0)</f>
        <v>D</v>
      </c>
      <c r="K800" s="7">
        <f>_xlfn.XLOOKUP(D800,products!$A$1:$A$49,products!$D$1:$D$49,,0)</f>
        <v>0.2</v>
      </c>
      <c r="L800" s="9">
        <f>_xlfn.XLOOKUP(D800,products!$A$1:$A$49,products!$E$1:$E$49,,0)</f>
        <v>2.6849999999999996</v>
      </c>
      <c r="M800" s="9">
        <f>'Working sheet 1'!L800*'Working sheet 1'!E800</f>
        <v>8.0549999999999997</v>
      </c>
      <c r="N800" t="str">
        <f t="shared" si="24"/>
        <v>Robusta</v>
      </c>
      <c r="O800" t="str">
        <f t="shared" si="25"/>
        <v>Dark</v>
      </c>
      <c r="P800" t="str">
        <f>_xlfn.XLOOKUP(Table1[[#This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_xlfn.XLOOKUP('Working sheet 1'!D801,products!$A$1:$A$49,products!$B$1:$B$49,,0)</f>
        <v>Exc</v>
      </c>
      <c r="J801" t="str">
        <f>_xlfn.XLOOKUP(D801,products!$A$1:$A$49,products!$C$1:$C$49,,0)</f>
        <v>D</v>
      </c>
      <c r="K801" s="7">
        <f>_xlfn.XLOOKUP(D801,products!$A$1:$A$49,products!$D$1:$D$49,,0)</f>
        <v>1</v>
      </c>
      <c r="L801" s="9">
        <f>_xlfn.XLOOKUP(D801,products!$A$1:$A$49,products!$E$1:$E$49,,0)</f>
        <v>12.15</v>
      </c>
      <c r="M801" s="9">
        <f>'Working sheet 1'!L801*'Working sheet 1'!E801</f>
        <v>36.450000000000003</v>
      </c>
      <c r="N801" t="str">
        <f t="shared" si="24"/>
        <v>Excelsa</v>
      </c>
      <c r="O801" t="str">
        <f t="shared" si="25"/>
        <v>Dark</v>
      </c>
      <c r="P801" t="str">
        <f>_xlfn.XLOOKUP(Table1[[#This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_xlfn.XLOOKUP('Working sheet 1'!D802,products!$A$1:$A$49,products!$B$1:$B$49,,0)</f>
        <v>Rob</v>
      </c>
      <c r="J802" t="str">
        <f>_xlfn.XLOOKUP(D802,products!$A$1:$A$49,products!$C$1:$C$49,,0)</f>
        <v>D</v>
      </c>
      <c r="K802" s="7">
        <f>_xlfn.XLOOKUP(D802,products!$A$1:$A$49,products!$D$1:$D$49,,0)</f>
        <v>0.2</v>
      </c>
      <c r="L802" s="9">
        <f>_xlfn.XLOOKUP(D802,products!$A$1:$A$49,products!$E$1:$E$49,,0)</f>
        <v>2.6849999999999996</v>
      </c>
      <c r="M802" s="9">
        <f>'Working sheet 1'!L802*'Working sheet 1'!E802</f>
        <v>16.11</v>
      </c>
      <c r="N802" t="str">
        <f t="shared" si="24"/>
        <v>Robusta</v>
      </c>
      <c r="O802" t="str">
        <f t="shared" si="25"/>
        <v>Dark</v>
      </c>
      <c r="P802" t="str">
        <f>_xlfn.XLOOKUP(Table1[[#This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_xlfn.XLOOKUP('Working sheet 1'!D803,products!$A$1:$A$49,products!$B$1:$B$49,,0)</f>
        <v>Rob</v>
      </c>
      <c r="J803" t="str">
        <f>_xlfn.XLOOKUP(D803,products!$A$1:$A$49,products!$C$1:$C$49,,0)</f>
        <v>D</v>
      </c>
      <c r="K803" s="7">
        <f>_xlfn.XLOOKUP(D803,products!$A$1:$A$49,products!$D$1:$D$49,,0)</f>
        <v>2.5</v>
      </c>
      <c r="L803" s="9">
        <f>_xlfn.XLOOKUP(D803,products!$A$1:$A$49,products!$E$1:$E$49,,0)</f>
        <v>20.584999999999997</v>
      </c>
      <c r="M803" s="9">
        <f>'Working sheet 1'!L803*'Working sheet 1'!E803</f>
        <v>41.169999999999995</v>
      </c>
      <c r="N803" t="str">
        <f t="shared" si="24"/>
        <v>Robusta</v>
      </c>
      <c r="O803" t="str">
        <f t="shared" si="25"/>
        <v>Dark</v>
      </c>
      <c r="P803" t="str">
        <f>_xlfn.XLOOKUP(Table1[[#This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_xlfn.XLOOKUP('Working sheet 1'!D804,products!$A$1:$A$49,products!$B$1:$B$49,,0)</f>
        <v>Rob</v>
      </c>
      <c r="J804" t="str">
        <f>_xlfn.XLOOKUP(D804,products!$A$1:$A$49,products!$C$1:$C$49,,0)</f>
        <v>D</v>
      </c>
      <c r="K804" s="7">
        <f>_xlfn.XLOOKUP(D804,products!$A$1:$A$49,products!$D$1:$D$49,,0)</f>
        <v>0.2</v>
      </c>
      <c r="L804" s="9">
        <f>_xlfn.XLOOKUP(D804,products!$A$1:$A$49,products!$E$1:$E$49,,0)</f>
        <v>2.6849999999999996</v>
      </c>
      <c r="M804" s="9">
        <f>'Working sheet 1'!L804*'Working sheet 1'!E804</f>
        <v>10.739999999999998</v>
      </c>
      <c r="N804" t="str">
        <f t="shared" si="24"/>
        <v>Robusta</v>
      </c>
      <c r="O804" t="str">
        <f t="shared" si="25"/>
        <v>Dark</v>
      </c>
      <c r="P804" t="str">
        <f>_xlfn.XLOOKUP(Table1[[#This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_xlfn.XLOOKUP('Working sheet 1'!D805,products!$A$1:$A$49,products!$B$1:$B$49,,0)</f>
        <v>Exc</v>
      </c>
      <c r="J805" t="str">
        <f>_xlfn.XLOOKUP(D805,products!$A$1:$A$49,products!$C$1:$C$49,,0)</f>
        <v>M</v>
      </c>
      <c r="K805" s="7">
        <f>_xlfn.XLOOKUP(D805,products!$A$1:$A$49,products!$D$1:$D$49,,0)</f>
        <v>2.5</v>
      </c>
      <c r="L805" s="9">
        <f>_xlfn.XLOOKUP(D805,products!$A$1:$A$49,products!$E$1:$E$49,,0)</f>
        <v>31.624999999999996</v>
      </c>
      <c r="M805" s="9">
        <f>'Working sheet 1'!L805*'Working sheet 1'!E805</f>
        <v>126.49999999999999</v>
      </c>
      <c r="N805" t="str">
        <f t="shared" si="24"/>
        <v>Excelsa</v>
      </c>
      <c r="O805" t="str">
        <f t="shared" si="25"/>
        <v>Medium</v>
      </c>
      <c r="P805" t="str">
        <f>_xlfn.XLOOKUP(Table1[[#This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_xlfn.XLOOKUP('Working sheet 1'!D806,products!$A$1:$A$49,products!$B$1:$B$49,,0)</f>
        <v>Rob</v>
      </c>
      <c r="J806" t="str">
        <f>_xlfn.XLOOKUP(D806,products!$A$1:$A$49,products!$C$1:$C$49,,0)</f>
        <v>L</v>
      </c>
      <c r="K806" s="7">
        <f>_xlfn.XLOOKUP(D806,products!$A$1:$A$49,products!$D$1:$D$49,,0)</f>
        <v>1</v>
      </c>
      <c r="L806" s="9">
        <f>_xlfn.XLOOKUP(D806,products!$A$1:$A$49,products!$E$1:$E$49,,0)</f>
        <v>11.95</v>
      </c>
      <c r="M806" s="9">
        <f>'Working sheet 1'!L806*'Working sheet 1'!E806</f>
        <v>23.9</v>
      </c>
      <c r="N806" t="str">
        <f t="shared" si="24"/>
        <v>Robusta</v>
      </c>
      <c r="O806" t="str">
        <f t="shared" si="25"/>
        <v>Light</v>
      </c>
      <c r="P806" t="str">
        <f>_xlfn.XLOOKUP(Table1[[#This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_xlfn.XLOOKUP('Working sheet 1'!D807,products!$A$1:$A$49,products!$B$1:$B$49,,0)</f>
        <v>Rob</v>
      </c>
      <c r="J807" t="str">
        <f>_xlfn.XLOOKUP(D807,products!$A$1:$A$49,products!$C$1:$C$49,,0)</f>
        <v>M</v>
      </c>
      <c r="K807" s="7">
        <f>_xlfn.XLOOKUP(D807,products!$A$1:$A$49,products!$D$1:$D$49,,0)</f>
        <v>0.5</v>
      </c>
      <c r="L807" s="9">
        <f>_xlfn.XLOOKUP(D807,products!$A$1:$A$49,products!$E$1:$E$49,,0)</f>
        <v>5.97</v>
      </c>
      <c r="M807" s="9">
        <f>'Working sheet 1'!L807*'Working sheet 1'!E807</f>
        <v>5.97</v>
      </c>
      <c r="N807" t="str">
        <f t="shared" si="24"/>
        <v>Robusta</v>
      </c>
      <c r="O807" t="str">
        <f t="shared" si="25"/>
        <v>Medium</v>
      </c>
      <c r="P807" t="str">
        <f>_xlfn.XLOOKUP(Table1[[#This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_xlfn.XLOOKUP('Working sheet 1'!D808,products!$A$1:$A$49,products!$B$1:$B$49,,0)</f>
        <v>Lib</v>
      </c>
      <c r="J808" t="str">
        <f>_xlfn.XLOOKUP(D808,products!$A$1:$A$49,products!$C$1:$C$49,,0)</f>
        <v>D</v>
      </c>
      <c r="K808" s="7">
        <f>_xlfn.XLOOKUP(D808,products!$A$1:$A$49,products!$D$1:$D$49,,0)</f>
        <v>0.2</v>
      </c>
      <c r="L808" s="9">
        <f>_xlfn.XLOOKUP(D808,products!$A$1:$A$49,products!$E$1:$E$49,,0)</f>
        <v>3.8849999999999998</v>
      </c>
      <c r="M808" s="9">
        <f>'Working sheet 1'!L808*'Working sheet 1'!E808</f>
        <v>7.77</v>
      </c>
      <c r="N808" t="str">
        <f t="shared" si="24"/>
        <v>Liberica</v>
      </c>
      <c r="O808" t="str">
        <f t="shared" si="25"/>
        <v>Dark</v>
      </c>
      <c r="P808" t="str">
        <f>_xlfn.XLOOKUP(Table1[[#This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_xlfn.XLOOKUP('Working sheet 1'!D809,products!$A$1:$A$49,products!$B$1:$B$49,,0)</f>
        <v>Lib</v>
      </c>
      <c r="J809" t="str">
        <f>_xlfn.XLOOKUP(D809,products!$A$1:$A$49,products!$C$1:$C$49,,0)</f>
        <v>D</v>
      </c>
      <c r="K809" s="7">
        <f>_xlfn.XLOOKUP(D809,products!$A$1:$A$49,products!$D$1:$D$49,,0)</f>
        <v>0.5</v>
      </c>
      <c r="L809" s="9">
        <f>_xlfn.XLOOKUP(D809,products!$A$1:$A$49,products!$E$1:$E$49,,0)</f>
        <v>7.77</v>
      </c>
      <c r="M809" s="9">
        <f>'Working sheet 1'!L809*'Working sheet 1'!E809</f>
        <v>23.31</v>
      </c>
      <c r="N809" t="str">
        <f t="shared" si="24"/>
        <v>Liberica</v>
      </c>
      <c r="O809" t="str">
        <f t="shared" si="25"/>
        <v>Dark</v>
      </c>
      <c r="P809" t="str">
        <f>_xlfn.XLOOKUP(Table1[[#This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_xlfn.XLOOKUP('Working sheet 1'!D810,products!$A$1:$A$49,products!$B$1:$B$49,,0)</f>
        <v>Rob</v>
      </c>
      <c r="J810" t="str">
        <f>_xlfn.XLOOKUP(D810,products!$A$1:$A$49,products!$C$1:$C$49,,0)</f>
        <v>L</v>
      </c>
      <c r="K810" s="7">
        <f>_xlfn.XLOOKUP(D810,products!$A$1:$A$49,products!$D$1:$D$49,,0)</f>
        <v>2.5</v>
      </c>
      <c r="L810" s="9">
        <f>_xlfn.XLOOKUP(D810,products!$A$1:$A$49,products!$E$1:$E$49,,0)</f>
        <v>27.484999999999996</v>
      </c>
      <c r="M810" s="9">
        <f>'Working sheet 1'!L810*'Working sheet 1'!E810</f>
        <v>137.42499999999998</v>
      </c>
      <c r="N810" t="str">
        <f t="shared" si="24"/>
        <v>Robusta</v>
      </c>
      <c r="O810" t="str">
        <f t="shared" si="25"/>
        <v>Light</v>
      </c>
      <c r="P810" t="str">
        <f>_xlfn.XLOOKUP(Table1[[#This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_xlfn.XLOOKUP('Working sheet 1'!D811,products!$A$1:$A$49,products!$B$1:$B$49,,0)</f>
        <v>Rob</v>
      </c>
      <c r="J811" t="str">
        <f>_xlfn.XLOOKUP(D811,products!$A$1:$A$49,products!$C$1:$C$49,,0)</f>
        <v>D</v>
      </c>
      <c r="K811" s="7">
        <f>_xlfn.XLOOKUP(D811,products!$A$1:$A$49,products!$D$1:$D$49,,0)</f>
        <v>0.2</v>
      </c>
      <c r="L811" s="9">
        <f>_xlfn.XLOOKUP(D811,products!$A$1:$A$49,products!$E$1:$E$49,,0)</f>
        <v>2.6849999999999996</v>
      </c>
      <c r="M811" s="9">
        <f>'Working sheet 1'!L811*'Working sheet 1'!E811</f>
        <v>8.0549999999999997</v>
      </c>
      <c r="N811" t="str">
        <f t="shared" si="24"/>
        <v>Robusta</v>
      </c>
      <c r="O811" t="str">
        <f t="shared" si="25"/>
        <v>Dark</v>
      </c>
      <c r="P811" t="str">
        <f>_xlfn.XLOOKUP(Table1[[#This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_xlfn.XLOOKUP('Working sheet 1'!D812,products!$A$1:$A$49,products!$B$1:$B$49,,0)</f>
        <v>Lib</v>
      </c>
      <c r="J812" t="str">
        <f>_xlfn.XLOOKUP(D812,products!$A$1:$A$49,products!$C$1:$C$49,,0)</f>
        <v>L</v>
      </c>
      <c r="K812" s="7">
        <f>_xlfn.XLOOKUP(D812,products!$A$1:$A$49,products!$D$1:$D$49,,0)</f>
        <v>0.5</v>
      </c>
      <c r="L812" s="9">
        <f>_xlfn.XLOOKUP(D812,products!$A$1:$A$49,products!$E$1:$E$49,,0)</f>
        <v>9.51</v>
      </c>
      <c r="M812" s="9">
        <f>'Working sheet 1'!L812*'Working sheet 1'!E812</f>
        <v>28.53</v>
      </c>
      <c r="N812" t="str">
        <f t="shared" si="24"/>
        <v>Liberica</v>
      </c>
      <c r="O812" t="str">
        <f t="shared" si="25"/>
        <v>Light</v>
      </c>
      <c r="P812" t="str">
        <f>_xlfn.XLOOKUP(Table1[[#This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_xlfn.XLOOKUP('Working sheet 1'!D813,products!$A$1:$A$49,products!$B$1:$B$49,,0)</f>
        <v>Ara</v>
      </c>
      <c r="J813" t="str">
        <f>_xlfn.XLOOKUP(D813,products!$A$1:$A$49,products!$C$1:$C$49,,0)</f>
        <v>M</v>
      </c>
      <c r="K813" s="7">
        <f>_xlfn.XLOOKUP(D813,products!$A$1:$A$49,products!$D$1:$D$49,,0)</f>
        <v>1</v>
      </c>
      <c r="L813" s="9">
        <f>_xlfn.XLOOKUP(D813,products!$A$1:$A$49,products!$E$1:$E$49,,0)</f>
        <v>11.25</v>
      </c>
      <c r="M813" s="9">
        <f>'Working sheet 1'!L813*'Working sheet 1'!E813</f>
        <v>67.5</v>
      </c>
      <c r="N813" t="str">
        <f t="shared" si="24"/>
        <v>Arabica</v>
      </c>
      <c r="O813" t="str">
        <f t="shared" si="25"/>
        <v>Medium</v>
      </c>
      <c r="P813" t="str">
        <f>_xlfn.XLOOKUP(Table1[[#This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_xlfn.XLOOKUP('Working sheet 1'!D814,products!$A$1:$A$49,products!$B$1:$B$49,,0)</f>
        <v>Lib</v>
      </c>
      <c r="J814" t="str">
        <f>_xlfn.XLOOKUP(D814,products!$A$1:$A$49,products!$C$1:$C$49,,0)</f>
        <v>D</v>
      </c>
      <c r="K814" s="7">
        <f>_xlfn.XLOOKUP(D814,products!$A$1:$A$49,products!$D$1:$D$49,,0)</f>
        <v>2.5</v>
      </c>
      <c r="L814" s="9">
        <f>_xlfn.XLOOKUP(D814,products!$A$1:$A$49,products!$E$1:$E$49,,0)</f>
        <v>29.784999999999997</v>
      </c>
      <c r="M814" s="9">
        <f>'Working sheet 1'!L814*'Working sheet 1'!E814</f>
        <v>178.70999999999998</v>
      </c>
      <c r="N814" t="str">
        <f t="shared" si="24"/>
        <v>Liberica</v>
      </c>
      <c r="O814" t="str">
        <f t="shared" si="25"/>
        <v>Dark</v>
      </c>
      <c r="P814" t="str">
        <f>_xlfn.XLOOKUP(Table1[[#This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_xlfn.XLOOKUP('Working sheet 1'!D815,products!$A$1:$A$49,products!$B$1:$B$49,,0)</f>
        <v>Exc</v>
      </c>
      <c r="J815" t="str">
        <f>_xlfn.XLOOKUP(D815,products!$A$1:$A$49,products!$C$1:$C$49,,0)</f>
        <v>M</v>
      </c>
      <c r="K815" s="7">
        <f>_xlfn.XLOOKUP(D815,products!$A$1:$A$49,products!$D$1:$D$49,,0)</f>
        <v>2.5</v>
      </c>
      <c r="L815" s="9">
        <f>_xlfn.XLOOKUP(D815,products!$A$1:$A$49,products!$E$1:$E$49,,0)</f>
        <v>31.624999999999996</v>
      </c>
      <c r="M815" s="9">
        <f>'Working sheet 1'!L815*'Working sheet 1'!E815</f>
        <v>31.624999999999996</v>
      </c>
      <c r="N815" t="str">
        <f t="shared" si="24"/>
        <v>Excelsa</v>
      </c>
      <c r="O815" t="str">
        <f t="shared" si="25"/>
        <v>Medium</v>
      </c>
      <c r="P815" t="str">
        <f>_xlfn.XLOOKUP(Table1[[#This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_xlfn.XLOOKUP('Working sheet 1'!D816,products!$A$1:$A$49,products!$B$1:$B$49,,0)</f>
        <v>Exc</v>
      </c>
      <c r="J816" t="str">
        <f>_xlfn.XLOOKUP(D816,products!$A$1:$A$49,products!$C$1:$C$49,,0)</f>
        <v>L</v>
      </c>
      <c r="K816" s="7">
        <f>_xlfn.XLOOKUP(D816,products!$A$1:$A$49,products!$D$1:$D$49,,0)</f>
        <v>0.2</v>
      </c>
      <c r="L816" s="9">
        <f>_xlfn.XLOOKUP(D816,products!$A$1:$A$49,products!$E$1:$E$49,,0)</f>
        <v>4.4550000000000001</v>
      </c>
      <c r="M816" s="9">
        <f>'Working sheet 1'!L816*'Working sheet 1'!E816</f>
        <v>8.91</v>
      </c>
      <c r="N816" t="str">
        <f t="shared" si="24"/>
        <v>Excelsa</v>
      </c>
      <c r="O816" t="str">
        <f t="shared" si="25"/>
        <v>Light</v>
      </c>
      <c r="P816" t="str">
        <f>_xlfn.XLOOKUP(Table1[[#This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_xlfn.XLOOKUP('Working sheet 1'!D817,products!$A$1:$A$49,products!$B$1:$B$49,,0)</f>
        <v>Rob</v>
      </c>
      <c r="J817" t="str">
        <f>_xlfn.XLOOKUP(D817,products!$A$1:$A$49,products!$C$1:$C$49,,0)</f>
        <v>M</v>
      </c>
      <c r="K817" s="7">
        <f>_xlfn.XLOOKUP(D817,products!$A$1:$A$49,products!$D$1:$D$49,,0)</f>
        <v>0.5</v>
      </c>
      <c r="L817" s="9">
        <f>_xlfn.XLOOKUP(D817,products!$A$1:$A$49,products!$E$1:$E$49,,0)</f>
        <v>5.97</v>
      </c>
      <c r="M817" s="9">
        <f>'Working sheet 1'!L817*'Working sheet 1'!E817</f>
        <v>35.82</v>
      </c>
      <c r="N817" t="str">
        <f t="shared" si="24"/>
        <v>Robusta</v>
      </c>
      <c r="O817" t="str">
        <f t="shared" si="25"/>
        <v>Medium</v>
      </c>
      <c r="P817" t="str">
        <f>_xlfn.XLOOKUP(Table1[[#This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_xlfn.XLOOKUP('Working sheet 1'!D818,products!$A$1:$A$49,products!$B$1:$B$49,,0)</f>
        <v>Lib</v>
      </c>
      <c r="J818" t="str">
        <f>_xlfn.XLOOKUP(D818,products!$A$1:$A$49,products!$C$1:$C$49,,0)</f>
        <v>L</v>
      </c>
      <c r="K818" s="7">
        <f>_xlfn.XLOOKUP(D818,products!$A$1:$A$49,products!$D$1:$D$49,,0)</f>
        <v>0.5</v>
      </c>
      <c r="L818" s="9">
        <f>_xlfn.XLOOKUP(D818,products!$A$1:$A$49,products!$E$1:$E$49,,0)</f>
        <v>9.51</v>
      </c>
      <c r="M818" s="9">
        <f>'Working sheet 1'!L818*'Working sheet 1'!E818</f>
        <v>38.04</v>
      </c>
      <c r="N818" t="str">
        <f t="shared" si="24"/>
        <v>Liberica</v>
      </c>
      <c r="O818" t="str">
        <f t="shared" si="25"/>
        <v>Light</v>
      </c>
      <c r="P818" t="str">
        <f>_xlfn.XLOOKUP(Table1[[#This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_xlfn.XLOOKUP('Working sheet 1'!D819,products!$A$1:$A$49,products!$B$1:$B$49,,0)</f>
        <v>Lib</v>
      </c>
      <c r="J819" t="str">
        <f>_xlfn.XLOOKUP(D819,products!$A$1:$A$49,products!$C$1:$C$49,,0)</f>
        <v>D</v>
      </c>
      <c r="K819" s="7">
        <f>_xlfn.XLOOKUP(D819,products!$A$1:$A$49,products!$D$1:$D$49,,0)</f>
        <v>0.5</v>
      </c>
      <c r="L819" s="9">
        <f>_xlfn.XLOOKUP(D819,products!$A$1:$A$49,products!$E$1:$E$49,,0)</f>
        <v>7.77</v>
      </c>
      <c r="M819" s="9">
        <f>'Working sheet 1'!L819*'Working sheet 1'!E819</f>
        <v>15.54</v>
      </c>
      <c r="N819" t="str">
        <f t="shared" si="24"/>
        <v>Liberica</v>
      </c>
      <c r="O819" t="str">
        <f t="shared" si="25"/>
        <v>Dark</v>
      </c>
      <c r="P819" t="str">
        <f>_xlfn.XLOOKUP(Table1[[#This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_xlfn.XLOOKUP('Working sheet 1'!D820,products!$A$1:$A$49,products!$B$1:$B$49,,0)</f>
        <v>Lib</v>
      </c>
      <c r="J820" t="str">
        <f>_xlfn.XLOOKUP(D820,products!$A$1:$A$49,products!$C$1:$C$49,,0)</f>
        <v>L</v>
      </c>
      <c r="K820" s="7">
        <f>_xlfn.XLOOKUP(D820,products!$A$1:$A$49,products!$D$1:$D$49,,0)</f>
        <v>1</v>
      </c>
      <c r="L820" s="9">
        <f>_xlfn.XLOOKUP(D820,products!$A$1:$A$49,products!$E$1:$E$49,,0)</f>
        <v>15.85</v>
      </c>
      <c r="M820" s="9">
        <f>'Working sheet 1'!L820*'Working sheet 1'!E820</f>
        <v>79.25</v>
      </c>
      <c r="N820" t="str">
        <f t="shared" si="24"/>
        <v>Liberica</v>
      </c>
      <c r="O820" t="str">
        <f t="shared" si="25"/>
        <v>Light</v>
      </c>
      <c r="P820" t="str">
        <f>_xlfn.XLOOKUP(Table1[[#This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_xlfn.XLOOKUP('Working sheet 1'!D821,products!$A$1:$A$49,products!$B$1:$B$49,,0)</f>
        <v>Lib</v>
      </c>
      <c r="J821" t="str">
        <f>_xlfn.XLOOKUP(D821,products!$A$1:$A$49,products!$C$1:$C$49,,0)</f>
        <v>L</v>
      </c>
      <c r="K821" s="7">
        <f>_xlfn.XLOOKUP(D821,products!$A$1:$A$49,products!$D$1:$D$49,,0)</f>
        <v>0.2</v>
      </c>
      <c r="L821" s="9">
        <f>_xlfn.XLOOKUP(D821,products!$A$1:$A$49,products!$E$1:$E$49,,0)</f>
        <v>4.7549999999999999</v>
      </c>
      <c r="M821" s="9">
        <f>'Working sheet 1'!L821*'Working sheet 1'!E821</f>
        <v>4.7549999999999999</v>
      </c>
      <c r="N821" t="str">
        <f t="shared" si="24"/>
        <v>Liberica</v>
      </c>
      <c r="O821" t="str">
        <f t="shared" si="25"/>
        <v>Light</v>
      </c>
      <c r="P821" t="str">
        <f>_xlfn.XLOOKUP(Table1[[#This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_xlfn.XLOOKUP('Working sheet 1'!D822,products!$A$1:$A$49,products!$B$1:$B$49,,0)</f>
        <v>Exc</v>
      </c>
      <c r="J822" t="str">
        <f>_xlfn.XLOOKUP(D822,products!$A$1:$A$49,products!$C$1:$C$49,,0)</f>
        <v>M</v>
      </c>
      <c r="K822" s="7">
        <f>_xlfn.XLOOKUP(D822,products!$A$1:$A$49,products!$D$1:$D$49,,0)</f>
        <v>1</v>
      </c>
      <c r="L822" s="9">
        <f>_xlfn.XLOOKUP(D822,products!$A$1:$A$49,products!$E$1:$E$49,,0)</f>
        <v>13.75</v>
      </c>
      <c r="M822" s="9">
        <f>'Working sheet 1'!L822*'Working sheet 1'!E822</f>
        <v>55</v>
      </c>
      <c r="N822" t="str">
        <f t="shared" si="24"/>
        <v>Excelsa</v>
      </c>
      <c r="O822" t="str">
        <f t="shared" si="25"/>
        <v>Medium</v>
      </c>
      <c r="P822" t="str">
        <f>_xlfn.XLOOKUP(Table1[[#This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_xlfn.XLOOKUP('Working sheet 1'!D823,products!$A$1:$A$49,products!$B$1:$B$49,,0)</f>
        <v>Rob</v>
      </c>
      <c r="J823" t="str">
        <f>_xlfn.XLOOKUP(D823,products!$A$1:$A$49,products!$C$1:$C$49,,0)</f>
        <v>D</v>
      </c>
      <c r="K823" s="7">
        <f>_xlfn.XLOOKUP(D823,products!$A$1:$A$49,products!$D$1:$D$49,,0)</f>
        <v>0.5</v>
      </c>
      <c r="L823" s="9">
        <f>_xlfn.XLOOKUP(D823,products!$A$1:$A$49,products!$E$1:$E$49,,0)</f>
        <v>5.3699999999999992</v>
      </c>
      <c r="M823" s="9">
        <f>'Working sheet 1'!L823*'Working sheet 1'!E823</f>
        <v>26.849999999999994</v>
      </c>
      <c r="N823" t="str">
        <f t="shared" si="24"/>
        <v>Robusta</v>
      </c>
      <c r="O823" t="str">
        <f t="shared" si="25"/>
        <v>Dark</v>
      </c>
      <c r="P823" t="str">
        <f>_xlfn.XLOOKUP(Table1[[#This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_xlfn.XLOOKUP('Working sheet 1'!D824,products!$A$1:$A$49,products!$B$1:$B$49,,0)</f>
        <v>Exc</v>
      </c>
      <c r="J824" t="str">
        <f>_xlfn.XLOOKUP(D824,products!$A$1:$A$49,products!$C$1:$C$49,,0)</f>
        <v>L</v>
      </c>
      <c r="K824" s="7">
        <f>_xlfn.XLOOKUP(D824,products!$A$1:$A$49,products!$D$1:$D$49,,0)</f>
        <v>2.5</v>
      </c>
      <c r="L824" s="9">
        <f>_xlfn.XLOOKUP(D824,products!$A$1:$A$49,products!$E$1:$E$49,,0)</f>
        <v>34.154999999999994</v>
      </c>
      <c r="M824" s="9">
        <f>'Working sheet 1'!L824*'Working sheet 1'!E824</f>
        <v>136.61999999999998</v>
      </c>
      <c r="N824" t="str">
        <f t="shared" si="24"/>
        <v>Excelsa</v>
      </c>
      <c r="O824" t="str">
        <f t="shared" si="25"/>
        <v>Light</v>
      </c>
      <c r="P824" t="str">
        <f>_xlfn.XLOOKUP(Table1[[#This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_xlfn.XLOOKUP('Working sheet 1'!D825,products!$A$1:$A$49,products!$B$1:$B$49,,0)</f>
        <v>Lib</v>
      </c>
      <c r="J825" t="str">
        <f>_xlfn.XLOOKUP(D825,products!$A$1:$A$49,products!$C$1:$C$49,,0)</f>
        <v>L</v>
      </c>
      <c r="K825" s="7">
        <f>_xlfn.XLOOKUP(D825,products!$A$1:$A$49,products!$D$1:$D$49,,0)</f>
        <v>1</v>
      </c>
      <c r="L825" s="9">
        <f>_xlfn.XLOOKUP(D825,products!$A$1:$A$49,products!$E$1:$E$49,,0)</f>
        <v>15.85</v>
      </c>
      <c r="M825" s="9">
        <f>'Working sheet 1'!L825*'Working sheet 1'!E825</f>
        <v>47.55</v>
      </c>
      <c r="N825" t="str">
        <f t="shared" si="24"/>
        <v>Liberica</v>
      </c>
      <c r="O825" t="str">
        <f t="shared" si="25"/>
        <v>Light</v>
      </c>
      <c r="P825" t="str">
        <f>_xlfn.XLOOKUP(Table1[[#This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_xlfn.XLOOKUP('Working sheet 1'!D826,products!$A$1:$A$49,products!$B$1:$B$49,,0)</f>
        <v>Ara</v>
      </c>
      <c r="J826" t="str">
        <f>_xlfn.XLOOKUP(D826,products!$A$1:$A$49,products!$C$1:$C$49,,0)</f>
        <v>M</v>
      </c>
      <c r="K826" s="7">
        <f>_xlfn.XLOOKUP(D826,products!$A$1:$A$49,products!$D$1:$D$49,,0)</f>
        <v>0.2</v>
      </c>
      <c r="L826" s="9">
        <f>_xlfn.XLOOKUP(D826,products!$A$1:$A$49,products!$E$1:$E$49,,0)</f>
        <v>3.375</v>
      </c>
      <c r="M826" s="9">
        <f>'Working sheet 1'!L826*'Working sheet 1'!E826</f>
        <v>16.875</v>
      </c>
      <c r="N826" t="str">
        <f t="shared" si="24"/>
        <v>Arabica</v>
      </c>
      <c r="O826" t="str">
        <f t="shared" si="25"/>
        <v>Medium</v>
      </c>
      <c r="P826" t="str">
        <f>_xlfn.XLOOKUP(Table1[[#This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_xlfn.XLOOKUP('Working sheet 1'!D827,products!$A$1:$A$49,products!$B$1:$B$49,,0)</f>
        <v>Ara</v>
      </c>
      <c r="J827" t="str">
        <f>_xlfn.XLOOKUP(D827,products!$A$1:$A$49,products!$C$1:$C$49,,0)</f>
        <v>D</v>
      </c>
      <c r="K827" s="7">
        <f>_xlfn.XLOOKUP(D827,products!$A$1:$A$49,products!$D$1:$D$49,,0)</f>
        <v>1</v>
      </c>
      <c r="L827" s="9">
        <f>_xlfn.XLOOKUP(D827,products!$A$1:$A$49,products!$E$1:$E$49,,0)</f>
        <v>9.9499999999999993</v>
      </c>
      <c r="M827" s="9">
        <f>'Working sheet 1'!L827*'Working sheet 1'!E827</f>
        <v>29.849999999999998</v>
      </c>
      <c r="N827" t="str">
        <f t="shared" si="24"/>
        <v>Arabica</v>
      </c>
      <c r="O827" t="str">
        <f t="shared" si="25"/>
        <v>Dark</v>
      </c>
      <c r="P827" t="str">
        <f>_xlfn.XLOOKUP(Table1[[#This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_xlfn.XLOOKUP('Working sheet 1'!D828,products!$A$1:$A$49,products!$B$1:$B$49,,0)</f>
        <v>Exc</v>
      </c>
      <c r="J828" t="str">
        <f>_xlfn.XLOOKUP(D828,products!$A$1:$A$49,products!$C$1:$C$49,,0)</f>
        <v>M</v>
      </c>
      <c r="K828" s="7">
        <f>_xlfn.XLOOKUP(D828,products!$A$1:$A$49,products!$D$1:$D$49,,0)</f>
        <v>0.5</v>
      </c>
      <c r="L828" s="9">
        <f>_xlfn.XLOOKUP(D828,products!$A$1:$A$49,products!$E$1:$E$49,,0)</f>
        <v>8.25</v>
      </c>
      <c r="M828" s="9">
        <f>'Working sheet 1'!L828*'Working sheet 1'!E828</f>
        <v>41.25</v>
      </c>
      <c r="N828" t="str">
        <f t="shared" si="24"/>
        <v>Excelsa</v>
      </c>
      <c r="O828" t="str">
        <f t="shared" si="25"/>
        <v>Medium</v>
      </c>
      <c r="P828" t="str">
        <f>_xlfn.XLOOKUP(Table1[[#This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_xlfn.XLOOKUP('Working sheet 1'!D829,products!$A$1:$A$49,products!$B$1:$B$49,,0)</f>
        <v>Exc</v>
      </c>
      <c r="J829" t="str">
        <f>_xlfn.XLOOKUP(D829,products!$A$1:$A$49,products!$C$1:$C$49,,0)</f>
        <v>M</v>
      </c>
      <c r="K829" s="7">
        <f>_xlfn.XLOOKUP(D829,products!$A$1:$A$49,products!$D$1:$D$49,,0)</f>
        <v>0.2</v>
      </c>
      <c r="L829" s="9">
        <f>_xlfn.XLOOKUP(D829,products!$A$1:$A$49,products!$E$1:$E$49,,0)</f>
        <v>4.125</v>
      </c>
      <c r="M829" s="9">
        <f>'Working sheet 1'!L829*'Working sheet 1'!E829</f>
        <v>20.625</v>
      </c>
      <c r="N829" t="str">
        <f t="shared" si="24"/>
        <v>Excelsa</v>
      </c>
      <c r="O829" t="str">
        <f t="shared" si="25"/>
        <v>Medium</v>
      </c>
      <c r="P829" t="str">
        <f>_xlfn.XLOOKUP(Table1[[#This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_xlfn.XLOOKUP('Working sheet 1'!D830,products!$A$1:$A$49,products!$B$1:$B$49,,0)</f>
        <v>Ara</v>
      </c>
      <c r="J830" t="str">
        <f>_xlfn.XLOOKUP(D830,products!$A$1:$A$49,products!$C$1:$C$49,,0)</f>
        <v>D</v>
      </c>
      <c r="K830" s="7">
        <f>_xlfn.XLOOKUP(D830,products!$A$1:$A$49,products!$D$1:$D$49,,0)</f>
        <v>2.5</v>
      </c>
      <c r="L830" s="9">
        <f>_xlfn.XLOOKUP(D830,products!$A$1:$A$49,products!$E$1:$E$49,,0)</f>
        <v>22.884999999999998</v>
      </c>
      <c r="M830" s="9">
        <f>'Working sheet 1'!L830*'Working sheet 1'!E830</f>
        <v>137.31</v>
      </c>
      <c r="N830" t="str">
        <f t="shared" si="24"/>
        <v>Arabica</v>
      </c>
      <c r="O830" t="str">
        <f t="shared" si="25"/>
        <v>Dark</v>
      </c>
      <c r="P830" t="str">
        <f>_xlfn.XLOOKUP(Table1[[#This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_xlfn.XLOOKUP('Working sheet 1'!D831,products!$A$1:$A$49,products!$B$1:$B$49,,0)</f>
        <v>Ara</v>
      </c>
      <c r="J831" t="str">
        <f>_xlfn.XLOOKUP(D831,products!$A$1:$A$49,products!$C$1:$C$49,,0)</f>
        <v>D</v>
      </c>
      <c r="K831" s="7">
        <f>_xlfn.XLOOKUP(D831,products!$A$1:$A$49,products!$D$1:$D$49,,0)</f>
        <v>0.2</v>
      </c>
      <c r="L831" s="9">
        <f>_xlfn.XLOOKUP(D831,products!$A$1:$A$49,products!$E$1:$E$49,,0)</f>
        <v>2.9849999999999999</v>
      </c>
      <c r="M831" s="9">
        <f>'Working sheet 1'!L831*'Working sheet 1'!E831</f>
        <v>2.9849999999999999</v>
      </c>
      <c r="N831" t="str">
        <f t="shared" si="24"/>
        <v>Arabica</v>
      </c>
      <c r="O831" t="str">
        <f t="shared" si="25"/>
        <v>Dark</v>
      </c>
      <c r="P831" t="str">
        <f>_xlfn.XLOOKUP(Table1[[#This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_xlfn.XLOOKUP('Working sheet 1'!D832,products!$A$1:$A$49,products!$B$1:$B$49,,0)</f>
        <v>Exc</v>
      </c>
      <c r="J832" t="str">
        <f>_xlfn.XLOOKUP(D832,products!$A$1:$A$49,products!$C$1:$C$49,,0)</f>
        <v>M</v>
      </c>
      <c r="K832" s="7">
        <f>_xlfn.XLOOKUP(D832,products!$A$1:$A$49,products!$D$1:$D$49,,0)</f>
        <v>1</v>
      </c>
      <c r="L832" s="9">
        <f>_xlfn.XLOOKUP(D832,products!$A$1:$A$49,products!$E$1:$E$49,,0)</f>
        <v>13.75</v>
      </c>
      <c r="M832" s="9">
        <f>'Working sheet 1'!L832*'Working sheet 1'!E832</f>
        <v>27.5</v>
      </c>
      <c r="N832" t="str">
        <f t="shared" si="24"/>
        <v>Excelsa</v>
      </c>
      <c r="O832" t="str">
        <f t="shared" si="25"/>
        <v>Medium</v>
      </c>
      <c r="P832" t="str">
        <f>_xlfn.XLOOKUP(Table1[[#This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_xlfn.XLOOKUP('Working sheet 1'!D833,products!$A$1:$A$49,products!$B$1:$B$49,,0)</f>
        <v>Ara</v>
      </c>
      <c r="J833" t="str">
        <f>_xlfn.XLOOKUP(D833,products!$A$1:$A$49,products!$C$1:$C$49,,0)</f>
        <v>D</v>
      </c>
      <c r="K833" s="7">
        <f>_xlfn.XLOOKUP(D833,products!$A$1:$A$49,products!$D$1:$D$49,,0)</f>
        <v>0.2</v>
      </c>
      <c r="L833" s="9">
        <f>_xlfn.XLOOKUP(D833,products!$A$1:$A$49,products!$E$1:$E$49,,0)</f>
        <v>2.9849999999999999</v>
      </c>
      <c r="M833" s="9">
        <f>'Working sheet 1'!L833*'Working sheet 1'!E833</f>
        <v>5.97</v>
      </c>
      <c r="N833" t="str">
        <f t="shared" si="24"/>
        <v>Arabica</v>
      </c>
      <c r="O833" t="str">
        <f t="shared" si="25"/>
        <v>Dark</v>
      </c>
      <c r="P833" t="str">
        <f>_xlfn.XLOOKUP(Table1[[#This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_xlfn.XLOOKUP('Working sheet 1'!D834,products!$A$1:$A$49,products!$B$1:$B$49,,0)</f>
        <v>Rob</v>
      </c>
      <c r="J834" t="str">
        <f>_xlfn.XLOOKUP(D834,products!$A$1:$A$49,products!$C$1:$C$49,,0)</f>
        <v>M</v>
      </c>
      <c r="K834" s="7">
        <f>_xlfn.XLOOKUP(D834,products!$A$1:$A$49,products!$D$1:$D$49,,0)</f>
        <v>1</v>
      </c>
      <c r="L834" s="9">
        <f>_xlfn.XLOOKUP(D834,products!$A$1:$A$49,products!$E$1:$E$49,,0)</f>
        <v>9.9499999999999993</v>
      </c>
      <c r="M834" s="9">
        <f>'Working sheet 1'!L834*'Working sheet 1'!E834</f>
        <v>59.699999999999996</v>
      </c>
      <c r="N834" t="str">
        <f t="shared" si="24"/>
        <v>Robusta</v>
      </c>
      <c r="O834" t="str">
        <f t="shared" si="25"/>
        <v>Medium</v>
      </c>
      <c r="P834" t="str">
        <f>_xlfn.XLOOKUP(Table1[[#This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_xlfn.XLOOKUP('Working sheet 1'!D835,products!$A$1:$A$49,products!$B$1:$B$49,,0)</f>
        <v>Rob</v>
      </c>
      <c r="J835" t="str">
        <f>_xlfn.XLOOKUP(D835,products!$A$1:$A$49,products!$C$1:$C$49,,0)</f>
        <v>D</v>
      </c>
      <c r="K835" s="7">
        <f>_xlfn.XLOOKUP(D835,products!$A$1:$A$49,products!$D$1:$D$49,,0)</f>
        <v>2.5</v>
      </c>
      <c r="L835" s="9">
        <f>_xlfn.XLOOKUP(D835,products!$A$1:$A$49,products!$E$1:$E$49,,0)</f>
        <v>20.584999999999997</v>
      </c>
      <c r="M835" s="9">
        <f>'Working sheet 1'!L835*'Working sheet 1'!E835</f>
        <v>82.339999999999989</v>
      </c>
      <c r="N835" t="str">
        <f t="shared" ref="N835:N898" si="26">IF(I835="Rob","Robusta",IF(I835="Exc","Excelsa",IF(I835="Ara","Arabica",IF(I835="Lib","Liberica",""))))</f>
        <v>Robusta</v>
      </c>
      <c r="O835" t="str">
        <f t="shared" ref="O835:O898" si="27">IF(J835="M","Medium",IF(J835="L","Light",IF(J835="D","Dark","")))</f>
        <v>Dark</v>
      </c>
      <c r="P835" t="str">
        <f>_xlfn.XLOOKUP(Table1[[#This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_xlfn.XLOOKUP('Working sheet 1'!D836,products!$A$1:$A$49,products!$B$1:$B$49,,0)</f>
        <v>Ara</v>
      </c>
      <c r="J836" t="str">
        <f>_xlfn.XLOOKUP(D836,products!$A$1:$A$49,products!$C$1:$C$49,,0)</f>
        <v>D</v>
      </c>
      <c r="K836" s="7">
        <f>_xlfn.XLOOKUP(D836,products!$A$1:$A$49,products!$D$1:$D$49,,0)</f>
        <v>2.5</v>
      </c>
      <c r="L836" s="9">
        <f>_xlfn.XLOOKUP(D836,products!$A$1:$A$49,products!$E$1:$E$49,,0)</f>
        <v>22.884999999999998</v>
      </c>
      <c r="M836" s="9">
        <f>'Working sheet 1'!L836*'Working sheet 1'!E836</f>
        <v>22.884999999999998</v>
      </c>
      <c r="N836" t="str">
        <f t="shared" si="26"/>
        <v>Arabica</v>
      </c>
      <c r="O836" t="str">
        <f t="shared" si="27"/>
        <v>Dark</v>
      </c>
      <c r="P836" t="str">
        <f>_xlfn.XLOOKUP(Table1[[#This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_xlfn.XLOOKUP('Working sheet 1'!D837,products!$A$1:$A$49,products!$B$1:$B$49,,0)</f>
        <v>Exc</v>
      </c>
      <c r="J837" t="str">
        <f>_xlfn.XLOOKUP(D837,products!$A$1:$A$49,products!$C$1:$C$49,,0)</f>
        <v>L</v>
      </c>
      <c r="K837" s="7">
        <f>_xlfn.XLOOKUP(D837,products!$A$1:$A$49,products!$D$1:$D$49,,0)</f>
        <v>0.5</v>
      </c>
      <c r="L837" s="9">
        <f>_xlfn.XLOOKUP(D837,products!$A$1:$A$49,products!$E$1:$E$49,,0)</f>
        <v>8.91</v>
      </c>
      <c r="M837" s="9">
        <f>'Working sheet 1'!L837*'Working sheet 1'!E837</f>
        <v>8.91</v>
      </c>
      <c r="N837" t="str">
        <f t="shared" si="26"/>
        <v>Excelsa</v>
      </c>
      <c r="O837" t="str">
        <f t="shared" si="27"/>
        <v>Light</v>
      </c>
      <c r="P837" t="str">
        <f>_xlfn.XLOOKUP(Table1[[#This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_xlfn.XLOOKUP('Working sheet 1'!D838,products!$A$1:$A$49,products!$B$1:$B$49,,0)</f>
        <v>Ara</v>
      </c>
      <c r="J838" t="str">
        <f>_xlfn.XLOOKUP(D838,products!$A$1:$A$49,products!$C$1:$C$49,,0)</f>
        <v>D</v>
      </c>
      <c r="K838" s="7">
        <f>_xlfn.XLOOKUP(D838,products!$A$1:$A$49,products!$D$1:$D$49,,0)</f>
        <v>0.2</v>
      </c>
      <c r="L838" s="9">
        <f>_xlfn.XLOOKUP(D838,products!$A$1:$A$49,products!$E$1:$E$49,,0)</f>
        <v>2.9849999999999999</v>
      </c>
      <c r="M838" s="9">
        <f>'Working sheet 1'!L838*'Working sheet 1'!E838</f>
        <v>11.94</v>
      </c>
      <c r="N838" t="str">
        <f t="shared" si="26"/>
        <v>Arabica</v>
      </c>
      <c r="O838" t="str">
        <f t="shared" si="27"/>
        <v>Dark</v>
      </c>
      <c r="P838" t="str">
        <f>_xlfn.XLOOKUP(Table1[[#This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_xlfn.XLOOKUP('Working sheet 1'!D839,products!$A$1:$A$49,products!$B$1:$B$49,,0)</f>
        <v>Lib</v>
      </c>
      <c r="J839" t="str">
        <f>_xlfn.XLOOKUP(D839,products!$A$1:$A$49,products!$C$1:$C$49,,0)</f>
        <v>M</v>
      </c>
      <c r="K839" s="7">
        <f>_xlfn.XLOOKUP(D839,products!$A$1:$A$49,products!$D$1:$D$49,,0)</f>
        <v>2.5</v>
      </c>
      <c r="L839" s="9">
        <f>_xlfn.XLOOKUP(D839,products!$A$1:$A$49,products!$E$1:$E$49,,0)</f>
        <v>33.464999999999996</v>
      </c>
      <c r="M839" s="9">
        <f>'Working sheet 1'!L839*'Working sheet 1'!E839</f>
        <v>100.39499999999998</v>
      </c>
      <c r="N839" t="str">
        <f t="shared" si="26"/>
        <v>Liberica</v>
      </c>
      <c r="O839" t="str">
        <f t="shared" si="27"/>
        <v>Medium</v>
      </c>
      <c r="P839" t="str">
        <f>_xlfn.XLOOKUP(Table1[[#This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_xlfn.XLOOKUP('Working sheet 1'!D840,products!$A$1:$A$49,products!$B$1:$B$49,,0)</f>
        <v>Ara</v>
      </c>
      <c r="J840" t="str">
        <f>_xlfn.XLOOKUP(D840,products!$A$1:$A$49,products!$C$1:$C$49,,0)</f>
        <v>D</v>
      </c>
      <c r="K840" s="7">
        <f>_xlfn.XLOOKUP(D840,products!$A$1:$A$49,products!$D$1:$D$49,,0)</f>
        <v>2.5</v>
      </c>
      <c r="L840" s="9">
        <f>_xlfn.XLOOKUP(D840,products!$A$1:$A$49,products!$E$1:$E$49,,0)</f>
        <v>22.884999999999998</v>
      </c>
      <c r="M840" s="9">
        <f>'Working sheet 1'!L840*'Working sheet 1'!E840</f>
        <v>114.42499999999998</v>
      </c>
      <c r="N840" t="str">
        <f t="shared" si="26"/>
        <v>Arabica</v>
      </c>
      <c r="O840" t="str">
        <f t="shared" si="27"/>
        <v>Dark</v>
      </c>
      <c r="P840" t="str">
        <f>_xlfn.XLOOKUP(Table1[[#This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_xlfn.XLOOKUP('Working sheet 1'!D841,products!$A$1:$A$49,products!$B$1:$B$49,,0)</f>
        <v>Exc</v>
      </c>
      <c r="J841" t="str">
        <f>_xlfn.XLOOKUP(D841,products!$A$1:$A$49,products!$C$1:$C$49,,0)</f>
        <v>M</v>
      </c>
      <c r="K841" s="7">
        <f>_xlfn.XLOOKUP(D841,products!$A$1:$A$49,products!$D$1:$D$49,,0)</f>
        <v>0.5</v>
      </c>
      <c r="L841" s="9">
        <f>_xlfn.XLOOKUP(D841,products!$A$1:$A$49,products!$E$1:$E$49,,0)</f>
        <v>8.25</v>
      </c>
      <c r="M841" s="9">
        <f>'Working sheet 1'!L841*'Working sheet 1'!E841</f>
        <v>41.25</v>
      </c>
      <c r="N841" t="str">
        <f t="shared" si="26"/>
        <v>Excelsa</v>
      </c>
      <c r="O841" t="str">
        <f t="shared" si="27"/>
        <v>Medium</v>
      </c>
      <c r="P841" t="str">
        <f>_xlfn.XLOOKUP(Table1[[#This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_xlfn.XLOOKUP('Working sheet 1'!D842,products!$A$1:$A$49,products!$B$1:$B$49,,0)</f>
        <v>Rob</v>
      </c>
      <c r="J842" t="str">
        <f>_xlfn.XLOOKUP(D842,products!$A$1:$A$49,products!$C$1:$C$49,,0)</f>
        <v>L</v>
      </c>
      <c r="K842" s="7">
        <f>_xlfn.XLOOKUP(D842,products!$A$1:$A$49,products!$D$1:$D$49,,0)</f>
        <v>0.5</v>
      </c>
      <c r="L842" s="9">
        <f>_xlfn.XLOOKUP(D842,products!$A$1:$A$49,products!$E$1:$E$49,,0)</f>
        <v>7.169999999999999</v>
      </c>
      <c r="M842" s="9">
        <f>'Working sheet 1'!L842*'Working sheet 1'!E842</f>
        <v>28.679999999999996</v>
      </c>
      <c r="N842" t="str">
        <f t="shared" si="26"/>
        <v>Robusta</v>
      </c>
      <c r="O842" t="str">
        <f t="shared" si="27"/>
        <v>Light</v>
      </c>
      <c r="P842" t="str">
        <f>_xlfn.XLOOKUP(Table1[[#This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_xlfn.XLOOKUP('Working sheet 1'!D843,products!$A$1:$A$49,products!$B$1:$B$49,,0)</f>
        <v>Lib</v>
      </c>
      <c r="J843" t="str">
        <f>_xlfn.XLOOKUP(D843,products!$A$1:$A$49,products!$C$1:$C$49,,0)</f>
        <v>M</v>
      </c>
      <c r="K843" s="7">
        <f>_xlfn.XLOOKUP(D843,products!$A$1:$A$49,products!$D$1:$D$49,,0)</f>
        <v>0.2</v>
      </c>
      <c r="L843" s="9">
        <f>_xlfn.XLOOKUP(D843,products!$A$1:$A$49,products!$E$1:$E$49,,0)</f>
        <v>4.3650000000000002</v>
      </c>
      <c r="M843" s="9">
        <f>'Working sheet 1'!L843*'Working sheet 1'!E843</f>
        <v>4.3650000000000002</v>
      </c>
      <c r="N843" t="str">
        <f t="shared" si="26"/>
        <v>Liberica</v>
      </c>
      <c r="O843" t="str">
        <f t="shared" si="27"/>
        <v>Medium</v>
      </c>
      <c r="P843" t="str">
        <f>_xlfn.XLOOKUP(Table1[[#This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_xlfn.XLOOKUP('Working sheet 1'!D844,products!$A$1:$A$49,products!$B$1:$B$49,,0)</f>
        <v>Exc</v>
      </c>
      <c r="J844" t="str">
        <f>_xlfn.XLOOKUP(D844,products!$A$1:$A$49,products!$C$1:$C$49,,0)</f>
        <v>M</v>
      </c>
      <c r="K844" s="7">
        <f>_xlfn.XLOOKUP(D844,products!$A$1:$A$49,products!$D$1:$D$49,,0)</f>
        <v>0.2</v>
      </c>
      <c r="L844" s="9">
        <f>_xlfn.XLOOKUP(D844,products!$A$1:$A$49,products!$E$1:$E$49,,0)</f>
        <v>4.125</v>
      </c>
      <c r="M844" s="9">
        <f>'Working sheet 1'!L844*'Working sheet 1'!E844</f>
        <v>8.25</v>
      </c>
      <c r="N844" t="str">
        <f t="shared" si="26"/>
        <v>Excelsa</v>
      </c>
      <c r="O844" t="str">
        <f t="shared" si="27"/>
        <v>Medium</v>
      </c>
      <c r="P844" t="str">
        <f>_xlfn.XLOOKUP(Table1[[#This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_xlfn.XLOOKUP('Working sheet 1'!D845,products!$A$1:$A$49,products!$B$1:$B$49,,0)</f>
        <v>Exc</v>
      </c>
      <c r="J845" t="str">
        <f>_xlfn.XLOOKUP(D845,products!$A$1:$A$49,products!$C$1:$C$49,,0)</f>
        <v>M</v>
      </c>
      <c r="K845" s="7">
        <f>_xlfn.XLOOKUP(D845,products!$A$1:$A$49,products!$D$1:$D$49,,0)</f>
        <v>0.2</v>
      </c>
      <c r="L845" s="9">
        <f>_xlfn.XLOOKUP(D845,products!$A$1:$A$49,products!$E$1:$E$49,,0)</f>
        <v>4.125</v>
      </c>
      <c r="M845" s="9">
        <f>'Working sheet 1'!L845*'Working sheet 1'!E845</f>
        <v>8.25</v>
      </c>
      <c r="N845" t="str">
        <f t="shared" si="26"/>
        <v>Excelsa</v>
      </c>
      <c r="O845" t="str">
        <f t="shared" si="27"/>
        <v>Medium</v>
      </c>
      <c r="P845" t="str">
        <f>_xlfn.XLOOKUP(Table1[[#This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_xlfn.XLOOKUP('Working sheet 1'!D846,products!$A$1:$A$49,products!$B$1:$B$49,,0)</f>
        <v>Ara</v>
      </c>
      <c r="J846" t="str">
        <f>_xlfn.XLOOKUP(D846,products!$A$1:$A$49,products!$C$1:$C$49,,0)</f>
        <v>D</v>
      </c>
      <c r="K846" s="7">
        <f>_xlfn.XLOOKUP(D846,products!$A$1:$A$49,products!$D$1:$D$49,,0)</f>
        <v>0.5</v>
      </c>
      <c r="L846" s="9">
        <f>_xlfn.XLOOKUP(D846,products!$A$1:$A$49,products!$E$1:$E$49,,0)</f>
        <v>5.97</v>
      </c>
      <c r="M846" s="9">
        <f>'Working sheet 1'!L846*'Working sheet 1'!E846</f>
        <v>35.82</v>
      </c>
      <c r="N846" t="str">
        <f t="shared" si="26"/>
        <v>Arabica</v>
      </c>
      <c r="O846" t="str">
        <f t="shared" si="27"/>
        <v>Dark</v>
      </c>
      <c r="P846" t="str">
        <f>_xlfn.XLOOKUP(Table1[[#This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_xlfn.XLOOKUP('Working sheet 1'!D847,products!$A$1:$A$49,products!$B$1:$B$49,,0)</f>
        <v>Exc</v>
      </c>
      <c r="J847" t="str">
        <f>_xlfn.XLOOKUP(D847,products!$A$1:$A$49,products!$C$1:$C$49,,0)</f>
        <v>D</v>
      </c>
      <c r="K847" s="7">
        <f>_xlfn.XLOOKUP(D847,products!$A$1:$A$49,products!$D$1:$D$49,,0)</f>
        <v>2.5</v>
      </c>
      <c r="L847" s="9">
        <f>_xlfn.XLOOKUP(D847,products!$A$1:$A$49,products!$E$1:$E$49,,0)</f>
        <v>27.945</v>
      </c>
      <c r="M847" s="9">
        <f>'Working sheet 1'!L847*'Working sheet 1'!E847</f>
        <v>167.67000000000002</v>
      </c>
      <c r="N847" t="str">
        <f t="shared" si="26"/>
        <v>Excelsa</v>
      </c>
      <c r="O847" t="str">
        <f t="shared" si="27"/>
        <v>Dark</v>
      </c>
      <c r="P847" t="str">
        <f>_xlfn.XLOOKUP(Table1[[#This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_xlfn.XLOOKUP('Working sheet 1'!D848,products!$A$1:$A$49,products!$B$1:$B$49,,0)</f>
        <v>Ara</v>
      </c>
      <c r="J848" t="str">
        <f>_xlfn.XLOOKUP(D848,products!$A$1:$A$49,products!$C$1:$C$49,,0)</f>
        <v>M</v>
      </c>
      <c r="K848" s="7">
        <f>_xlfn.XLOOKUP(D848,products!$A$1:$A$49,products!$D$1:$D$49,,0)</f>
        <v>2.5</v>
      </c>
      <c r="L848" s="9">
        <f>_xlfn.XLOOKUP(D848,products!$A$1:$A$49,products!$E$1:$E$49,,0)</f>
        <v>25.874999999999996</v>
      </c>
      <c r="M848" s="9">
        <f>'Working sheet 1'!L848*'Working sheet 1'!E848</f>
        <v>51.749999999999993</v>
      </c>
      <c r="N848" t="str">
        <f t="shared" si="26"/>
        <v>Arabica</v>
      </c>
      <c r="O848" t="str">
        <f t="shared" si="27"/>
        <v>Medium</v>
      </c>
      <c r="P848" t="str">
        <f>_xlfn.XLOOKUP(Table1[[#This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_xlfn.XLOOKUP('Working sheet 1'!D849,products!$A$1:$A$49,products!$B$1:$B$49,,0)</f>
        <v>Ara</v>
      </c>
      <c r="J849" t="str">
        <f>_xlfn.XLOOKUP(D849,products!$A$1:$A$49,products!$C$1:$C$49,,0)</f>
        <v>D</v>
      </c>
      <c r="K849" s="7">
        <f>_xlfn.XLOOKUP(D849,products!$A$1:$A$49,products!$D$1:$D$49,,0)</f>
        <v>0.2</v>
      </c>
      <c r="L849" s="9">
        <f>_xlfn.XLOOKUP(D849,products!$A$1:$A$49,products!$E$1:$E$49,,0)</f>
        <v>2.9849999999999999</v>
      </c>
      <c r="M849" s="9">
        <f>'Working sheet 1'!L849*'Working sheet 1'!E849</f>
        <v>8.9550000000000001</v>
      </c>
      <c r="N849" t="str">
        <f t="shared" si="26"/>
        <v>Arabica</v>
      </c>
      <c r="O849" t="str">
        <f t="shared" si="27"/>
        <v>Dark</v>
      </c>
      <c r="P849" t="str">
        <f>_xlfn.XLOOKUP(Table1[[#This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_xlfn.XLOOKUP('Working sheet 1'!D850,products!$A$1:$A$49,products!$B$1:$B$49,,0)</f>
        <v>Exc</v>
      </c>
      <c r="J850" t="str">
        <f>_xlfn.XLOOKUP(D850,products!$A$1:$A$49,products!$C$1:$C$49,,0)</f>
        <v>L</v>
      </c>
      <c r="K850" s="7">
        <f>_xlfn.XLOOKUP(D850,products!$A$1:$A$49,products!$D$1:$D$49,,0)</f>
        <v>0.5</v>
      </c>
      <c r="L850" s="9">
        <f>_xlfn.XLOOKUP(D850,products!$A$1:$A$49,products!$E$1:$E$49,,0)</f>
        <v>8.91</v>
      </c>
      <c r="M850" s="9">
        <f>'Working sheet 1'!L850*'Working sheet 1'!E850</f>
        <v>53.46</v>
      </c>
      <c r="N850" t="str">
        <f t="shared" si="26"/>
        <v>Excelsa</v>
      </c>
      <c r="O850" t="str">
        <f t="shared" si="27"/>
        <v>Light</v>
      </c>
      <c r="P850" t="str">
        <f>_xlfn.XLOOKUP(Table1[[#This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_xlfn.XLOOKUP('Working sheet 1'!D851,products!$A$1:$A$49,products!$B$1:$B$49,,0)</f>
        <v>Ara</v>
      </c>
      <c r="J851" t="str">
        <f>_xlfn.XLOOKUP(D851,products!$A$1:$A$49,products!$C$1:$C$49,,0)</f>
        <v>L</v>
      </c>
      <c r="K851" s="7">
        <f>_xlfn.XLOOKUP(D851,products!$A$1:$A$49,products!$D$1:$D$49,,0)</f>
        <v>0.2</v>
      </c>
      <c r="L851" s="9">
        <f>_xlfn.XLOOKUP(D851,products!$A$1:$A$49,products!$E$1:$E$49,,0)</f>
        <v>3.8849999999999998</v>
      </c>
      <c r="M851" s="9">
        <f>'Working sheet 1'!L851*'Working sheet 1'!E851</f>
        <v>23.31</v>
      </c>
      <c r="N851" t="str">
        <f t="shared" si="26"/>
        <v>Arabica</v>
      </c>
      <c r="O851" t="str">
        <f t="shared" si="27"/>
        <v>Light</v>
      </c>
      <c r="P851" t="str">
        <f>_xlfn.XLOOKUP(Table1[[#This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_xlfn.XLOOKUP('Working sheet 1'!D852,products!$A$1:$A$49,products!$B$1:$B$49,,0)</f>
        <v>Ara</v>
      </c>
      <c r="J852" t="str">
        <f>_xlfn.XLOOKUP(D852,products!$A$1:$A$49,products!$C$1:$C$49,,0)</f>
        <v>M</v>
      </c>
      <c r="K852" s="7">
        <f>_xlfn.XLOOKUP(D852,products!$A$1:$A$49,products!$D$1:$D$49,,0)</f>
        <v>0.2</v>
      </c>
      <c r="L852" s="9">
        <f>_xlfn.XLOOKUP(D852,products!$A$1:$A$49,products!$E$1:$E$49,,0)</f>
        <v>3.375</v>
      </c>
      <c r="M852" s="9">
        <f>'Working sheet 1'!L852*'Working sheet 1'!E852</f>
        <v>6.75</v>
      </c>
      <c r="N852" t="str">
        <f t="shared" si="26"/>
        <v>Arabica</v>
      </c>
      <c r="O852" t="str">
        <f t="shared" si="27"/>
        <v>Medium</v>
      </c>
      <c r="P852" t="str">
        <f>_xlfn.XLOOKUP(Table1[[#This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_xlfn.XLOOKUP('Working sheet 1'!D853,products!$A$1:$A$49,products!$B$1:$B$49,,0)</f>
        <v>Lib</v>
      </c>
      <c r="J853" t="str">
        <f>_xlfn.XLOOKUP(D853,products!$A$1:$A$49,products!$C$1:$C$49,,0)</f>
        <v>D</v>
      </c>
      <c r="K853" s="7">
        <f>_xlfn.XLOOKUP(D853,products!$A$1:$A$49,products!$D$1:$D$49,,0)</f>
        <v>0.5</v>
      </c>
      <c r="L853" s="9">
        <f>_xlfn.XLOOKUP(D853,products!$A$1:$A$49,products!$E$1:$E$49,,0)</f>
        <v>7.77</v>
      </c>
      <c r="M853" s="9">
        <f>'Working sheet 1'!L853*'Working sheet 1'!E853</f>
        <v>7.77</v>
      </c>
      <c r="N853" t="str">
        <f t="shared" si="26"/>
        <v>Liberica</v>
      </c>
      <c r="O853" t="str">
        <f t="shared" si="27"/>
        <v>Dark</v>
      </c>
      <c r="P853" t="str">
        <f>_xlfn.XLOOKUP(Table1[[#This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_xlfn.XLOOKUP('Working sheet 1'!D854,products!$A$1:$A$49,products!$B$1:$B$49,,0)</f>
        <v>Lib</v>
      </c>
      <c r="J854" t="str">
        <f>_xlfn.XLOOKUP(D854,products!$A$1:$A$49,products!$C$1:$C$49,,0)</f>
        <v>D</v>
      </c>
      <c r="K854" s="7">
        <f>_xlfn.XLOOKUP(D854,products!$A$1:$A$49,products!$D$1:$D$49,,0)</f>
        <v>2.5</v>
      </c>
      <c r="L854" s="9">
        <f>_xlfn.XLOOKUP(D854,products!$A$1:$A$49,products!$E$1:$E$49,,0)</f>
        <v>29.784999999999997</v>
      </c>
      <c r="M854" s="9">
        <f>'Working sheet 1'!L854*'Working sheet 1'!E854</f>
        <v>119.13999999999999</v>
      </c>
      <c r="N854" t="str">
        <f t="shared" si="26"/>
        <v>Liberica</v>
      </c>
      <c r="O854" t="str">
        <f t="shared" si="27"/>
        <v>Dark</v>
      </c>
      <c r="P854" t="str">
        <f>_xlfn.XLOOKUP(Table1[[#This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_xlfn.XLOOKUP('Working sheet 1'!D855,products!$A$1:$A$49,products!$B$1:$B$49,,0)</f>
        <v>Ara</v>
      </c>
      <c r="J855" t="str">
        <f>_xlfn.XLOOKUP(D855,products!$A$1:$A$49,products!$C$1:$C$49,,0)</f>
        <v>D</v>
      </c>
      <c r="K855" s="7">
        <f>_xlfn.XLOOKUP(D855,products!$A$1:$A$49,products!$D$1:$D$49,,0)</f>
        <v>1</v>
      </c>
      <c r="L855" s="9">
        <f>_xlfn.XLOOKUP(D855,products!$A$1:$A$49,products!$E$1:$E$49,,0)</f>
        <v>9.9499999999999993</v>
      </c>
      <c r="M855" s="9">
        <f>'Working sheet 1'!L855*'Working sheet 1'!E855</f>
        <v>19.899999999999999</v>
      </c>
      <c r="N855" t="str">
        <f t="shared" si="26"/>
        <v>Arabica</v>
      </c>
      <c r="O855" t="str">
        <f t="shared" si="27"/>
        <v>Dark</v>
      </c>
      <c r="P855" t="str">
        <f>_xlfn.XLOOKUP(Table1[[#This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_xlfn.XLOOKUP('Working sheet 1'!D856,products!$A$1:$A$49,products!$B$1:$B$49,,0)</f>
        <v>Rob</v>
      </c>
      <c r="J856" t="str">
        <f>_xlfn.XLOOKUP(D856,products!$A$1:$A$49,products!$C$1:$C$49,,0)</f>
        <v>L</v>
      </c>
      <c r="K856" s="7">
        <f>_xlfn.XLOOKUP(D856,products!$A$1:$A$49,products!$D$1:$D$49,,0)</f>
        <v>0.5</v>
      </c>
      <c r="L856" s="9">
        <f>_xlfn.XLOOKUP(D856,products!$A$1:$A$49,products!$E$1:$E$49,,0)</f>
        <v>7.169999999999999</v>
      </c>
      <c r="M856" s="9">
        <f>'Working sheet 1'!L856*'Working sheet 1'!E856</f>
        <v>35.849999999999994</v>
      </c>
      <c r="N856" t="str">
        <f t="shared" si="26"/>
        <v>Robusta</v>
      </c>
      <c r="O856" t="str">
        <f t="shared" si="27"/>
        <v>Light</v>
      </c>
      <c r="P856" t="str">
        <f>_xlfn.XLOOKUP(Table1[[#This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_xlfn.XLOOKUP('Working sheet 1'!D857,products!$A$1:$A$49,products!$B$1:$B$49,,0)</f>
        <v>Lib</v>
      </c>
      <c r="J857" t="str">
        <f>_xlfn.XLOOKUP(D857,products!$A$1:$A$49,products!$C$1:$C$49,,0)</f>
        <v>D</v>
      </c>
      <c r="K857" s="7">
        <f>_xlfn.XLOOKUP(D857,products!$A$1:$A$49,products!$D$1:$D$49,,0)</f>
        <v>2.5</v>
      </c>
      <c r="L857" s="9">
        <f>_xlfn.XLOOKUP(D857,products!$A$1:$A$49,products!$E$1:$E$49,,0)</f>
        <v>29.784999999999997</v>
      </c>
      <c r="M857" s="9">
        <f>'Working sheet 1'!L857*'Working sheet 1'!E857</f>
        <v>89.35499999999999</v>
      </c>
      <c r="N857" t="str">
        <f t="shared" si="26"/>
        <v>Liberica</v>
      </c>
      <c r="O857" t="str">
        <f t="shared" si="27"/>
        <v>Dark</v>
      </c>
      <c r="P857" t="str">
        <f>_xlfn.XLOOKUP(Table1[[#This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_xlfn.XLOOKUP('Working sheet 1'!D858,products!$A$1:$A$49,products!$B$1:$B$49,,0)</f>
        <v>Lib</v>
      </c>
      <c r="J858" t="str">
        <f>_xlfn.XLOOKUP(D858,products!$A$1:$A$49,products!$C$1:$C$49,,0)</f>
        <v>M</v>
      </c>
      <c r="K858" s="7">
        <f>_xlfn.XLOOKUP(D858,products!$A$1:$A$49,products!$D$1:$D$49,,0)</f>
        <v>0.2</v>
      </c>
      <c r="L858" s="9">
        <f>_xlfn.XLOOKUP(D858,products!$A$1:$A$49,products!$E$1:$E$49,,0)</f>
        <v>4.3650000000000002</v>
      </c>
      <c r="M858" s="9">
        <f>'Working sheet 1'!L858*'Working sheet 1'!E858</f>
        <v>8.73</v>
      </c>
      <c r="N858" t="str">
        <f t="shared" si="26"/>
        <v>Liberica</v>
      </c>
      <c r="O858" t="str">
        <f t="shared" si="27"/>
        <v>Medium</v>
      </c>
      <c r="P858" t="str">
        <f>_xlfn.XLOOKUP(Table1[[#This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_xlfn.XLOOKUP('Working sheet 1'!D859,products!$A$1:$A$49,products!$B$1:$B$49,,0)</f>
        <v>Rob</v>
      </c>
      <c r="J859" t="str">
        <f>_xlfn.XLOOKUP(D859,products!$A$1:$A$49,products!$C$1:$C$49,,0)</f>
        <v>L</v>
      </c>
      <c r="K859" s="7">
        <f>_xlfn.XLOOKUP(D859,products!$A$1:$A$49,products!$D$1:$D$49,,0)</f>
        <v>2.5</v>
      </c>
      <c r="L859" s="9">
        <f>_xlfn.XLOOKUP(D859,products!$A$1:$A$49,products!$E$1:$E$49,,0)</f>
        <v>27.484999999999996</v>
      </c>
      <c r="M859" s="9">
        <f>'Working sheet 1'!L859*'Working sheet 1'!E859</f>
        <v>137.42499999999998</v>
      </c>
      <c r="N859" t="str">
        <f t="shared" si="26"/>
        <v>Robusta</v>
      </c>
      <c r="O859" t="str">
        <f t="shared" si="27"/>
        <v>Light</v>
      </c>
      <c r="P859" t="str">
        <f>_xlfn.XLOOKUP(Table1[[#This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_xlfn.XLOOKUP('Working sheet 1'!D860,products!$A$1:$A$49,products!$B$1:$B$49,,0)</f>
        <v>Lib</v>
      </c>
      <c r="J860" t="str">
        <f>_xlfn.XLOOKUP(D860,products!$A$1:$A$49,products!$C$1:$C$49,,0)</f>
        <v>M</v>
      </c>
      <c r="K860" s="7">
        <f>_xlfn.XLOOKUP(D860,products!$A$1:$A$49,products!$D$1:$D$49,,0)</f>
        <v>0.5</v>
      </c>
      <c r="L860" s="9">
        <f>_xlfn.XLOOKUP(D860,products!$A$1:$A$49,products!$E$1:$E$49,,0)</f>
        <v>8.73</v>
      </c>
      <c r="M860" s="9">
        <f>'Working sheet 1'!L860*'Working sheet 1'!E860</f>
        <v>34.92</v>
      </c>
      <c r="N860" t="str">
        <f t="shared" si="26"/>
        <v>Liberica</v>
      </c>
      <c r="O860" t="str">
        <f t="shared" si="27"/>
        <v>Medium</v>
      </c>
      <c r="P860" t="str">
        <f>_xlfn.XLOOKUP(Table1[[#This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_xlfn.XLOOKUP('Working sheet 1'!D861,products!$A$1:$A$49,products!$B$1:$B$49,,0)</f>
        <v>Ara</v>
      </c>
      <c r="J861" t="str">
        <f>_xlfn.XLOOKUP(D861,products!$A$1:$A$49,products!$C$1:$C$49,,0)</f>
        <v>L</v>
      </c>
      <c r="K861" s="7">
        <f>_xlfn.XLOOKUP(D861,products!$A$1:$A$49,products!$D$1:$D$49,,0)</f>
        <v>2.5</v>
      </c>
      <c r="L861" s="9">
        <f>_xlfn.XLOOKUP(D861,products!$A$1:$A$49,products!$E$1:$E$49,,0)</f>
        <v>29.784999999999997</v>
      </c>
      <c r="M861" s="9">
        <f>'Working sheet 1'!L861*'Working sheet 1'!E861</f>
        <v>178.70999999999998</v>
      </c>
      <c r="N861" t="str">
        <f t="shared" si="26"/>
        <v>Arabica</v>
      </c>
      <c r="O861" t="str">
        <f t="shared" si="27"/>
        <v>Light</v>
      </c>
      <c r="P861" t="str">
        <f>_xlfn.XLOOKUP(Table1[[#This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_xlfn.XLOOKUP('Working sheet 1'!D862,products!$A$1:$A$49,products!$B$1:$B$49,,0)</f>
        <v>Ara</v>
      </c>
      <c r="J862" t="str">
        <f>_xlfn.XLOOKUP(D862,products!$A$1:$A$49,products!$C$1:$C$49,,0)</f>
        <v>M</v>
      </c>
      <c r="K862" s="7">
        <f>_xlfn.XLOOKUP(D862,products!$A$1:$A$49,products!$D$1:$D$49,,0)</f>
        <v>2.5</v>
      </c>
      <c r="L862" s="9">
        <f>_xlfn.XLOOKUP(D862,products!$A$1:$A$49,products!$E$1:$E$49,,0)</f>
        <v>25.874999999999996</v>
      </c>
      <c r="M862" s="9">
        <f>'Working sheet 1'!L862*'Working sheet 1'!E862</f>
        <v>25.874999999999996</v>
      </c>
      <c r="N862" t="str">
        <f t="shared" si="26"/>
        <v>Arabica</v>
      </c>
      <c r="O862" t="str">
        <f t="shared" si="27"/>
        <v>Medium</v>
      </c>
      <c r="P862" t="str">
        <f>_xlfn.XLOOKUP(Table1[[#This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_xlfn.XLOOKUP('Working sheet 1'!D863,products!$A$1:$A$49,products!$B$1:$B$49,,0)</f>
        <v>Lib</v>
      </c>
      <c r="J863" t="str">
        <f>_xlfn.XLOOKUP(D863,products!$A$1:$A$49,products!$C$1:$C$49,,0)</f>
        <v>D</v>
      </c>
      <c r="K863" s="7">
        <f>_xlfn.XLOOKUP(D863,products!$A$1:$A$49,products!$D$1:$D$49,,0)</f>
        <v>1</v>
      </c>
      <c r="L863" s="9">
        <f>_xlfn.XLOOKUP(D863,products!$A$1:$A$49,products!$E$1:$E$49,,0)</f>
        <v>12.95</v>
      </c>
      <c r="M863" s="9">
        <f>'Working sheet 1'!L863*'Working sheet 1'!E863</f>
        <v>77.699999999999989</v>
      </c>
      <c r="N863" t="str">
        <f t="shared" si="26"/>
        <v>Liberica</v>
      </c>
      <c r="O863" t="str">
        <f t="shared" si="27"/>
        <v>Dark</v>
      </c>
      <c r="P863" t="str">
        <f>_xlfn.XLOOKUP(Table1[[#This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_xlfn.XLOOKUP('Working sheet 1'!D864,products!$A$1:$A$49,products!$B$1:$B$49,,0)</f>
        <v>Rob</v>
      </c>
      <c r="J864" t="str">
        <f>_xlfn.XLOOKUP(D864,products!$A$1:$A$49,products!$C$1:$C$49,,0)</f>
        <v>M</v>
      </c>
      <c r="K864" s="7">
        <f>_xlfn.XLOOKUP(D864,products!$A$1:$A$49,products!$D$1:$D$49,,0)</f>
        <v>1</v>
      </c>
      <c r="L864" s="9">
        <f>_xlfn.XLOOKUP(D864,products!$A$1:$A$49,products!$E$1:$E$49,,0)</f>
        <v>9.9499999999999993</v>
      </c>
      <c r="M864" s="9">
        <f>'Working sheet 1'!L864*'Working sheet 1'!E864</f>
        <v>9.9499999999999993</v>
      </c>
      <c r="N864" t="str">
        <f t="shared" si="26"/>
        <v>Robusta</v>
      </c>
      <c r="O864" t="str">
        <f t="shared" si="27"/>
        <v>Medium</v>
      </c>
      <c r="P864" t="str">
        <f>_xlfn.XLOOKUP(Table1[[#This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_xlfn.XLOOKUP('Working sheet 1'!D865,products!$A$1:$A$49,products!$B$1:$B$49,,0)</f>
        <v>Lib</v>
      </c>
      <c r="J865" t="str">
        <f>_xlfn.XLOOKUP(D865,products!$A$1:$A$49,products!$C$1:$C$49,,0)</f>
        <v>M</v>
      </c>
      <c r="K865" s="7">
        <f>_xlfn.XLOOKUP(D865,products!$A$1:$A$49,products!$D$1:$D$49,,0)</f>
        <v>1</v>
      </c>
      <c r="L865" s="9">
        <f>_xlfn.XLOOKUP(D865,products!$A$1:$A$49,products!$E$1:$E$49,,0)</f>
        <v>14.55</v>
      </c>
      <c r="M865" s="9">
        <f>'Working sheet 1'!L865*'Working sheet 1'!E865</f>
        <v>29.1</v>
      </c>
      <c r="N865" t="str">
        <f t="shared" si="26"/>
        <v>Liberica</v>
      </c>
      <c r="O865" t="str">
        <f t="shared" si="27"/>
        <v>Medium</v>
      </c>
      <c r="P865" t="str">
        <f>_xlfn.XLOOKUP(Table1[[#This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_xlfn.XLOOKUP('Working sheet 1'!D866,products!$A$1:$A$49,products!$B$1:$B$49,,0)</f>
        <v>Rob</v>
      </c>
      <c r="J866" t="str">
        <f>_xlfn.XLOOKUP(D866,products!$A$1:$A$49,products!$C$1:$C$49,,0)</f>
        <v>L</v>
      </c>
      <c r="K866" s="7">
        <f>_xlfn.XLOOKUP(D866,products!$A$1:$A$49,products!$D$1:$D$49,,0)</f>
        <v>0.2</v>
      </c>
      <c r="L866" s="9">
        <f>_xlfn.XLOOKUP(D866,products!$A$1:$A$49,products!$E$1:$E$49,,0)</f>
        <v>3.5849999999999995</v>
      </c>
      <c r="M866" s="9">
        <f>'Working sheet 1'!L866*'Working sheet 1'!E866</f>
        <v>21.509999999999998</v>
      </c>
      <c r="N866" t="str">
        <f t="shared" si="26"/>
        <v>Robusta</v>
      </c>
      <c r="O866" t="str">
        <f t="shared" si="27"/>
        <v>Light</v>
      </c>
      <c r="P866" t="str">
        <f>_xlfn.XLOOKUP(Table1[[#This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_xlfn.XLOOKUP('Working sheet 1'!D867,products!$A$1:$A$49,products!$B$1:$B$49,,0)</f>
        <v>Ara</v>
      </c>
      <c r="J867" t="str">
        <f>_xlfn.XLOOKUP(D867,products!$A$1:$A$49,products!$C$1:$C$49,,0)</f>
        <v>M</v>
      </c>
      <c r="K867" s="7">
        <f>_xlfn.XLOOKUP(D867,products!$A$1:$A$49,products!$D$1:$D$49,,0)</f>
        <v>0.5</v>
      </c>
      <c r="L867" s="9">
        <f>_xlfn.XLOOKUP(D867,products!$A$1:$A$49,products!$E$1:$E$49,,0)</f>
        <v>6.75</v>
      </c>
      <c r="M867" s="9">
        <f>'Working sheet 1'!L867*'Working sheet 1'!E867</f>
        <v>6.75</v>
      </c>
      <c r="N867" t="str">
        <f t="shared" si="26"/>
        <v>Arabica</v>
      </c>
      <c r="O867" t="str">
        <f t="shared" si="27"/>
        <v>Medium</v>
      </c>
      <c r="P867" t="str">
        <f>_xlfn.XLOOKUP(Table1[[#This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_xlfn.XLOOKUP('Working sheet 1'!D868,products!$A$1:$A$49,products!$B$1:$B$49,,0)</f>
        <v>Ara</v>
      </c>
      <c r="J868" t="str">
        <f>_xlfn.XLOOKUP(D868,products!$A$1:$A$49,products!$C$1:$C$49,,0)</f>
        <v>D</v>
      </c>
      <c r="K868" s="7">
        <f>_xlfn.XLOOKUP(D868,products!$A$1:$A$49,products!$D$1:$D$49,,0)</f>
        <v>0.5</v>
      </c>
      <c r="L868" s="9">
        <f>_xlfn.XLOOKUP(D868,products!$A$1:$A$49,products!$E$1:$E$49,,0)</f>
        <v>5.97</v>
      </c>
      <c r="M868" s="9">
        <f>'Working sheet 1'!L868*'Working sheet 1'!E868</f>
        <v>17.91</v>
      </c>
      <c r="N868" t="str">
        <f t="shared" si="26"/>
        <v>Arabica</v>
      </c>
      <c r="O868" t="str">
        <f t="shared" si="27"/>
        <v>Dark</v>
      </c>
      <c r="P868" t="str">
        <f>_xlfn.XLOOKUP(Table1[[#This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_xlfn.XLOOKUP('Working sheet 1'!D869,products!$A$1:$A$49,products!$B$1:$B$49,,0)</f>
        <v>Ara</v>
      </c>
      <c r="J869" t="str">
        <f>_xlfn.XLOOKUP(D869,products!$A$1:$A$49,products!$C$1:$C$49,,0)</f>
        <v>L</v>
      </c>
      <c r="K869" s="7">
        <f>_xlfn.XLOOKUP(D869,products!$A$1:$A$49,products!$D$1:$D$49,,0)</f>
        <v>2.5</v>
      </c>
      <c r="L869" s="9">
        <f>_xlfn.XLOOKUP(D869,products!$A$1:$A$49,products!$E$1:$E$49,,0)</f>
        <v>29.784999999999997</v>
      </c>
      <c r="M869" s="9">
        <f>'Working sheet 1'!L869*'Working sheet 1'!E869</f>
        <v>29.784999999999997</v>
      </c>
      <c r="N869" t="str">
        <f t="shared" si="26"/>
        <v>Arabica</v>
      </c>
      <c r="O869" t="str">
        <f t="shared" si="27"/>
        <v>Light</v>
      </c>
      <c r="P869" t="str">
        <f>_xlfn.XLOOKUP(Table1[[#This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_xlfn.XLOOKUP('Working sheet 1'!D870,products!$A$1:$A$49,products!$B$1:$B$49,,0)</f>
        <v>Exc</v>
      </c>
      <c r="J870" t="str">
        <f>_xlfn.XLOOKUP(D870,products!$A$1:$A$49,products!$C$1:$C$49,,0)</f>
        <v>M</v>
      </c>
      <c r="K870" s="7">
        <f>_xlfn.XLOOKUP(D870,products!$A$1:$A$49,products!$D$1:$D$49,,0)</f>
        <v>0.5</v>
      </c>
      <c r="L870" s="9">
        <f>_xlfn.XLOOKUP(D870,products!$A$1:$A$49,products!$E$1:$E$49,,0)</f>
        <v>8.25</v>
      </c>
      <c r="M870" s="9">
        <f>'Working sheet 1'!L870*'Working sheet 1'!E870</f>
        <v>41.25</v>
      </c>
      <c r="N870" t="str">
        <f t="shared" si="26"/>
        <v>Excelsa</v>
      </c>
      <c r="O870" t="str">
        <f t="shared" si="27"/>
        <v>Medium</v>
      </c>
      <c r="P870" t="str">
        <f>_xlfn.XLOOKUP(Table1[[#This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_xlfn.XLOOKUP('Working sheet 1'!D871,products!$A$1:$A$49,products!$B$1:$B$49,,0)</f>
        <v>Rob</v>
      </c>
      <c r="J871" t="str">
        <f>_xlfn.XLOOKUP(D871,products!$A$1:$A$49,products!$C$1:$C$49,,0)</f>
        <v>M</v>
      </c>
      <c r="K871" s="7">
        <f>_xlfn.XLOOKUP(D871,products!$A$1:$A$49,products!$D$1:$D$49,,0)</f>
        <v>0.5</v>
      </c>
      <c r="L871" s="9">
        <f>_xlfn.XLOOKUP(D871,products!$A$1:$A$49,products!$E$1:$E$49,,0)</f>
        <v>5.97</v>
      </c>
      <c r="M871" s="9">
        <f>'Working sheet 1'!L871*'Working sheet 1'!E871</f>
        <v>17.91</v>
      </c>
      <c r="N871" t="str">
        <f t="shared" si="26"/>
        <v>Robusta</v>
      </c>
      <c r="O871" t="str">
        <f t="shared" si="27"/>
        <v>Medium</v>
      </c>
      <c r="P871" t="str">
        <f>_xlfn.XLOOKUP(Table1[[#This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_xlfn.XLOOKUP('Working sheet 1'!D872,products!$A$1:$A$49,products!$B$1:$B$49,,0)</f>
        <v>Exc</v>
      </c>
      <c r="J872" t="str">
        <f>_xlfn.XLOOKUP(D872,products!$A$1:$A$49,products!$C$1:$C$49,,0)</f>
        <v>D</v>
      </c>
      <c r="K872" s="7">
        <f>_xlfn.XLOOKUP(D872,products!$A$1:$A$49,products!$D$1:$D$49,,0)</f>
        <v>0.5</v>
      </c>
      <c r="L872" s="9">
        <f>_xlfn.XLOOKUP(D872,products!$A$1:$A$49,products!$E$1:$E$49,,0)</f>
        <v>7.29</v>
      </c>
      <c r="M872" s="9">
        <f>'Working sheet 1'!L872*'Working sheet 1'!E872</f>
        <v>7.29</v>
      </c>
      <c r="N872" t="str">
        <f t="shared" si="26"/>
        <v>Excelsa</v>
      </c>
      <c r="O872" t="str">
        <f t="shared" si="27"/>
        <v>Dark</v>
      </c>
      <c r="P872" t="str">
        <f>_xlfn.XLOOKUP(Table1[[#This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_xlfn.XLOOKUP('Working sheet 1'!D873,products!$A$1:$A$49,products!$B$1:$B$49,,0)</f>
        <v>Exc</v>
      </c>
      <c r="J873" t="str">
        <f>_xlfn.XLOOKUP(D873,products!$A$1:$A$49,products!$C$1:$C$49,,0)</f>
        <v>L</v>
      </c>
      <c r="K873" s="7">
        <f>_xlfn.XLOOKUP(D873,products!$A$1:$A$49,products!$D$1:$D$49,,0)</f>
        <v>1</v>
      </c>
      <c r="L873" s="9">
        <f>_xlfn.XLOOKUP(D873,products!$A$1:$A$49,products!$E$1:$E$49,,0)</f>
        <v>14.85</v>
      </c>
      <c r="M873" s="9">
        <f>'Working sheet 1'!L873*'Working sheet 1'!E873</f>
        <v>29.7</v>
      </c>
      <c r="N873" t="str">
        <f t="shared" si="26"/>
        <v>Excelsa</v>
      </c>
      <c r="O873" t="str">
        <f t="shared" si="27"/>
        <v>Light</v>
      </c>
      <c r="P873" t="str">
        <f>_xlfn.XLOOKUP(Table1[[#This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_xlfn.XLOOKUP('Working sheet 1'!D874,products!$A$1:$A$49,products!$B$1:$B$49,,0)</f>
        <v>Ara</v>
      </c>
      <c r="J874" t="str">
        <f>_xlfn.XLOOKUP(D874,products!$A$1:$A$49,products!$C$1:$C$49,,0)</f>
        <v>M</v>
      </c>
      <c r="K874" s="7">
        <f>_xlfn.XLOOKUP(D874,products!$A$1:$A$49,products!$D$1:$D$49,,0)</f>
        <v>1</v>
      </c>
      <c r="L874" s="9">
        <f>_xlfn.XLOOKUP(D874,products!$A$1:$A$49,products!$E$1:$E$49,,0)</f>
        <v>11.25</v>
      </c>
      <c r="M874" s="9">
        <f>'Working sheet 1'!L874*'Working sheet 1'!E874</f>
        <v>22.5</v>
      </c>
      <c r="N874" t="str">
        <f t="shared" si="26"/>
        <v>Arabica</v>
      </c>
      <c r="O874" t="str">
        <f t="shared" si="27"/>
        <v>Medium</v>
      </c>
      <c r="P874" t="str">
        <f>_xlfn.XLOOKUP(Table1[[#This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_xlfn.XLOOKUP('Working sheet 1'!D875,products!$A$1:$A$49,products!$B$1:$B$49,,0)</f>
        <v>Rob</v>
      </c>
      <c r="J875" t="str">
        <f>_xlfn.XLOOKUP(D875,products!$A$1:$A$49,products!$C$1:$C$49,,0)</f>
        <v>M</v>
      </c>
      <c r="K875" s="7">
        <f>_xlfn.XLOOKUP(D875,products!$A$1:$A$49,products!$D$1:$D$49,,0)</f>
        <v>0.2</v>
      </c>
      <c r="L875" s="9">
        <f>_xlfn.XLOOKUP(D875,products!$A$1:$A$49,products!$E$1:$E$49,,0)</f>
        <v>2.9849999999999999</v>
      </c>
      <c r="M875" s="9">
        <f>'Working sheet 1'!L875*'Working sheet 1'!E875</f>
        <v>11.94</v>
      </c>
      <c r="N875" t="str">
        <f t="shared" si="26"/>
        <v>Robusta</v>
      </c>
      <c r="O875" t="str">
        <f t="shared" si="27"/>
        <v>Medium</v>
      </c>
      <c r="P875" t="str">
        <f>_xlfn.XLOOKUP(Table1[[#This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_xlfn.XLOOKUP('Working sheet 1'!D876,products!$A$1:$A$49,products!$B$1:$B$49,,0)</f>
        <v>Ara</v>
      </c>
      <c r="J876" t="str">
        <f>_xlfn.XLOOKUP(D876,products!$A$1:$A$49,products!$C$1:$C$49,,0)</f>
        <v>L</v>
      </c>
      <c r="K876" s="7">
        <f>_xlfn.XLOOKUP(D876,products!$A$1:$A$49,products!$D$1:$D$49,,0)</f>
        <v>1</v>
      </c>
      <c r="L876" s="9">
        <f>_xlfn.XLOOKUP(D876,products!$A$1:$A$49,products!$E$1:$E$49,,0)</f>
        <v>12.95</v>
      </c>
      <c r="M876" s="9">
        <f>'Working sheet 1'!L876*'Working sheet 1'!E876</f>
        <v>25.9</v>
      </c>
      <c r="N876" t="str">
        <f t="shared" si="26"/>
        <v>Arabica</v>
      </c>
      <c r="O876" t="str">
        <f t="shared" si="27"/>
        <v>Light</v>
      </c>
      <c r="P876" t="str">
        <f>_xlfn.XLOOKUP(Table1[[#This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_xlfn.XLOOKUP('Working sheet 1'!D877,products!$A$1:$A$49,products!$B$1:$B$49,,0)</f>
        <v>Lib</v>
      </c>
      <c r="J877" t="str">
        <f>_xlfn.XLOOKUP(D877,products!$A$1:$A$49,products!$C$1:$C$49,,0)</f>
        <v>M</v>
      </c>
      <c r="K877" s="7">
        <f>_xlfn.XLOOKUP(D877,products!$A$1:$A$49,products!$D$1:$D$49,,0)</f>
        <v>0.5</v>
      </c>
      <c r="L877" s="9">
        <f>_xlfn.XLOOKUP(D877,products!$A$1:$A$49,products!$E$1:$E$49,,0)</f>
        <v>8.73</v>
      </c>
      <c r="M877" s="9">
        <f>'Working sheet 1'!L877*'Working sheet 1'!E877</f>
        <v>43.650000000000006</v>
      </c>
      <c r="N877" t="str">
        <f t="shared" si="26"/>
        <v>Liberica</v>
      </c>
      <c r="O877" t="str">
        <f t="shared" si="27"/>
        <v>Medium</v>
      </c>
      <c r="P877" t="str">
        <f>_xlfn.XLOOKUP(Table1[[#This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_xlfn.XLOOKUP('Working sheet 1'!D878,products!$A$1:$A$49,products!$B$1:$B$49,,0)</f>
        <v>Ara</v>
      </c>
      <c r="J878" t="str">
        <f>_xlfn.XLOOKUP(D878,products!$A$1:$A$49,products!$C$1:$C$49,,0)</f>
        <v>L</v>
      </c>
      <c r="K878" s="7">
        <f>_xlfn.XLOOKUP(D878,products!$A$1:$A$49,products!$D$1:$D$49,,0)</f>
        <v>0.5</v>
      </c>
      <c r="L878" s="9">
        <f>_xlfn.XLOOKUP(D878,products!$A$1:$A$49,products!$E$1:$E$49,,0)</f>
        <v>7.77</v>
      </c>
      <c r="M878" s="9">
        <f>'Working sheet 1'!L878*'Working sheet 1'!E878</f>
        <v>46.62</v>
      </c>
      <c r="N878" t="str">
        <f t="shared" si="26"/>
        <v>Arabica</v>
      </c>
      <c r="O878" t="str">
        <f t="shared" si="27"/>
        <v>Light</v>
      </c>
      <c r="P878" t="str">
        <f>_xlfn.XLOOKUP(Table1[[#This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_xlfn.XLOOKUP('Working sheet 1'!D879,products!$A$1:$A$49,products!$B$1:$B$49,,0)</f>
        <v>Lib</v>
      </c>
      <c r="J879" t="str">
        <f>_xlfn.XLOOKUP(D879,products!$A$1:$A$49,products!$C$1:$C$49,,0)</f>
        <v>L</v>
      </c>
      <c r="K879" s="7">
        <f>_xlfn.XLOOKUP(D879,products!$A$1:$A$49,products!$D$1:$D$49,,0)</f>
        <v>0.5</v>
      </c>
      <c r="L879" s="9">
        <f>_xlfn.XLOOKUP(D879,products!$A$1:$A$49,products!$E$1:$E$49,,0)</f>
        <v>9.51</v>
      </c>
      <c r="M879" s="9">
        <f>'Working sheet 1'!L879*'Working sheet 1'!E879</f>
        <v>28.53</v>
      </c>
      <c r="N879" t="str">
        <f t="shared" si="26"/>
        <v>Liberica</v>
      </c>
      <c r="O879" t="str">
        <f t="shared" si="27"/>
        <v>Light</v>
      </c>
      <c r="P879" t="str">
        <f>_xlfn.XLOOKUP(Table1[[#This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_xlfn.XLOOKUP('Working sheet 1'!D880,products!$A$1:$A$49,products!$B$1:$B$49,,0)</f>
        <v>Rob</v>
      </c>
      <c r="J880" t="str">
        <f>_xlfn.XLOOKUP(D880,products!$A$1:$A$49,products!$C$1:$C$49,,0)</f>
        <v>L</v>
      </c>
      <c r="K880" s="7">
        <f>_xlfn.XLOOKUP(D880,products!$A$1:$A$49,products!$D$1:$D$49,,0)</f>
        <v>2.5</v>
      </c>
      <c r="L880" s="9">
        <f>_xlfn.XLOOKUP(D880,products!$A$1:$A$49,products!$E$1:$E$49,,0)</f>
        <v>27.484999999999996</v>
      </c>
      <c r="M880" s="9">
        <f>'Working sheet 1'!L880*'Working sheet 1'!E880</f>
        <v>27.484999999999996</v>
      </c>
      <c r="N880" t="str">
        <f t="shared" si="26"/>
        <v>Robusta</v>
      </c>
      <c r="O880" t="str">
        <f t="shared" si="27"/>
        <v>Light</v>
      </c>
      <c r="P880" t="str">
        <f>_xlfn.XLOOKUP(Table1[[#This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_xlfn.XLOOKUP('Working sheet 1'!D881,products!$A$1:$A$49,products!$B$1:$B$49,,0)</f>
        <v>Exc</v>
      </c>
      <c r="J881" t="str">
        <f>_xlfn.XLOOKUP(D881,products!$A$1:$A$49,products!$C$1:$C$49,,0)</f>
        <v>D</v>
      </c>
      <c r="K881" s="7">
        <f>_xlfn.XLOOKUP(D881,products!$A$1:$A$49,products!$D$1:$D$49,,0)</f>
        <v>0.2</v>
      </c>
      <c r="L881" s="9">
        <f>_xlfn.XLOOKUP(D881,products!$A$1:$A$49,products!$E$1:$E$49,,0)</f>
        <v>3.645</v>
      </c>
      <c r="M881" s="9">
        <f>'Working sheet 1'!L881*'Working sheet 1'!E881</f>
        <v>10.935</v>
      </c>
      <c r="N881" t="str">
        <f t="shared" si="26"/>
        <v>Excelsa</v>
      </c>
      <c r="O881" t="str">
        <f t="shared" si="27"/>
        <v>Dark</v>
      </c>
      <c r="P881" t="str">
        <f>_xlfn.XLOOKUP(Table1[[#This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_xlfn.XLOOKUP('Working sheet 1'!D882,products!$A$1:$A$49,products!$B$1:$B$49,,0)</f>
        <v>Rob</v>
      </c>
      <c r="J882" t="str">
        <f>_xlfn.XLOOKUP(D882,products!$A$1:$A$49,products!$C$1:$C$49,,0)</f>
        <v>L</v>
      </c>
      <c r="K882" s="7">
        <f>_xlfn.XLOOKUP(D882,products!$A$1:$A$49,products!$D$1:$D$49,,0)</f>
        <v>0.2</v>
      </c>
      <c r="L882" s="9">
        <f>_xlfn.XLOOKUP(D882,products!$A$1:$A$49,products!$E$1:$E$49,,0)</f>
        <v>3.5849999999999995</v>
      </c>
      <c r="M882" s="9">
        <f>'Working sheet 1'!L882*'Working sheet 1'!E882</f>
        <v>7.169999999999999</v>
      </c>
      <c r="N882" t="str">
        <f t="shared" si="26"/>
        <v>Robusta</v>
      </c>
      <c r="O882" t="str">
        <f t="shared" si="27"/>
        <v>Light</v>
      </c>
      <c r="P882" t="str">
        <f>_xlfn.XLOOKUP(Table1[[#This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_xlfn.XLOOKUP('Working sheet 1'!D883,products!$A$1:$A$49,products!$B$1:$B$49,,0)</f>
        <v>Ara</v>
      </c>
      <c r="J883" t="str">
        <f>_xlfn.XLOOKUP(D883,products!$A$1:$A$49,products!$C$1:$C$49,,0)</f>
        <v>L</v>
      </c>
      <c r="K883" s="7">
        <f>_xlfn.XLOOKUP(D883,products!$A$1:$A$49,products!$D$1:$D$49,,0)</f>
        <v>0.2</v>
      </c>
      <c r="L883" s="9">
        <f>_xlfn.XLOOKUP(D883,products!$A$1:$A$49,products!$E$1:$E$49,,0)</f>
        <v>3.8849999999999998</v>
      </c>
      <c r="M883" s="9">
        <f>'Working sheet 1'!L883*'Working sheet 1'!E883</f>
        <v>23.31</v>
      </c>
      <c r="N883" t="str">
        <f t="shared" si="26"/>
        <v>Arabica</v>
      </c>
      <c r="O883" t="str">
        <f t="shared" si="27"/>
        <v>Light</v>
      </c>
      <c r="P883" t="str">
        <f>_xlfn.XLOOKUP(Table1[[#This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_xlfn.XLOOKUP('Working sheet 1'!D884,products!$A$1:$A$49,products!$B$1:$B$49,,0)</f>
        <v>Ara</v>
      </c>
      <c r="J884" t="str">
        <f>_xlfn.XLOOKUP(D884,products!$A$1:$A$49,products!$C$1:$C$49,,0)</f>
        <v>D</v>
      </c>
      <c r="K884" s="7">
        <f>_xlfn.XLOOKUP(D884,products!$A$1:$A$49,products!$D$1:$D$49,,0)</f>
        <v>2.5</v>
      </c>
      <c r="L884" s="9">
        <f>_xlfn.XLOOKUP(D884,products!$A$1:$A$49,products!$E$1:$E$49,,0)</f>
        <v>22.884999999999998</v>
      </c>
      <c r="M884" s="9">
        <f>'Working sheet 1'!L884*'Working sheet 1'!E884</f>
        <v>114.42499999999998</v>
      </c>
      <c r="N884" t="str">
        <f t="shared" si="26"/>
        <v>Arabica</v>
      </c>
      <c r="O884" t="str">
        <f t="shared" si="27"/>
        <v>Dark</v>
      </c>
      <c r="P884" t="str">
        <f>_xlfn.XLOOKUP(Table1[[#This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_xlfn.XLOOKUP('Working sheet 1'!D885,products!$A$1:$A$49,products!$B$1:$B$49,,0)</f>
        <v>Ara</v>
      </c>
      <c r="J885" t="str">
        <f>_xlfn.XLOOKUP(D885,products!$A$1:$A$49,products!$C$1:$C$49,,0)</f>
        <v>M</v>
      </c>
      <c r="K885" s="7">
        <f>_xlfn.XLOOKUP(D885,products!$A$1:$A$49,products!$D$1:$D$49,,0)</f>
        <v>2.5</v>
      </c>
      <c r="L885" s="9">
        <f>_xlfn.XLOOKUP(D885,products!$A$1:$A$49,products!$E$1:$E$49,,0)</f>
        <v>25.874999999999996</v>
      </c>
      <c r="M885" s="9">
        <f>'Working sheet 1'!L885*'Working sheet 1'!E885</f>
        <v>77.624999999999986</v>
      </c>
      <c r="N885" t="str">
        <f t="shared" si="26"/>
        <v>Arabica</v>
      </c>
      <c r="O885" t="str">
        <f t="shared" si="27"/>
        <v>Medium</v>
      </c>
      <c r="P885" t="str">
        <f>_xlfn.XLOOKUP(Table1[[#This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_xlfn.XLOOKUP('Working sheet 1'!D886,products!$A$1:$A$49,products!$B$1:$B$49,,0)</f>
        <v>Rob</v>
      </c>
      <c r="J886" t="str">
        <f>_xlfn.XLOOKUP(D886,products!$A$1:$A$49,products!$C$1:$C$49,,0)</f>
        <v>D</v>
      </c>
      <c r="K886" s="7">
        <f>_xlfn.XLOOKUP(D886,products!$A$1:$A$49,products!$D$1:$D$49,,0)</f>
        <v>0.5</v>
      </c>
      <c r="L886" s="9">
        <f>_xlfn.XLOOKUP(D886,products!$A$1:$A$49,products!$E$1:$E$49,,0)</f>
        <v>5.3699999999999992</v>
      </c>
      <c r="M886" s="9">
        <f>'Working sheet 1'!L886*'Working sheet 1'!E886</f>
        <v>5.3699999999999992</v>
      </c>
      <c r="N886" t="str">
        <f t="shared" si="26"/>
        <v>Robusta</v>
      </c>
      <c r="O886" t="str">
        <f t="shared" si="27"/>
        <v>Dark</v>
      </c>
      <c r="P886" t="str">
        <f>_xlfn.XLOOKUP(Table1[[#This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_xlfn.XLOOKUP('Working sheet 1'!D887,products!$A$1:$A$49,products!$B$1:$B$49,,0)</f>
        <v>Rob</v>
      </c>
      <c r="J887" t="str">
        <f>_xlfn.XLOOKUP(D887,products!$A$1:$A$49,products!$C$1:$C$49,,0)</f>
        <v>D</v>
      </c>
      <c r="K887" s="7">
        <f>_xlfn.XLOOKUP(D887,products!$A$1:$A$49,products!$D$1:$D$49,,0)</f>
        <v>2.5</v>
      </c>
      <c r="L887" s="9">
        <f>_xlfn.XLOOKUP(D887,products!$A$1:$A$49,products!$E$1:$E$49,,0)</f>
        <v>20.584999999999997</v>
      </c>
      <c r="M887" s="9">
        <f>'Working sheet 1'!L887*'Working sheet 1'!E887</f>
        <v>123.50999999999999</v>
      </c>
      <c r="N887" t="str">
        <f t="shared" si="26"/>
        <v>Robusta</v>
      </c>
      <c r="O887" t="str">
        <f t="shared" si="27"/>
        <v>Dark</v>
      </c>
      <c r="P887" t="str">
        <f>_xlfn.XLOOKUP(Table1[[#This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_xlfn.XLOOKUP('Working sheet 1'!D888,products!$A$1:$A$49,products!$B$1:$B$49,,0)</f>
        <v>Lib</v>
      </c>
      <c r="J888" t="str">
        <f>_xlfn.XLOOKUP(D888,products!$A$1:$A$49,products!$C$1:$C$49,,0)</f>
        <v>M</v>
      </c>
      <c r="K888" s="7">
        <f>_xlfn.XLOOKUP(D888,products!$A$1:$A$49,products!$D$1:$D$49,,0)</f>
        <v>0.5</v>
      </c>
      <c r="L888" s="9">
        <f>_xlfn.XLOOKUP(D888,products!$A$1:$A$49,products!$E$1:$E$49,,0)</f>
        <v>8.73</v>
      </c>
      <c r="M888" s="9">
        <f>'Working sheet 1'!L888*'Working sheet 1'!E888</f>
        <v>17.46</v>
      </c>
      <c r="N888" t="str">
        <f t="shared" si="26"/>
        <v>Liberica</v>
      </c>
      <c r="O888" t="str">
        <f t="shared" si="27"/>
        <v>Medium</v>
      </c>
      <c r="P888" t="str">
        <f>_xlfn.XLOOKUP(Table1[[#This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_xlfn.XLOOKUP('Working sheet 1'!D889,products!$A$1:$A$49,products!$B$1:$B$49,,0)</f>
        <v>Exc</v>
      </c>
      <c r="J889" t="str">
        <f>_xlfn.XLOOKUP(D889,products!$A$1:$A$49,products!$C$1:$C$49,,0)</f>
        <v>L</v>
      </c>
      <c r="K889" s="7">
        <f>_xlfn.XLOOKUP(D889,products!$A$1:$A$49,products!$D$1:$D$49,,0)</f>
        <v>0.2</v>
      </c>
      <c r="L889" s="9">
        <f>_xlfn.XLOOKUP(D889,products!$A$1:$A$49,products!$E$1:$E$49,,0)</f>
        <v>4.4550000000000001</v>
      </c>
      <c r="M889" s="9">
        <f>'Working sheet 1'!L889*'Working sheet 1'!E889</f>
        <v>13.365</v>
      </c>
      <c r="N889" t="str">
        <f t="shared" si="26"/>
        <v>Excelsa</v>
      </c>
      <c r="O889" t="str">
        <f t="shared" si="27"/>
        <v>Light</v>
      </c>
      <c r="P889" t="str">
        <f>_xlfn.XLOOKUP(Table1[[#This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_xlfn.XLOOKUP('Working sheet 1'!D890,products!$A$1:$A$49,products!$B$1:$B$49,,0)</f>
        <v>Ara</v>
      </c>
      <c r="J890" t="str">
        <f>_xlfn.XLOOKUP(D890,products!$A$1:$A$49,products!$C$1:$C$49,,0)</f>
        <v>L</v>
      </c>
      <c r="K890" s="7">
        <f>_xlfn.XLOOKUP(D890,products!$A$1:$A$49,products!$D$1:$D$49,,0)</f>
        <v>0.2</v>
      </c>
      <c r="L890" s="9">
        <f>_xlfn.XLOOKUP(D890,products!$A$1:$A$49,products!$E$1:$E$49,,0)</f>
        <v>3.8849999999999998</v>
      </c>
      <c r="M890" s="9">
        <f>'Working sheet 1'!L890*'Working sheet 1'!E890</f>
        <v>7.77</v>
      </c>
      <c r="N890" t="str">
        <f t="shared" si="26"/>
        <v>Arabica</v>
      </c>
      <c r="O890" t="str">
        <f t="shared" si="27"/>
        <v>Light</v>
      </c>
      <c r="P890" t="str">
        <f>_xlfn.XLOOKUP(Table1[[#This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_xlfn.XLOOKUP('Working sheet 1'!D891,products!$A$1:$A$49,products!$B$1:$B$49,,0)</f>
        <v>Rob</v>
      </c>
      <c r="J891" t="str">
        <f>_xlfn.XLOOKUP(D891,products!$A$1:$A$49,products!$C$1:$C$49,,0)</f>
        <v>D</v>
      </c>
      <c r="K891" s="7">
        <f>_xlfn.XLOOKUP(D891,products!$A$1:$A$49,products!$D$1:$D$49,,0)</f>
        <v>0.2</v>
      </c>
      <c r="L891" s="9">
        <f>_xlfn.XLOOKUP(D891,products!$A$1:$A$49,products!$E$1:$E$49,,0)</f>
        <v>2.6849999999999996</v>
      </c>
      <c r="M891" s="9">
        <f>'Working sheet 1'!L891*'Working sheet 1'!E891</f>
        <v>2.6849999999999996</v>
      </c>
      <c r="N891" t="str">
        <f t="shared" si="26"/>
        <v>Robusta</v>
      </c>
      <c r="O891" t="str">
        <f t="shared" si="27"/>
        <v>Dark</v>
      </c>
      <c r="P891" t="str">
        <f>_xlfn.XLOOKUP(Table1[[#This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_xlfn.XLOOKUP('Working sheet 1'!D892,products!$A$1:$A$49,products!$B$1:$B$49,,0)</f>
        <v>Rob</v>
      </c>
      <c r="J892" t="str">
        <f>_xlfn.XLOOKUP(D892,products!$A$1:$A$49,products!$C$1:$C$49,,0)</f>
        <v>D</v>
      </c>
      <c r="K892" s="7">
        <f>_xlfn.XLOOKUP(D892,products!$A$1:$A$49,products!$D$1:$D$49,,0)</f>
        <v>2.5</v>
      </c>
      <c r="L892" s="9">
        <f>_xlfn.XLOOKUP(D892,products!$A$1:$A$49,products!$E$1:$E$49,,0)</f>
        <v>20.584999999999997</v>
      </c>
      <c r="M892" s="9">
        <f>'Working sheet 1'!L892*'Working sheet 1'!E892</f>
        <v>20.584999999999997</v>
      </c>
      <c r="N892" t="str">
        <f t="shared" si="26"/>
        <v>Robusta</v>
      </c>
      <c r="O892" t="str">
        <f t="shared" si="27"/>
        <v>Dark</v>
      </c>
      <c r="P892" t="str">
        <f>_xlfn.XLOOKUP(Table1[[#This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_xlfn.XLOOKUP('Working sheet 1'!D893,products!$A$1:$A$49,products!$B$1:$B$49,,0)</f>
        <v>Ara</v>
      </c>
      <c r="J893" t="str">
        <f>_xlfn.XLOOKUP(D893,products!$A$1:$A$49,products!$C$1:$C$49,,0)</f>
        <v>D</v>
      </c>
      <c r="K893" s="7">
        <f>_xlfn.XLOOKUP(D893,products!$A$1:$A$49,products!$D$1:$D$49,,0)</f>
        <v>2.5</v>
      </c>
      <c r="L893" s="9">
        <f>_xlfn.XLOOKUP(D893,products!$A$1:$A$49,products!$E$1:$E$49,,0)</f>
        <v>22.884999999999998</v>
      </c>
      <c r="M893" s="9">
        <f>'Working sheet 1'!L893*'Working sheet 1'!E893</f>
        <v>114.42499999999998</v>
      </c>
      <c r="N893" t="str">
        <f t="shared" si="26"/>
        <v>Arabica</v>
      </c>
      <c r="O893" t="str">
        <f t="shared" si="27"/>
        <v>Dark</v>
      </c>
      <c r="P893" t="str">
        <f>_xlfn.XLOOKUP(Table1[[#This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_xlfn.XLOOKUP('Working sheet 1'!D894,products!$A$1:$A$49,products!$B$1:$B$49,,0)</f>
        <v>Exc</v>
      </c>
      <c r="J894" t="str">
        <f>_xlfn.XLOOKUP(D894,products!$A$1:$A$49,products!$C$1:$C$49,,0)</f>
        <v>M</v>
      </c>
      <c r="K894" s="7">
        <f>_xlfn.XLOOKUP(D894,products!$A$1:$A$49,products!$D$1:$D$49,,0)</f>
        <v>0.2</v>
      </c>
      <c r="L894" s="9">
        <f>_xlfn.XLOOKUP(D894,products!$A$1:$A$49,products!$E$1:$E$49,,0)</f>
        <v>4.125</v>
      </c>
      <c r="M894" s="9">
        <f>'Working sheet 1'!L894*'Working sheet 1'!E894</f>
        <v>20.625</v>
      </c>
      <c r="N894" t="str">
        <f t="shared" si="26"/>
        <v>Excelsa</v>
      </c>
      <c r="O894" t="str">
        <f t="shared" si="27"/>
        <v>Medium</v>
      </c>
      <c r="P894" t="str">
        <f>_xlfn.XLOOKUP(Table1[[#This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_xlfn.XLOOKUP('Working sheet 1'!D895,products!$A$1:$A$49,products!$B$1:$B$49,,0)</f>
        <v>Lib</v>
      </c>
      <c r="J895" t="str">
        <f>_xlfn.XLOOKUP(D895,products!$A$1:$A$49,products!$C$1:$C$49,,0)</f>
        <v>L</v>
      </c>
      <c r="K895" s="7">
        <f>_xlfn.XLOOKUP(D895,products!$A$1:$A$49,products!$D$1:$D$49,,0)</f>
        <v>0.5</v>
      </c>
      <c r="L895" s="9">
        <f>_xlfn.XLOOKUP(D895,products!$A$1:$A$49,products!$E$1:$E$49,,0)</f>
        <v>9.51</v>
      </c>
      <c r="M895" s="9">
        <f>'Working sheet 1'!L895*'Working sheet 1'!E895</f>
        <v>57.06</v>
      </c>
      <c r="N895" t="str">
        <f t="shared" si="26"/>
        <v>Liberica</v>
      </c>
      <c r="O895" t="str">
        <f t="shared" si="27"/>
        <v>Light</v>
      </c>
      <c r="P895" t="str">
        <f>_xlfn.XLOOKUP(Table1[[#This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_xlfn.XLOOKUP('Working sheet 1'!D896,products!$A$1:$A$49,products!$B$1:$B$49,,0)</f>
        <v>Rob</v>
      </c>
      <c r="J896" t="str">
        <f>_xlfn.XLOOKUP(D896,products!$A$1:$A$49,products!$C$1:$C$49,,0)</f>
        <v>D</v>
      </c>
      <c r="K896" s="7">
        <f>_xlfn.XLOOKUP(D896,products!$A$1:$A$49,products!$D$1:$D$49,,0)</f>
        <v>2.5</v>
      </c>
      <c r="L896" s="9">
        <f>_xlfn.XLOOKUP(D896,products!$A$1:$A$49,products!$E$1:$E$49,,0)</f>
        <v>20.584999999999997</v>
      </c>
      <c r="M896" s="9">
        <f>'Working sheet 1'!L896*'Working sheet 1'!E896</f>
        <v>82.339999999999989</v>
      </c>
      <c r="N896" t="str">
        <f t="shared" si="26"/>
        <v>Robusta</v>
      </c>
      <c r="O896" t="str">
        <f t="shared" si="27"/>
        <v>Dark</v>
      </c>
      <c r="P896" t="str">
        <f>_xlfn.XLOOKUP(Table1[[#This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_xlfn.XLOOKUP('Working sheet 1'!D897,products!$A$1:$A$49,products!$B$1:$B$49,,0)</f>
        <v>Exc</v>
      </c>
      <c r="J897" t="str">
        <f>_xlfn.XLOOKUP(D897,products!$A$1:$A$49,products!$C$1:$C$49,,0)</f>
        <v>M</v>
      </c>
      <c r="K897" s="7">
        <f>_xlfn.XLOOKUP(D897,products!$A$1:$A$49,products!$D$1:$D$49,,0)</f>
        <v>2.5</v>
      </c>
      <c r="L897" s="9">
        <f>_xlfn.XLOOKUP(D897,products!$A$1:$A$49,products!$E$1:$E$49,,0)</f>
        <v>31.624999999999996</v>
      </c>
      <c r="M897" s="9">
        <f>'Working sheet 1'!L897*'Working sheet 1'!E897</f>
        <v>158.12499999999997</v>
      </c>
      <c r="N897" t="str">
        <f t="shared" si="26"/>
        <v>Excelsa</v>
      </c>
      <c r="O897" t="str">
        <f t="shared" si="27"/>
        <v>Medium</v>
      </c>
      <c r="P897" t="str">
        <f>_xlfn.XLOOKUP(Table1[[#This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_xlfn.XLOOKUP('Working sheet 1'!D898,products!$A$1:$A$49,products!$B$1:$B$49,,0)</f>
        <v>Rob</v>
      </c>
      <c r="J898" t="str">
        <f>_xlfn.XLOOKUP(D898,products!$A$1:$A$49,products!$C$1:$C$49,,0)</f>
        <v>D</v>
      </c>
      <c r="K898" s="7">
        <f>_xlfn.XLOOKUP(D898,products!$A$1:$A$49,products!$D$1:$D$49,,0)</f>
        <v>0.5</v>
      </c>
      <c r="L898" s="9">
        <f>_xlfn.XLOOKUP(D898,products!$A$1:$A$49,products!$E$1:$E$49,,0)</f>
        <v>5.3699999999999992</v>
      </c>
      <c r="M898" s="9">
        <f>'Working sheet 1'!L898*'Working sheet 1'!E898</f>
        <v>32.22</v>
      </c>
      <c r="N898" t="str">
        <f t="shared" si="26"/>
        <v>Robusta</v>
      </c>
      <c r="O898" t="str">
        <f t="shared" si="27"/>
        <v>Dark</v>
      </c>
      <c r="P898" t="str">
        <f>_xlfn.XLOOKUP(Table1[[#This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_xlfn.XLOOKUP('Working sheet 1'!D899,products!$A$1:$A$49,products!$B$1:$B$49,,0)</f>
        <v>Exc</v>
      </c>
      <c r="J899" t="str">
        <f>_xlfn.XLOOKUP(D899,products!$A$1:$A$49,products!$C$1:$C$49,,0)</f>
        <v>D</v>
      </c>
      <c r="K899" s="7">
        <f>_xlfn.XLOOKUP(D899,products!$A$1:$A$49,products!$D$1:$D$49,,0)</f>
        <v>1</v>
      </c>
      <c r="L899" s="9">
        <f>_xlfn.XLOOKUP(D899,products!$A$1:$A$49,products!$E$1:$E$49,,0)</f>
        <v>12.15</v>
      </c>
      <c r="M899" s="9">
        <f>'Working sheet 1'!L899*'Working sheet 1'!E899</f>
        <v>24.3</v>
      </c>
      <c r="N899" t="str">
        <f t="shared" ref="N899:N962" si="28">IF(I899="Rob","Robusta",IF(I899="Exc","Excelsa",IF(I899="Ara","Arabica",IF(I899="Lib","Liberica",""))))</f>
        <v>Excelsa</v>
      </c>
      <c r="O899" t="str">
        <f t="shared" ref="O899:O962" si="29">IF(J899="M","Medium",IF(J899="L","Light",IF(J899="D","Dark","")))</f>
        <v>Dark</v>
      </c>
      <c r="P899" t="str">
        <f>_xlfn.XLOOKUP(Table1[[#This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_xlfn.XLOOKUP('Working sheet 1'!D900,products!$A$1:$A$49,products!$B$1:$B$49,,0)</f>
        <v>Rob</v>
      </c>
      <c r="J900" t="str">
        <f>_xlfn.XLOOKUP(D900,products!$A$1:$A$49,products!$C$1:$C$49,,0)</f>
        <v>L</v>
      </c>
      <c r="K900" s="7">
        <f>_xlfn.XLOOKUP(D900,products!$A$1:$A$49,products!$D$1:$D$49,,0)</f>
        <v>0.5</v>
      </c>
      <c r="L900" s="9">
        <f>_xlfn.XLOOKUP(D900,products!$A$1:$A$49,products!$E$1:$E$49,,0)</f>
        <v>7.169999999999999</v>
      </c>
      <c r="M900" s="9">
        <f>'Working sheet 1'!L900*'Working sheet 1'!E900</f>
        <v>35.849999999999994</v>
      </c>
      <c r="N900" t="str">
        <f t="shared" si="28"/>
        <v>Robusta</v>
      </c>
      <c r="O900" t="str">
        <f t="shared" si="29"/>
        <v>Light</v>
      </c>
      <c r="P900" t="str">
        <f>_xlfn.XLOOKUP(Table1[[#This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_xlfn.XLOOKUP('Working sheet 1'!D901,products!$A$1:$A$49,products!$B$1:$B$49,,0)</f>
        <v>Lib</v>
      </c>
      <c r="J901" t="str">
        <f>_xlfn.XLOOKUP(D901,products!$A$1:$A$49,products!$C$1:$C$49,,0)</f>
        <v>M</v>
      </c>
      <c r="K901" s="7">
        <f>_xlfn.XLOOKUP(D901,products!$A$1:$A$49,products!$D$1:$D$49,,0)</f>
        <v>1</v>
      </c>
      <c r="L901" s="9">
        <f>_xlfn.XLOOKUP(D901,products!$A$1:$A$49,products!$E$1:$E$49,,0)</f>
        <v>14.55</v>
      </c>
      <c r="M901" s="9">
        <f>'Working sheet 1'!L901*'Working sheet 1'!E901</f>
        <v>72.75</v>
      </c>
      <c r="N901" t="str">
        <f t="shared" si="28"/>
        <v>Liberica</v>
      </c>
      <c r="O901" t="str">
        <f t="shared" si="29"/>
        <v>Medium</v>
      </c>
      <c r="P901" t="str">
        <f>_xlfn.XLOOKUP(Table1[[#This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_xlfn.XLOOKUP('Working sheet 1'!D902,products!$A$1:$A$49,products!$B$1:$B$49,,0)</f>
        <v>Lib</v>
      </c>
      <c r="J902" t="str">
        <f>_xlfn.XLOOKUP(D902,products!$A$1:$A$49,products!$C$1:$C$49,,0)</f>
        <v>L</v>
      </c>
      <c r="K902" s="7">
        <f>_xlfn.XLOOKUP(D902,products!$A$1:$A$49,products!$D$1:$D$49,,0)</f>
        <v>1</v>
      </c>
      <c r="L902" s="9">
        <f>_xlfn.XLOOKUP(D902,products!$A$1:$A$49,products!$E$1:$E$49,,0)</f>
        <v>15.85</v>
      </c>
      <c r="M902" s="9">
        <f>'Working sheet 1'!L902*'Working sheet 1'!E902</f>
        <v>47.55</v>
      </c>
      <c r="N902" t="str">
        <f t="shared" si="28"/>
        <v>Liberica</v>
      </c>
      <c r="O902" t="str">
        <f t="shared" si="29"/>
        <v>Light</v>
      </c>
      <c r="P902" t="str">
        <f>_xlfn.XLOOKUP(Table1[[#This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_xlfn.XLOOKUP('Working sheet 1'!D903,products!$A$1:$A$49,products!$B$1:$B$49,,0)</f>
        <v>Rob</v>
      </c>
      <c r="J903" t="str">
        <f>_xlfn.XLOOKUP(D903,products!$A$1:$A$49,products!$C$1:$C$49,,0)</f>
        <v>L</v>
      </c>
      <c r="K903" s="7">
        <f>_xlfn.XLOOKUP(D903,products!$A$1:$A$49,products!$D$1:$D$49,,0)</f>
        <v>0.2</v>
      </c>
      <c r="L903" s="9">
        <f>_xlfn.XLOOKUP(D903,products!$A$1:$A$49,products!$E$1:$E$49,,0)</f>
        <v>3.5849999999999995</v>
      </c>
      <c r="M903" s="9">
        <f>'Working sheet 1'!L903*'Working sheet 1'!E903</f>
        <v>3.5849999999999995</v>
      </c>
      <c r="N903" t="str">
        <f t="shared" si="28"/>
        <v>Robusta</v>
      </c>
      <c r="O903" t="str">
        <f t="shared" si="29"/>
        <v>Light</v>
      </c>
      <c r="P903" t="str">
        <f>_xlfn.XLOOKUP(Table1[[#This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_xlfn.XLOOKUP('Working sheet 1'!D904,products!$A$1:$A$49,products!$B$1:$B$49,,0)</f>
        <v>Exc</v>
      </c>
      <c r="J904" t="str">
        <f>_xlfn.XLOOKUP(D904,products!$A$1:$A$49,products!$C$1:$C$49,,0)</f>
        <v>M</v>
      </c>
      <c r="K904" s="7">
        <f>_xlfn.XLOOKUP(D904,products!$A$1:$A$49,products!$D$1:$D$49,,0)</f>
        <v>2.5</v>
      </c>
      <c r="L904" s="9">
        <f>_xlfn.XLOOKUP(D904,products!$A$1:$A$49,products!$E$1:$E$49,,0)</f>
        <v>31.624999999999996</v>
      </c>
      <c r="M904" s="9">
        <f>'Working sheet 1'!L904*'Working sheet 1'!E904</f>
        <v>158.12499999999997</v>
      </c>
      <c r="N904" t="str">
        <f t="shared" si="28"/>
        <v>Excelsa</v>
      </c>
      <c r="O904" t="str">
        <f t="shared" si="29"/>
        <v>Medium</v>
      </c>
      <c r="P904" t="str">
        <f>_xlfn.XLOOKUP(Table1[[#This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_xlfn.XLOOKUP('Working sheet 1'!D905,products!$A$1:$A$49,products!$B$1:$B$49,,0)</f>
        <v>Lib</v>
      </c>
      <c r="J905" t="str">
        <f>_xlfn.XLOOKUP(D905,products!$A$1:$A$49,products!$C$1:$C$49,,0)</f>
        <v>M</v>
      </c>
      <c r="K905" s="7">
        <f>_xlfn.XLOOKUP(D905,products!$A$1:$A$49,products!$D$1:$D$49,,0)</f>
        <v>0.5</v>
      </c>
      <c r="L905" s="9">
        <f>_xlfn.XLOOKUP(D905,products!$A$1:$A$49,products!$E$1:$E$49,,0)</f>
        <v>8.73</v>
      </c>
      <c r="M905" s="9">
        <f>'Working sheet 1'!L905*'Working sheet 1'!E905</f>
        <v>17.46</v>
      </c>
      <c r="N905" t="str">
        <f t="shared" si="28"/>
        <v>Liberica</v>
      </c>
      <c r="O905" t="str">
        <f t="shared" si="29"/>
        <v>Medium</v>
      </c>
      <c r="P905" t="str">
        <f>_xlfn.XLOOKUP(Table1[[#This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_xlfn.XLOOKUP('Working sheet 1'!D906,products!$A$1:$A$49,products!$B$1:$B$49,,0)</f>
        <v>Ara</v>
      </c>
      <c r="J906" t="str">
        <f>_xlfn.XLOOKUP(D906,products!$A$1:$A$49,products!$C$1:$C$49,,0)</f>
        <v>L</v>
      </c>
      <c r="K906" s="7">
        <f>_xlfn.XLOOKUP(D906,products!$A$1:$A$49,products!$D$1:$D$49,,0)</f>
        <v>2.5</v>
      </c>
      <c r="L906" s="9">
        <f>_xlfn.XLOOKUP(D906,products!$A$1:$A$49,products!$E$1:$E$49,,0)</f>
        <v>29.784999999999997</v>
      </c>
      <c r="M906" s="9">
        <f>'Working sheet 1'!L906*'Working sheet 1'!E906</f>
        <v>148.92499999999998</v>
      </c>
      <c r="N906" t="str">
        <f t="shared" si="28"/>
        <v>Arabica</v>
      </c>
      <c r="O906" t="str">
        <f t="shared" si="29"/>
        <v>Light</v>
      </c>
      <c r="P906" t="str">
        <f>_xlfn.XLOOKUP(Table1[[#This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_xlfn.XLOOKUP('Working sheet 1'!D907,products!$A$1:$A$49,products!$B$1:$B$49,,0)</f>
        <v>Ara</v>
      </c>
      <c r="J907" t="str">
        <f>_xlfn.XLOOKUP(D907,products!$A$1:$A$49,products!$C$1:$C$49,,0)</f>
        <v>M</v>
      </c>
      <c r="K907" s="7">
        <f>_xlfn.XLOOKUP(D907,products!$A$1:$A$49,products!$D$1:$D$49,,0)</f>
        <v>0.5</v>
      </c>
      <c r="L907" s="9">
        <f>_xlfn.XLOOKUP(D907,products!$A$1:$A$49,products!$E$1:$E$49,,0)</f>
        <v>6.75</v>
      </c>
      <c r="M907" s="9">
        <f>'Working sheet 1'!L907*'Working sheet 1'!E907</f>
        <v>40.5</v>
      </c>
      <c r="N907" t="str">
        <f t="shared" si="28"/>
        <v>Arabica</v>
      </c>
      <c r="O907" t="str">
        <f t="shared" si="29"/>
        <v>Medium</v>
      </c>
      <c r="P907" t="str">
        <f>_xlfn.XLOOKUP(Table1[[#This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_xlfn.XLOOKUP('Working sheet 1'!D908,products!$A$1:$A$49,products!$B$1:$B$49,,0)</f>
        <v>Ara</v>
      </c>
      <c r="J908" t="str">
        <f>_xlfn.XLOOKUP(D908,products!$A$1:$A$49,products!$C$1:$C$49,,0)</f>
        <v>M</v>
      </c>
      <c r="K908" s="7">
        <f>_xlfn.XLOOKUP(D908,products!$A$1:$A$49,products!$D$1:$D$49,,0)</f>
        <v>0.5</v>
      </c>
      <c r="L908" s="9">
        <f>_xlfn.XLOOKUP(D908,products!$A$1:$A$49,products!$E$1:$E$49,,0)</f>
        <v>6.75</v>
      </c>
      <c r="M908" s="9">
        <f>'Working sheet 1'!L908*'Working sheet 1'!E908</f>
        <v>27</v>
      </c>
      <c r="N908" t="str">
        <f t="shared" si="28"/>
        <v>Arabica</v>
      </c>
      <c r="O908" t="str">
        <f t="shared" si="29"/>
        <v>Medium</v>
      </c>
      <c r="P908" t="str">
        <f>_xlfn.XLOOKUP(Table1[[#This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_xlfn.XLOOKUP('Working sheet 1'!D909,products!$A$1:$A$49,products!$B$1:$B$49,,0)</f>
        <v>Lib</v>
      </c>
      <c r="J909" t="str">
        <f>_xlfn.XLOOKUP(D909,products!$A$1:$A$49,products!$C$1:$C$49,,0)</f>
        <v>D</v>
      </c>
      <c r="K909" s="7">
        <f>_xlfn.XLOOKUP(D909,products!$A$1:$A$49,products!$D$1:$D$49,,0)</f>
        <v>1</v>
      </c>
      <c r="L909" s="9">
        <f>_xlfn.XLOOKUP(D909,products!$A$1:$A$49,products!$E$1:$E$49,,0)</f>
        <v>12.95</v>
      </c>
      <c r="M909" s="9">
        <f>'Working sheet 1'!L909*'Working sheet 1'!E909</f>
        <v>38.849999999999994</v>
      </c>
      <c r="N909" t="str">
        <f t="shared" si="28"/>
        <v>Liberica</v>
      </c>
      <c r="O909" t="str">
        <f t="shared" si="29"/>
        <v>Dark</v>
      </c>
      <c r="P909" t="str">
        <f>_xlfn.XLOOKUP(Table1[[#This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_xlfn.XLOOKUP('Working sheet 1'!D910,products!$A$1:$A$49,products!$B$1:$B$49,,0)</f>
        <v>Rob</v>
      </c>
      <c r="J910" t="str">
        <f>_xlfn.XLOOKUP(D910,products!$A$1:$A$49,products!$C$1:$C$49,,0)</f>
        <v>L</v>
      </c>
      <c r="K910" s="7">
        <f>_xlfn.XLOOKUP(D910,products!$A$1:$A$49,products!$D$1:$D$49,,0)</f>
        <v>1</v>
      </c>
      <c r="L910" s="9">
        <f>_xlfn.XLOOKUP(D910,products!$A$1:$A$49,products!$E$1:$E$49,,0)</f>
        <v>11.95</v>
      </c>
      <c r="M910" s="9">
        <f>'Working sheet 1'!L910*'Working sheet 1'!E910</f>
        <v>59.75</v>
      </c>
      <c r="N910" t="str">
        <f t="shared" si="28"/>
        <v>Robusta</v>
      </c>
      <c r="O910" t="str">
        <f t="shared" si="29"/>
        <v>Light</v>
      </c>
      <c r="P910" t="str">
        <f>_xlfn.XLOOKUP(Table1[[#This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_xlfn.XLOOKUP('Working sheet 1'!D911,products!$A$1:$A$49,products!$B$1:$B$49,,0)</f>
        <v>Rob</v>
      </c>
      <c r="J911" t="str">
        <f>_xlfn.XLOOKUP(D911,products!$A$1:$A$49,products!$C$1:$C$49,,0)</f>
        <v>L</v>
      </c>
      <c r="K911" s="7">
        <f>_xlfn.XLOOKUP(D911,products!$A$1:$A$49,products!$D$1:$D$49,,0)</f>
        <v>0.2</v>
      </c>
      <c r="L911" s="9">
        <f>_xlfn.XLOOKUP(D911,products!$A$1:$A$49,products!$E$1:$E$49,,0)</f>
        <v>3.5849999999999995</v>
      </c>
      <c r="M911" s="9">
        <f>'Working sheet 1'!L911*'Working sheet 1'!E911</f>
        <v>10.754999999999999</v>
      </c>
      <c r="N911" t="str">
        <f t="shared" si="28"/>
        <v>Robusta</v>
      </c>
      <c r="O911" t="str">
        <f t="shared" si="29"/>
        <v>Light</v>
      </c>
      <c r="P911" t="str">
        <f>_xlfn.XLOOKUP(Table1[[#This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_xlfn.XLOOKUP('Working sheet 1'!D912,products!$A$1:$A$49,products!$B$1:$B$49,,0)</f>
        <v>Ara</v>
      </c>
      <c r="J912" t="str">
        <f>_xlfn.XLOOKUP(D912,products!$A$1:$A$49,products!$C$1:$C$49,,0)</f>
        <v>D</v>
      </c>
      <c r="K912" s="7">
        <f>_xlfn.XLOOKUP(D912,products!$A$1:$A$49,products!$D$1:$D$49,,0)</f>
        <v>2.5</v>
      </c>
      <c r="L912" s="9">
        <f>_xlfn.XLOOKUP(D912,products!$A$1:$A$49,products!$E$1:$E$49,,0)</f>
        <v>22.884999999999998</v>
      </c>
      <c r="M912" s="9">
        <f>'Working sheet 1'!L912*'Working sheet 1'!E912</f>
        <v>91.539999999999992</v>
      </c>
      <c r="N912" t="str">
        <f t="shared" si="28"/>
        <v>Arabica</v>
      </c>
      <c r="O912" t="str">
        <f t="shared" si="29"/>
        <v>Dark</v>
      </c>
      <c r="P912" t="str">
        <f>_xlfn.XLOOKUP(Table1[[#This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_xlfn.XLOOKUP('Working sheet 1'!D913,products!$A$1:$A$49,products!$B$1:$B$49,,0)</f>
        <v>Ara</v>
      </c>
      <c r="J913" t="str">
        <f>_xlfn.XLOOKUP(D913,products!$A$1:$A$49,products!$C$1:$C$49,,0)</f>
        <v>M</v>
      </c>
      <c r="K913" s="7">
        <f>_xlfn.XLOOKUP(D913,products!$A$1:$A$49,products!$D$1:$D$49,,0)</f>
        <v>1</v>
      </c>
      <c r="L913" s="9">
        <f>_xlfn.XLOOKUP(D913,products!$A$1:$A$49,products!$E$1:$E$49,,0)</f>
        <v>11.25</v>
      </c>
      <c r="M913" s="9">
        <f>'Working sheet 1'!L913*'Working sheet 1'!E913</f>
        <v>45</v>
      </c>
      <c r="N913" t="str">
        <f t="shared" si="28"/>
        <v>Arabica</v>
      </c>
      <c r="O913" t="str">
        <f t="shared" si="29"/>
        <v>Medium</v>
      </c>
      <c r="P913" t="str">
        <f>_xlfn.XLOOKUP(Table1[[#This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_xlfn.XLOOKUP('Working sheet 1'!D914,products!$A$1:$A$49,products!$B$1:$B$49,,0)</f>
        <v>Rob</v>
      </c>
      <c r="J914" t="str">
        <f>_xlfn.XLOOKUP(D914,products!$A$1:$A$49,products!$C$1:$C$49,,0)</f>
        <v>M</v>
      </c>
      <c r="K914" s="7">
        <f>_xlfn.XLOOKUP(D914,products!$A$1:$A$49,products!$D$1:$D$49,,0)</f>
        <v>2.5</v>
      </c>
      <c r="L914" s="9">
        <f>_xlfn.XLOOKUP(D914,products!$A$1:$A$49,products!$E$1:$E$49,,0)</f>
        <v>22.884999999999998</v>
      </c>
      <c r="M914" s="9">
        <f>'Working sheet 1'!L914*'Working sheet 1'!E914</f>
        <v>137.31</v>
      </c>
      <c r="N914" t="str">
        <f t="shared" si="28"/>
        <v>Robusta</v>
      </c>
      <c r="O914" t="str">
        <f t="shared" si="29"/>
        <v>Medium</v>
      </c>
      <c r="P914" t="str">
        <f>_xlfn.XLOOKUP(Table1[[#This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_xlfn.XLOOKUP('Working sheet 1'!D915,products!$A$1:$A$49,products!$B$1:$B$49,,0)</f>
        <v>Ara</v>
      </c>
      <c r="J915" t="str">
        <f>_xlfn.XLOOKUP(D915,products!$A$1:$A$49,products!$C$1:$C$49,,0)</f>
        <v>M</v>
      </c>
      <c r="K915" s="7">
        <f>_xlfn.XLOOKUP(D915,products!$A$1:$A$49,products!$D$1:$D$49,,0)</f>
        <v>0.5</v>
      </c>
      <c r="L915" s="9">
        <f>_xlfn.XLOOKUP(D915,products!$A$1:$A$49,products!$E$1:$E$49,,0)</f>
        <v>6.75</v>
      </c>
      <c r="M915" s="9">
        <f>'Working sheet 1'!L915*'Working sheet 1'!E915</f>
        <v>6.75</v>
      </c>
      <c r="N915" t="str">
        <f t="shared" si="28"/>
        <v>Arabica</v>
      </c>
      <c r="O915" t="str">
        <f t="shared" si="29"/>
        <v>Medium</v>
      </c>
      <c r="P915" t="str">
        <f>_xlfn.XLOOKUP(Table1[[#This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_xlfn.XLOOKUP('Working sheet 1'!D916,products!$A$1:$A$49,products!$B$1:$B$49,,0)</f>
        <v>Ara</v>
      </c>
      <c r="J916" t="str">
        <f>_xlfn.XLOOKUP(D916,products!$A$1:$A$49,products!$C$1:$C$49,,0)</f>
        <v>M</v>
      </c>
      <c r="K916" s="7">
        <f>_xlfn.XLOOKUP(D916,products!$A$1:$A$49,products!$D$1:$D$49,,0)</f>
        <v>1</v>
      </c>
      <c r="L916" s="9">
        <f>_xlfn.XLOOKUP(D916,products!$A$1:$A$49,products!$E$1:$E$49,,0)</f>
        <v>11.25</v>
      </c>
      <c r="M916" s="9">
        <f>'Working sheet 1'!L916*'Working sheet 1'!E916</f>
        <v>45</v>
      </c>
      <c r="N916" t="str">
        <f t="shared" si="28"/>
        <v>Arabica</v>
      </c>
      <c r="O916" t="str">
        <f t="shared" si="29"/>
        <v>Medium</v>
      </c>
      <c r="P916" t="str">
        <f>_xlfn.XLOOKUP(Table1[[#This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_xlfn.XLOOKUP('Working sheet 1'!D917,products!$A$1:$A$49,products!$B$1:$B$49,,0)</f>
        <v>Exc</v>
      </c>
      <c r="J917" t="str">
        <f>_xlfn.XLOOKUP(D917,products!$A$1:$A$49,products!$C$1:$C$49,,0)</f>
        <v>D</v>
      </c>
      <c r="K917" s="7">
        <f>_xlfn.XLOOKUP(D917,products!$A$1:$A$49,products!$D$1:$D$49,,0)</f>
        <v>2.5</v>
      </c>
      <c r="L917" s="9">
        <f>_xlfn.XLOOKUP(D917,products!$A$1:$A$49,products!$E$1:$E$49,,0)</f>
        <v>27.945</v>
      </c>
      <c r="M917" s="9">
        <f>'Working sheet 1'!L917*'Working sheet 1'!E917</f>
        <v>83.835000000000008</v>
      </c>
      <c r="N917" t="str">
        <f t="shared" si="28"/>
        <v>Excelsa</v>
      </c>
      <c r="O917" t="str">
        <f t="shared" si="29"/>
        <v>Dark</v>
      </c>
      <c r="P917" t="str">
        <f>_xlfn.XLOOKUP(Table1[[#This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_xlfn.XLOOKUP('Working sheet 1'!D918,products!$A$1:$A$49,products!$B$1:$B$49,,0)</f>
        <v>Exc</v>
      </c>
      <c r="J918" t="str">
        <f>_xlfn.XLOOKUP(D918,products!$A$1:$A$49,products!$C$1:$C$49,,0)</f>
        <v>D</v>
      </c>
      <c r="K918" s="7">
        <f>_xlfn.XLOOKUP(D918,products!$A$1:$A$49,products!$D$1:$D$49,,0)</f>
        <v>0.2</v>
      </c>
      <c r="L918" s="9">
        <f>_xlfn.XLOOKUP(D918,products!$A$1:$A$49,products!$E$1:$E$49,,0)</f>
        <v>3.645</v>
      </c>
      <c r="M918" s="9">
        <f>'Working sheet 1'!L918*'Working sheet 1'!E918</f>
        <v>3.645</v>
      </c>
      <c r="N918" t="str">
        <f t="shared" si="28"/>
        <v>Excelsa</v>
      </c>
      <c r="O918" t="str">
        <f t="shared" si="29"/>
        <v>Dark</v>
      </c>
      <c r="P918" t="str">
        <f>_xlfn.XLOOKUP(Table1[[#This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_xlfn.XLOOKUP('Working sheet 1'!D919,products!$A$1:$A$49,products!$B$1:$B$49,,0)</f>
        <v>Ara</v>
      </c>
      <c r="J919" t="str">
        <f>_xlfn.XLOOKUP(D919,products!$A$1:$A$49,products!$C$1:$C$49,,0)</f>
        <v>M</v>
      </c>
      <c r="K919" s="7">
        <f>_xlfn.XLOOKUP(D919,products!$A$1:$A$49,products!$D$1:$D$49,,0)</f>
        <v>0.5</v>
      </c>
      <c r="L919" s="9">
        <f>_xlfn.XLOOKUP(D919,products!$A$1:$A$49,products!$E$1:$E$49,,0)</f>
        <v>6.75</v>
      </c>
      <c r="M919" s="9">
        <f>'Working sheet 1'!L919*'Working sheet 1'!E919</f>
        <v>6.75</v>
      </c>
      <c r="N919" t="str">
        <f t="shared" si="28"/>
        <v>Arabica</v>
      </c>
      <c r="O919" t="str">
        <f t="shared" si="29"/>
        <v>Medium</v>
      </c>
      <c r="P919" t="str">
        <f>_xlfn.XLOOKUP(Table1[[#This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_xlfn.XLOOKUP('Working sheet 1'!D920,products!$A$1:$A$49,products!$B$1:$B$49,,0)</f>
        <v>Exc</v>
      </c>
      <c r="J920" t="str">
        <f>_xlfn.XLOOKUP(D920,products!$A$1:$A$49,products!$C$1:$C$49,,0)</f>
        <v>D</v>
      </c>
      <c r="K920" s="7">
        <f>_xlfn.XLOOKUP(D920,products!$A$1:$A$49,products!$D$1:$D$49,,0)</f>
        <v>0.5</v>
      </c>
      <c r="L920" s="9">
        <f>_xlfn.XLOOKUP(D920,products!$A$1:$A$49,products!$E$1:$E$49,,0)</f>
        <v>7.29</v>
      </c>
      <c r="M920" s="9">
        <f>'Working sheet 1'!L920*'Working sheet 1'!E920</f>
        <v>21.87</v>
      </c>
      <c r="N920" t="str">
        <f t="shared" si="28"/>
        <v>Excelsa</v>
      </c>
      <c r="O920" t="str">
        <f t="shared" si="29"/>
        <v>Dark</v>
      </c>
      <c r="P920" t="str">
        <f>_xlfn.XLOOKUP(Table1[[#This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_xlfn.XLOOKUP('Working sheet 1'!D921,products!$A$1:$A$49,products!$B$1:$B$49,,0)</f>
        <v>Rob</v>
      </c>
      <c r="J921" t="str">
        <f>_xlfn.XLOOKUP(D921,products!$A$1:$A$49,products!$C$1:$C$49,,0)</f>
        <v>D</v>
      </c>
      <c r="K921" s="7">
        <f>_xlfn.XLOOKUP(D921,products!$A$1:$A$49,products!$D$1:$D$49,,0)</f>
        <v>0.2</v>
      </c>
      <c r="L921" s="9">
        <f>_xlfn.XLOOKUP(D921,products!$A$1:$A$49,products!$E$1:$E$49,,0)</f>
        <v>2.6849999999999996</v>
      </c>
      <c r="M921" s="9">
        <f>'Working sheet 1'!L921*'Working sheet 1'!E921</f>
        <v>13.424999999999997</v>
      </c>
      <c r="N921" t="str">
        <f t="shared" si="28"/>
        <v>Robusta</v>
      </c>
      <c r="O921" t="str">
        <f t="shared" si="29"/>
        <v>Dark</v>
      </c>
      <c r="P921" t="str">
        <f>_xlfn.XLOOKUP(Table1[[#This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_xlfn.XLOOKUP('Working sheet 1'!D922,products!$A$1:$A$49,products!$B$1:$B$49,,0)</f>
        <v>Rob</v>
      </c>
      <c r="J922" t="str">
        <f>_xlfn.XLOOKUP(D922,products!$A$1:$A$49,products!$C$1:$C$49,,0)</f>
        <v>D</v>
      </c>
      <c r="K922" s="7">
        <f>_xlfn.XLOOKUP(D922,products!$A$1:$A$49,products!$D$1:$D$49,,0)</f>
        <v>2.5</v>
      </c>
      <c r="L922" s="9">
        <f>_xlfn.XLOOKUP(D922,products!$A$1:$A$49,products!$E$1:$E$49,,0)</f>
        <v>20.584999999999997</v>
      </c>
      <c r="M922" s="9">
        <f>'Working sheet 1'!L922*'Working sheet 1'!E922</f>
        <v>123.50999999999999</v>
      </c>
      <c r="N922" t="str">
        <f t="shared" si="28"/>
        <v>Robusta</v>
      </c>
      <c r="O922" t="str">
        <f t="shared" si="29"/>
        <v>Dark</v>
      </c>
      <c r="P922" t="str">
        <f>_xlfn.XLOOKUP(Table1[[#This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_xlfn.XLOOKUP('Working sheet 1'!D923,products!$A$1:$A$49,products!$B$1:$B$49,,0)</f>
        <v>Lib</v>
      </c>
      <c r="J923" t="str">
        <f>_xlfn.XLOOKUP(D923,products!$A$1:$A$49,products!$C$1:$C$49,,0)</f>
        <v>D</v>
      </c>
      <c r="K923" s="7">
        <f>_xlfn.XLOOKUP(D923,products!$A$1:$A$49,products!$D$1:$D$49,,0)</f>
        <v>0.2</v>
      </c>
      <c r="L923" s="9">
        <f>_xlfn.XLOOKUP(D923,products!$A$1:$A$49,products!$E$1:$E$49,,0)</f>
        <v>3.8849999999999998</v>
      </c>
      <c r="M923" s="9">
        <f>'Working sheet 1'!L923*'Working sheet 1'!E923</f>
        <v>7.77</v>
      </c>
      <c r="N923" t="str">
        <f t="shared" si="28"/>
        <v>Liberica</v>
      </c>
      <c r="O923" t="str">
        <f t="shared" si="29"/>
        <v>Dark</v>
      </c>
      <c r="P923" t="str">
        <f>_xlfn.XLOOKUP(Table1[[#This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_xlfn.XLOOKUP('Working sheet 1'!D924,products!$A$1:$A$49,products!$B$1:$B$49,,0)</f>
        <v>Ara</v>
      </c>
      <c r="J924" t="str">
        <f>_xlfn.XLOOKUP(D924,products!$A$1:$A$49,products!$C$1:$C$49,,0)</f>
        <v>M</v>
      </c>
      <c r="K924" s="7">
        <f>_xlfn.XLOOKUP(D924,products!$A$1:$A$49,products!$D$1:$D$49,,0)</f>
        <v>1</v>
      </c>
      <c r="L924" s="9">
        <f>_xlfn.XLOOKUP(D924,products!$A$1:$A$49,products!$E$1:$E$49,,0)</f>
        <v>11.25</v>
      </c>
      <c r="M924" s="9">
        <f>'Working sheet 1'!L924*'Working sheet 1'!E924</f>
        <v>67.5</v>
      </c>
      <c r="N924" t="str">
        <f t="shared" si="28"/>
        <v>Arabica</v>
      </c>
      <c r="O924" t="str">
        <f t="shared" si="29"/>
        <v>Medium</v>
      </c>
      <c r="P924" t="str">
        <f>_xlfn.XLOOKUP(Table1[[#This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_xlfn.XLOOKUP('Working sheet 1'!D925,products!$A$1:$A$49,products!$B$1:$B$49,,0)</f>
        <v>Exc</v>
      </c>
      <c r="J925" t="str">
        <f>_xlfn.XLOOKUP(D925,products!$A$1:$A$49,products!$C$1:$C$49,,0)</f>
        <v>D</v>
      </c>
      <c r="K925" s="7">
        <f>_xlfn.XLOOKUP(D925,products!$A$1:$A$49,products!$D$1:$D$49,,0)</f>
        <v>2.5</v>
      </c>
      <c r="L925" s="9">
        <f>_xlfn.XLOOKUP(D925,products!$A$1:$A$49,products!$E$1:$E$49,,0)</f>
        <v>27.945</v>
      </c>
      <c r="M925" s="9">
        <f>'Working sheet 1'!L925*'Working sheet 1'!E925</f>
        <v>27.945</v>
      </c>
      <c r="N925" t="str">
        <f t="shared" si="28"/>
        <v>Excelsa</v>
      </c>
      <c r="O925" t="str">
        <f t="shared" si="29"/>
        <v>Dark</v>
      </c>
      <c r="P925" t="str">
        <f>_xlfn.XLOOKUP(Table1[[#This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_xlfn.XLOOKUP('Working sheet 1'!D926,products!$A$1:$A$49,products!$B$1:$B$49,,0)</f>
        <v>Ara</v>
      </c>
      <c r="J926" t="str">
        <f>_xlfn.XLOOKUP(D926,products!$A$1:$A$49,products!$C$1:$C$49,,0)</f>
        <v>L</v>
      </c>
      <c r="K926" s="7">
        <f>_xlfn.XLOOKUP(D926,products!$A$1:$A$49,products!$D$1:$D$49,,0)</f>
        <v>2.5</v>
      </c>
      <c r="L926" s="9">
        <f>_xlfn.XLOOKUP(D926,products!$A$1:$A$49,products!$E$1:$E$49,,0)</f>
        <v>29.784999999999997</v>
      </c>
      <c r="M926" s="9">
        <f>'Working sheet 1'!L926*'Working sheet 1'!E926</f>
        <v>89.35499999999999</v>
      </c>
      <c r="N926" t="str">
        <f t="shared" si="28"/>
        <v>Arabica</v>
      </c>
      <c r="O926" t="str">
        <f t="shared" si="29"/>
        <v>Light</v>
      </c>
      <c r="P926" t="str">
        <f>_xlfn.XLOOKUP(Table1[[#This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_xlfn.XLOOKUP('Working sheet 1'!D927,products!$A$1:$A$49,products!$B$1:$B$49,,0)</f>
        <v>Ara</v>
      </c>
      <c r="J927" t="str">
        <f>_xlfn.XLOOKUP(D927,products!$A$1:$A$49,products!$C$1:$C$49,,0)</f>
        <v>M</v>
      </c>
      <c r="K927" s="7">
        <f>_xlfn.XLOOKUP(D927,products!$A$1:$A$49,products!$D$1:$D$49,,0)</f>
        <v>0.5</v>
      </c>
      <c r="L927" s="9">
        <f>_xlfn.XLOOKUP(D927,products!$A$1:$A$49,products!$E$1:$E$49,,0)</f>
        <v>6.75</v>
      </c>
      <c r="M927" s="9">
        <f>'Working sheet 1'!L927*'Working sheet 1'!E927</f>
        <v>20.25</v>
      </c>
      <c r="N927" t="str">
        <f t="shared" si="28"/>
        <v>Arabica</v>
      </c>
      <c r="O927" t="str">
        <f t="shared" si="29"/>
        <v>Medium</v>
      </c>
      <c r="P927" t="str">
        <f>_xlfn.XLOOKUP(Table1[[#This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_xlfn.XLOOKUP('Working sheet 1'!D928,products!$A$1:$A$49,products!$B$1:$B$49,,0)</f>
        <v>Ara</v>
      </c>
      <c r="J928" t="str">
        <f>_xlfn.XLOOKUP(D928,products!$A$1:$A$49,products!$C$1:$C$49,,0)</f>
        <v>M</v>
      </c>
      <c r="K928" s="7">
        <f>_xlfn.XLOOKUP(D928,products!$A$1:$A$49,products!$D$1:$D$49,,0)</f>
        <v>0.5</v>
      </c>
      <c r="L928" s="9">
        <f>_xlfn.XLOOKUP(D928,products!$A$1:$A$49,products!$E$1:$E$49,,0)</f>
        <v>6.75</v>
      </c>
      <c r="M928" s="9">
        <f>'Working sheet 1'!L928*'Working sheet 1'!E928</f>
        <v>33.75</v>
      </c>
      <c r="N928" t="str">
        <f t="shared" si="28"/>
        <v>Arabica</v>
      </c>
      <c r="O928" t="str">
        <f t="shared" si="29"/>
        <v>Medium</v>
      </c>
      <c r="P928" t="str">
        <f>_xlfn.XLOOKUP(Table1[[#This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_xlfn.XLOOKUP('Working sheet 1'!D929,products!$A$1:$A$49,products!$B$1:$B$49,,0)</f>
        <v>Exc</v>
      </c>
      <c r="J929" t="str">
        <f>_xlfn.XLOOKUP(D929,products!$A$1:$A$49,products!$C$1:$C$49,,0)</f>
        <v>D</v>
      </c>
      <c r="K929" s="7">
        <f>_xlfn.XLOOKUP(D929,products!$A$1:$A$49,products!$D$1:$D$49,,0)</f>
        <v>2.5</v>
      </c>
      <c r="L929" s="9">
        <f>_xlfn.XLOOKUP(D929,products!$A$1:$A$49,products!$E$1:$E$49,,0)</f>
        <v>27.945</v>
      </c>
      <c r="M929" s="9">
        <f>'Working sheet 1'!L929*'Working sheet 1'!E929</f>
        <v>111.78</v>
      </c>
      <c r="N929" t="str">
        <f t="shared" si="28"/>
        <v>Excelsa</v>
      </c>
      <c r="O929" t="str">
        <f t="shared" si="29"/>
        <v>Dark</v>
      </c>
      <c r="P929" t="str">
        <f>_xlfn.XLOOKUP(Table1[[#This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_xlfn.XLOOKUP('Working sheet 1'!D930,products!$A$1:$A$49,products!$B$1:$B$49,,0)</f>
        <v>Exc</v>
      </c>
      <c r="J930" t="str">
        <f>_xlfn.XLOOKUP(D930,products!$A$1:$A$49,products!$C$1:$C$49,,0)</f>
        <v>M</v>
      </c>
      <c r="K930" s="7">
        <f>_xlfn.XLOOKUP(D930,products!$A$1:$A$49,products!$D$1:$D$49,,0)</f>
        <v>2.5</v>
      </c>
      <c r="L930" s="9">
        <f>_xlfn.XLOOKUP(D930,products!$A$1:$A$49,products!$E$1:$E$49,,0)</f>
        <v>31.624999999999996</v>
      </c>
      <c r="M930" s="9">
        <f>'Working sheet 1'!L930*'Working sheet 1'!E930</f>
        <v>63.249999999999993</v>
      </c>
      <c r="N930" t="str">
        <f t="shared" si="28"/>
        <v>Excelsa</v>
      </c>
      <c r="O930" t="str">
        <f t="shared" si="29"/>
        <v>Medium</v>
      </c>
      <c r="P930" t="str">
        <f>_xlfn.XLOOKUP(Table1[[#This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_xlfn.XLOOKUP('Working sheet 1'!D931,products!$A$1:$A$49,products!$B$1:$B$49,,0)</f>
        <v>Exc</v>
      </c>
      <c r="J931" t="str">
        <f>_xlfn.XLOOKUP(D931,products!$A$1:$A$49,products!$C$1:$C$49,,0)</f>
        <v>L</v>
      </c>
      <c r="K931" s="7">
        <f>_xlfn.XLOOKUP(D931,products!$A$1:$A$49,products!$D$1:$D$49,,0)</f>
        <v>0.2</v>
      </c>
      <c r="L931" s="9">
        <f>_xlfn.XLOOKUP(D931,products!$A$1:$A$49,products!$E$1:$E$49,,0)</f>
        <v>4.4550000000000001</v>
      </c>
      <c r="M931" s="9">
        <f>'Working sheet 1'!L931*'Working sheet 1'!E931</f>
        <v>8.91</v>
      </c>
      <c r="N931" t="str">
        <f t="shared" si="28"/>
        <v>Excelsa</v>
      </c>
      <c r="O931" t="str">
        <f t="shared" si="29"/>
        <v>Light</v>
      </c>
      <c r="P931" t="str">
        <f>_xlfn.XLOOKUP(Table1[[#This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_xlfn.XLOOKUP('Working sheet 1'!D932,products!$A$1:$A$49,products!$B$1:$B$49,,0)</f>
        <v>Exc</v>
      </c>
      <c r="J932" t="str">
        <f>_xlfn.XLOOKUP(D932,products!$A$1:$A$49,products!$C$1:$C$49,,0)</f>
        <v>D</v>
      </c>
      <c r="K932" s="7">
        <f>_xlfn.XLOOKUP(D932,products!$A$1:$A$49,products!$D$1:$D$49,,0)</f>
        <v>1</v>
      </c>
      <c r="L932" s="9">
        <f>_xlfn.XLOOKUP(D932,products!$A$1:$A$49,products!$E$1:$E$49,,0)</f>
        <v>12.15</v>
      </c>
      <c r="M932" s="9">
        <f>'Working sheet 1'!L932*'Working sheet 1'!E932</f>
        <v>12.15</v>
      </c>
      <c r="N932" t="str">
        <f t="shared" si="28"/>
        <v>Excelsa</v>
      </c>
      <c r="O932" t="str">
        <f t="shared" si="29"/>
        <v>Dark</v>
      </c>
      <c r="P932" t="str">
        <f>_xlfn.XLOOKUP(Table1[[#This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_xlfn.XLOOKUP('Working sheet 1'!D933,products!$A$1:$A$49,products!$B$1:$B$49,,0)</f>
        <v>Ara</v>
      </c>
      <c r="J933" t="str">
        <f>_xlfn.XLOOKUP(D933,products!$A$1:$A$49,products!$C$1:$C$49,,0)</f>
        <v>D</v>
      </c>
      <c r="K933" s="7">
        <f>_xlfn.XLOOKUP(D933,products!$A$1:$A$49,products!$D$1:$D$49,,0)</f>
        <v>0.5</v>
      </c>
      <c r="L933" s="9">
        <f>_xlfn.XLOOKUP(D933,products!$A$1:$A$49,products!$E$1:$E$49,,0)</f>
        <v>5.97</v>
      </c>
      <c r="M933" s="9">
        <f>'Working sheet 1'!L933*'Working sheet 1'!E933</f>
        <v>23.88</v>
      </c>
      <c r="N933" t="str">
        <f t="shared" si="28"/>
        <v>Arabica</v>
      </c>
      <c r="O933" t="str">
        <f t="shared" si="29"/>
        <v>Dark</v>
      </c>
      <c r="P933" t="str">
        <f>_xlfn.XLOOKUP(Table1[[#This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_xlfn.XLOOKUP('Working sheet 1'!D934,products!$A$1:$A$49,products!$B$1:$B$49,,0)</f>
        <v>Exc</v>
      </c>
      <c r="J934" t="str">
        <f>_xlfn.XLOOKUP(D934,products!$A$1:$A$49,products!$C$1:$C$49,,0)</f>
        <v>M</v>
      </c>
      <c r="K934" s="7">
        <f>_xlfn.XLOOKUP(D934,products!$A$1:$A$49,products!$D$1:$D$49,,0)</f>
        <v>1</v>
      </c>
      <c r="L934" s="9">
        <f>_xlfn.XLOOKUP(D934,products!$A$1:$A$49,products!$E$1:$E$49,,0)</f>
        <v>13.75</v>
      </c>
      <c r="M934" s="9">
        <f>'Working sheet 1'!L934*'Working sheet 1'!E934</f>
        <v>55</v>
      </c>
      <c r="N934" t="str">
        <f t="shared" si="28"/>
        <v>Excelsa</v>
      </c>
      <c r="O934" t="str">
        <f t="shared" si="29"/>
        <v>Medium</v>
      </c>
      <c r="P934" t="str">
        <f>_xlfn.XLOOKUP(Table1[[#This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_xlfn.XLOOKUP('Working sheet 1'!D935,products!$A$1:$A$49,products!$B$1:$B$49,,0)</f>
        <v>Rob</v>
      </c>
      <c r="J935" t="str">
        <f>_xlfn.XLOOKUP(D935,products!$A$1:$A$49,products!$C$1:$C$49,,0)</f>
        <v>D</v>
      </c>
      <c r="K935" s="7">
        <f>_xlfn.XLOOKUP(D935,products!$A$1:$A$49,products!$D$1:$D$49,,0)</f>
        <v>1</v>
      </c>
      <c r="L935" s="9">
        <f>_xlfn.XLOOKUP(D935,products!$A$1:$A$49,products!$E$1:$E$49,,0)</f>
        <v>8.9499999999999993</v>
      </c>
      <c r="M935" s="9">
        <f>'Working sheet 1'!L935*'Working sheet 1'!E935</f>
        <v>26.849999999999998</v>
      </c>
      <c r="N935" t="str">
        <f t="shared" si="28"/>
        <v>Robusta</v>
      </c>
      <c r="O935" t="str">
        <f t="shared" si="29"/>
        <v>Dark</v>
      </c>
      <c r="P935" t="str">
        <f>_xlfn.XLOOKUP(Table1[[#This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_xlfn.XLOOKUP('Working sheet 1'!D936,products!$A$1:$A$49,products!$B$1:$B$49,,0)</f>
        <v>Rob</v>
      </c>
      <c r="J936" t="str">
        <f>_xlfn.XLOOKUP(D936,products!$A$1:$A$49,products!$C$1:$C$49,,0)</f>
        <v>M</v>
      </c>
      <c r="K936" s="7">
        <f>_xlfn.XLOOKUP(D936,products!$A$1:$A$49,products!$D$1:$D$49,,0)</f>
        <v>2.5</v>
      </c>
      <c r="L936" s="9">
        <f>_xlfn.XLOOKUP(D936,products!$A$1:$A$49,products!$E$1:$E$49,,0)</f>
        <v>22.884999999999998</v>
      </c>
      <c r="M936" s="9">
        <f>'Working sheet 1'!L936*'Working sheet 1'!E936</f>
        <v>114.42499999999998</v>
      </c>
      <c r="N936" t="str">
        <f t="shared" si="28"/>
        <v>Robusta</v>
      </c>
      <c r="O936" t="str">
        <f t="shared" si="29"/>
        <v>Medium</v>
      </c>
      <c r="P936" t="str">
        <f>_xlfn.XLOOKUP(Table1[[#This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_xlfn.XLOOKUP('Working sheet 1'!D937,products!$A$1:$A$49,products!$B$1:$B$49,,0)</f>
        <v>Ara</v>
      </c>
      <c r="J937" t="str">
        <f>_xlfn.XLOOKUP(D937,products!$A$1:$A$49,products!$C$1:$C$49,,0)</f>
        <v>M</v>
      </c>
      <c r="K937" s="7">
        <f>_xlfn.XLOOKUP(D937,products!$A$1:$A$49,products!$D$1:$D$49,,0)</f>
        <v>2.5</v>
      </c>
      <c r="L937" s="9">
        <f>_xlfn.XLOOKUP(D937,products!$A$1:$A$49,products!$E$1:$E$49,,0)</f>
        <v>25.874999999999996</v>
      </c>
      <c r="M937" s="9">
        <f>'Working sheet 1'!L937*'Working sheet 1'!E937</f>
        <v>155.24999999999997</v>
      </c>
      <c r="N937" t="str">
        <f t="shared" si="28"/>
        <v>Arabica</v>
      </c>
      <c r="O937" t="str">
        <f t="shared" si="29"/>
        <v>Medium</v>
      </c>
      <c r="P937" t="str">
        <f>_xlfn.XLOOKUP(Table1[[#This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_xlfn.XLOOKUP('Working sheet 1'!D938,products!$A$1:$A$49,products!$B$1:$B$49,,0)</f>
        <v>Lib</v>
      </c>
      <c r="J938" t="str">
        <f>_xlfn.XLOOKUP(D938,products!$A$1:$A$49,products!$C$1:$C$49,,0)</f>
        <v>D</v>
      </c>
      <c r="K938" s="7">
        <f>_xlfn.XLOOKUP(D938,products!$A$1:$A$49,products!$D$1:$D$49,,0)</f>
        <v>0.5</v>
      </c>
      <c r="L938" s="9">
        <f>_xlfn.XLOOKUP(D938,products!$A$1:$A$49,products!$E$1:$E$49,,0)</f>
        <v>7.77</v>
      </c>
      <c r="M938" s="9">
        <f>'Working sheet 1'!L938*'Working sheet 1'!E938</f>
        <v>23.31</v>
      </c>
      <c r="N938" t="str">
        <f t="shared" si="28"/>
        <v>Liberica</v>
      </c>
      <c r="O938" t="str">
        <f t="shared" si="29"/>
        <v>Dark</v>
      </c>
      <c r="P938" t="str">
        <f>_xlfn.XLOOKUP(Table1[[#This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_xlfn.XLOOKUP('Working sheet 1'!D939,products!$A$1:$A$49,products!$B$1:$B$49,,0)</f>
        <v>Rob</v>
      </c>
      <c r="J939" t="str">
        <f>_xlfn.XLOOKUP(D939,products!$A$1:$A$49,products!$C$1:$C$49,,0)</f>
        <v>M</v>
      </c>
      <c r="K939" s="7">
        <f>_xlfn.XLOOKUP(D939,products!$A$1:$A$49,products!$D$1:$D$49,,0)</f>
        <v>2.5</v>
      </c>
      <c r="L939" s="9">
        <f>_xlfn.XLOOKUP(D939,products!$A$1:$A$49,products!$E$1:$E$49,,0)</f>
        <v>22.884999999999998</v>
      </c>
      <c r="M939" s="9">
        <f>'Working sheet 1'!L939*'Working sheet 1'!E939</f>
        <v>91.539999999999992</v>
      </c>
      <c r="N939" t="str">
        <f t="shared" si="28"/>
        <v>Robusta</v>
      </c>
      <c r="O939" t="str">
        <f t="shared" si="29"/>
        <v>Medium</v>
      </c>
      <c r="P939" t="str">
        <f>_xlfn.XLOOKUP(Table1[[#This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_xlfn.XLOOKUP('Working sheet 1'!D940,products!$A$1:$A$49,products!$B$1:$B$49,,0)</f>
        <v>Exc</v>
      </c>
      <c r="J940" t="str">
        <f>_xlfn.XLOOKUP(D940,products!$A$1:$A$49,products!$C$1:$C$49,,0)</f>
        <v>L</v>
      </c>
      <c r="K940" s="7">
        <f>_xlfn.XLOOKUP(D940,products!$A$1:$A$49,products!$D$1:$D$49,,0)</f>
        <v>1</v>
      </c>
      <c r="L940" s="9">
        <f>_xlfn.XLOOKUP(D940,products!$A$1:$A$49,products!$E$1:$E$49,,0)</f>
        <v>14.85</v>
      </c>
      <c r="M940" s="9">
        <f>'Working sheet 1'!L940*'Working sheet 1'!E940</f>
        <v>74.25</v>
      </c>
      <c r="N940" t="str">
        <f t="shared" si="28"/>
        <v>Excelsa</v>
      </c>
      <c r="O940" t="str">
        <f t="shared" si="29"/>
        <v>Light</v>
      </c>
      <c r="P940" t="str">
        <f>_xlfn.XLOOKUP(Table1[[#This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_xlfn.XLOOKUP('Working sheet 1'!D941,products!$A$1:$A$49,products!$B$1:$B$49,,0)</f>
        <v>Lib</v>
      </c>
      <c r="J941" t="str">
        <f>_xlfn.XLOOKUP(D941,products!$A$1:$A$49,products!$C$1:$C$49,,0)</f>
        <v>L</v>
      </c>
      <c r="K941" s="7">
        <f>_xlfn.XLOOKUP(D941,products!$A$1:$A$49,products!$D$1:$D$49,,0)</f>
        <v>0.2</v>
      </c>
      <c r="L941" s="9">
        <f>_xlfn.XLOOKUP(D941,products!$A$1:$A$49,products!$E$1:$E$49,,0)</f>
        <v>4.7549999999999999</v>
      </c>
      <c r="M941" s="9">
        <f>'Working sheet 1'!L941*'Working sheet 1'!E941</f>
        <v>28.53</v>
      </c>
      <c r="N941" t="str">
        <f t="shared" si="28"/>
        <v>Liberica</v>
      </c>
      <c r="O941" t="str">
        <f t="shared" si="29"/>
        <v>Light</v>
      </c>
      <c r="P941" t="str">
        <f>_xlfn.XLOOKUP(Table1[[#This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_xlfn.XLOOKUP('Working sheet 1'!D942,products!$A$1:$A$49,products!$B$1:$B$49,,0)</f>
        <v>Rob</v>
      </c>
      <c r="J942" t="str">
        <f>_xlfn.XLOOKUP(D942,products!$A$1:$A$49,products!$C$1:$C$49,,0)</f>
        <v>L</v>
      </c>
      <c r="K942" s="7">
        <f>_xlfn.XLOOKUP(D942,products!$A$1:$A$49,products!$D$1:$D$49,,0)</f>
        <v>0.5</v>
      </c>
      <c r="L942" s="9">
        <f>_xlfn.XLOOKUP(D942,products!$A$1:$A$49,products!$E$1:$E$49,,0)</f>
        <v>7.169999999999999</v>
      </c>
      <c r="M942" s="9">
        <f>'Working sheet 1'!L942*'Working sheet 1'!E942</f>
        <v>14.339999999999998</v>
      </c>
      <c r="N942" t="str">
        <f t="shared" si="28"/>
        <v>Robusta</v>
      </c>
      <c r="O942" t="str">
        <f t="shared" si="29"/>
        <v>Light</v>
      </c>
      <c r="P942" t="str">
        <f>_xlfn.XLOOKUP(Table1[[#This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_xlfn.XLOOKUP('Working sheet 1'!D943,products!$A$1:$A$49,products!$B$1:$B$49,,0)</f>
        <v>Ara</v>
      </c>
      <c r="J943" t="str">
        <f>_xlfn.XLOOKUP(D943,products!$A$1:$A$49,products!$C$1:$C$49,,0)</f>
        <v>L</v>
      </c>
      <c r="K943" s="7">
        <f>_xlfn.XLOOKUP(D943,products!$A$1:$A$49,products!$D$1:$D$49,,0)</f>
        <v>0.5</v>
      </c>
      <c r="L943" s="9">
        <f>_xlfn.XLOOKUP(D943,products!$A$1:$A$49,products!$E$1:$E$49,,0)</f>
        <v>7.77</v>
      </c>
      <c r="M943" s="9">
        <f>'Working sheet 1'!L943*'Working sheet 1'!E943</f>
        <v>15.54</v>
      </c>
      <c r="N943" t="str">
        <f t="shared" si="28"/>
        <v>Arabica</v>
      </c>
      <c r="O943" t="str">
        <f t="shared" si="29"/>
        <v>Light</v>
      </c>
      <c r="P943" t="str">
        <f>_xlfn.XLOOKUP(Table1[[#This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_xlfn.XLOOKUP('Working sheet 1'!D944,products!$A$1:$A$49,products!$B$1:$B$49,,0)</f>
        <v>Rob</v>
      </c>
      <c r="J944" t="str">
        <f>_xlfn.XLOOKUP(D944,products!$A$1:$A$49,products!$C$1:$C$49,,0)</f>
        <v>L</v>
      </c>
      <c r="K944" s="7">
        <f>_xlfn.XLOOKUP(D944,products!$A$1:$A$49,products!$D$1:$D$49,,0)</f>
        <v>1</v>
      </c>
      <c r="L944" s="9">
        <f>_xlfn.XLOOKUP(D944,products!$A$1:$A$49,products!$E$1:$E$49,,0)</f>
        <v>11.95</v>
      </c>
      <c r="M944" s="9">
        <f>'Working sheet 1'!L944*'Working sheet 1'!E944</f>
        <v>35.849999999999994</v>
      </c>
      <c r="N944" t="str">
        <f t="shared" si="28"/>
        <v>Robusta</v>
      </c>
      <c r="O944" t="str">
        <f t="shared" si="29"/>
        <v>Light</v>
      </c>
      <c r="P944" t="str">
        <f>_xlfn.XLOOKUP(Table1[[#This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_xlfn.XLOOKUP('Working sheet 1'!D945,products!$A$1:$A$49,products!$B$1:$B$49,,0)</f>
        <v>Ara</v>
      </c>
      <c r="J945" t="str">
        <f>_xlfn.XLOOKUP(D945,products!$A$1:$A$49,products!$C$1:$C$49,,0)</f>
        <v>L</v>
      </c>
      <c r="K945" s="7">
        <f>_xlfn.XLOOKUP(D945,products!$A$1:$A$49,products!$D$1:$D$49,,0)</f>
        <v>0.5</v>
      </c>
      <c r="L945" s="9">
        <f>_xlfn.XLOOKUP(D945,products!$A$1:$A$49,products!$E$1:$E$49,,0)</f>
        <v>7.77</v>
      </c>
      <c r="M945" s="9">
        <f>'Working sheet 1'!L945*'Working sheet 1'!E945</f>
        <v>46.62</v>
      </c>
      <c r="N945" t="str">
        <f t="shared" si="28"/>
        <v>Arabica</v>
      </c>
      <c r="O945" t="str">
        <f t="shared" si="29"/>
        <v>Light</v>
      </c>
      <c r="P945" t="str">
        <f>_xlfn.XLOOKUP(Table1[[#This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_xlfn.XLOOKUP('Working sheet 1'!D946,products!$A$1:$A$49,products!$B$1:$B$49,,0)</f>
        <v>Rob</v>
      </c>
      <c r="J946" t="str">
        <f>_xlfn.XLOOKUP(D946,products!$A$1:$A$49,products!$C$1:$C$49,,0)</f>
        <v>L</v>
      </c>
      <c r="K946" s="7">
        <f>_xlfn.XLOOKUP(D946,products!$A$1:$A$49,products!$D$1:$D$49,,0)</f>
        <v>0.5</v>
      </c>
      <c r="L946" s="9">
        <f>_xlfn.XLOOKUP(D946,products!$A$1:$A$49,products!$E$1:$E$49,,0)</f>
        <v>7.169999999999999</v>
      </c>
      <c r="M946" s="9">
        <f>'Working sheet 1'!L946*'Working sheet 1'!E946</f>
        <v>35.849999999999994</v>
      </c>
      <c r="N946" t="str">
        <f t="shared" si="28"/>
        <v>Robusta</v>
      </c>
      <c r="O946" t="str">
        <f t="shared" si="29"/>
        <v>Light</v>
      </c>
      <c r="P946" t="str">
        <f>_xlfn.XLOOKUP(Table1[[#This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_xlfn.XLOOKUP('Working sheet 1'!D947,products!$A$1:$A$49,products!$B$1:$B$49,,0)</f>
        <v>Lib</v>
      </c>
      <c r="J947" t="str">
        <f>_xlfn.XLOOKUP(D947,products!$A$1:$A$49,products!$C$1:$C$49,,0)</f>
        <v>D</v>
      </c>
      <c r="K947" s="7">
        <f>_xlfn.XLOOKUP(D947,products!$A$1:$A$49,products!$D$1:$D$49,,0)</f>
        <v>2.5</v>
      </c>
      <c r="L947" s="9">
        <f>_xlfn.XLOOKUP(D947,products!$A$1:$A$49,products!$E$1:$E$49,,0)</f>
        <v>29.784999999999997</v>
      </c>
      <c r="M947" s="9">
        <f>'Working sheet 1'!L947*'Working sheet 1'!E947</f>
        <v>119.13999999999999</v>
      </c>
      <c r="N947" t="str">
        <f t="shared" si="28"/>
        <v>Liberica</v>
      </c>
      <c r="O947" t="str">
        <f t="shared" si="29"/>
        <v>Dark</v>
      </c>
      <c r="P947" t="str">
        <f>_xlfn.XLOOKUP(Table1[[#This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_xlfn.XLOOKUP('Working sheet 1'!D948,products!$A$1:$A$49,products!$B$1:$B$49,,0)</f>
        <v>Lib</v>
      </c>
      <c r="J948" t="str">
        <f>_xlfn.XLOOKUP(D948,products!$A$1:$A$49,products!$C$1:$C$49,,0)</f>
        <v>D</v>
      </c>
      <c r="K948" s="7">
        <f>_xlfn.XLOOKUP(D948,products!$A$1:$A$49,products!$D$1:$D$49,,0)</f>
        <v>0.5</v>
      </c>
      <c r="L948" s="9">
        <f>_xlfn.XLOOKUP(D948,products!$A$1:$A$49,products!$E$1:$E$49,,0)</f>
        <v>7.77</v>
      </c>
      <c r="M948" s="9">
        <f>'Working sheet 1'!L948*'Working sheet 1'!E948</f>
        <v>23.31</v>
      </c>
      <c r="N948" t="str">
        <f t="shared" si="28"/>
        <v>Liberica</v>
      </c>
      <c r="O948" t="str">
        <f t="shared" si="29"/>
        <v>Dark</v>
      </c>
      <c r="P948" t="str">
        <f>_xlfn.XLOOKUP(Table1[[#This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_xlfn.XLOOKUP('Working sheet 1'!D949,products!$A$1:$A$49,products!$B$1:$B$49,,0)</f>
        <v>Ara</v>
      </c>
      <c r="J949" t="str">
        <f>_xlfn.XLOOKUP(D949,products!$A$1:$A$49,products!$C$1:$C$49,,0)</f>
        <v>M</v>
      </c>
      <c r="K949" s="7">
        <f>_xlfn.XLOOKUP(D949,products!$A$1:$A$49,products!$D$1:$D$49,,0)</f>
        <v>1</v>
      </c>
      <c r="L949" s="9">
        <f>_xlfn.XLOOKUP(D949,products!$A$1:$A$49,products!$E$1:$E$49,,0)</f>
        <v>11.25</v>
      </c>
      <c r="M949" s="9">
        <f>'Working sheet 1'!L949*'Working sheet 1'!E949</f>
        <v>11.25</v>
      </c>
      <c r="N949" t="str">
        <f t="shared" si="28"/>
        <v>Arabica</v>
      </c>
      <c r="O949" t="str">
        <f t="shared" si="29"/>
        <v>Medium</v>
      </c>
      <c r="P949" t="str">
        <f>_xlfn.XLOOKUP(Table1[[#This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_xlfn.XLOOKUP('Working sheet 1'!D950,products!$A$1:$A$49,products!$B$1:$B$49,,0)</f>
        <v>Exc</v>
      </c>
      <c r="J950" t="str">
        <f>_xlfn.XLOOKUP(D950,products!$A$1:$A$49,products!$C$1:$C$49,,0)</f>
        <v>D</v>
      </c>
      <c r="K950" s="7">
        <f>_xlfn.XLOOKUP(D950,products!$A$1:$A$49,products!$D$1:$D$49,,0)</f>
        <v>2.5</v>
      </c>
      <c r="L950" s="9">
        <f>_xlfn.XLOOKUP(D950,products!$A$1:$A$49,products!$E$1:$E$49,,0)</f>
        <v>27.945</v>
      </c>
      <c r="M950" s="9">
        <f>'Working sheet 1'!L950*'Working sheet 1'!E950</f>
        <v>83.835000000000008</v>
      </c>
      <c r="N950" t="str">
        <f t="shared" si="28"/>
        <v>Excelsa</v>
      </c>
      <c r="O950" t="str">
        <f t="shared" si="29"/>
        <v>Dark</v>
      </c>
      <c r="P950" t="str">
        <f>_xlfn.XLOOKUP(Table1[[#This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_xlfn.XLOOKUP('Working sheet 1'!D951,products!$A$1:$A$49,products!$B$1:$B$49,,0)</f>
        <v>Rob</v>
      </c>
      <c r="J951" t="str">
        <f>_xlfn.XLOOKUP(D951,products!$A$1:$A$49,products!$C$1:$C$49,,0)</f>
        <v>L</v>
      </c>
      <c r="K951" s="7">
        <f>_xlfn.XLOOKUP(D951,products!$A$1:$A$49,products!$D$1:$D$49,,0)</f>
        <v>2.5</v>
      </c>
      <c r="L951" s="9">
        <f>_xlfn.XLOOKUP(D951,products!$A$1:$A$49,products!$E$1:$E$49,,0)</f>
        <v>27.484999999999996</v>
      </c>
      <c r="M951" s="9">
        <f>'Working sheet 1'!L951*'Working sheet 1'!E951</f>
        <v>109.93999999999998</v>
      </c>
      <c r="N951" t="str">
        <f t="shared" si="28"/>
        <v>Robusta</v>
      </c>
      <c r="O951" t="str">
        <f t="shared" si="29"/>
        <v>Light</v>
      </c>
      <c r="P951" t="str">
        <f>_xlfn.XLOOKUP(Table1[[#This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_xlfn.XLOOKUP('Working sheet 1'!D952,products!$A$1:$A$49,products!$B$1:$B$49,,0)</f>
        <v>Rob</v>
      </c>
      <c r="J952" t="str">
        <f>_xlfn.XLOOKUP(D952,products!$A$1:$A$49,products!$C$1:$C$49,,0)</f>
        <v>L</v>
      </c>
      <c r="K952" s="7">
        <f>_xlfn.XLOOKUP(D952,products!$A$1:$A$49,products!$D$1:$D$49,,0)</f>
        <v>0.2</v>
      </c>
      <c r="L952" s="9">
        <f>_xlfn.XLOOKUP(D952,products!$A$1:$A$49,products!$E$1:$E$49,,0)</f>
        <v>3.5849999999999995</v>
      </c>
      <c r="M952" s="9">
        <f>'Working sheet 1'!L952*'Working sheet 1'!E952</f>
        <v>14.339999999999998</v>
      </c>
      <c r="N952" t="str">
        <f t="shared" si="28"/>
        <v>Robusta</v>
      </c>
      <c r="O952" t="str">
        <f t="shared" si="29"/>
        <v>Light</v>
      </c>
      <c r="P952" t="str">
        <f>_xlfn.XLOOKUP(Table1[[#This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_xlfn.XLOOKUP('Working sheet 1'!D953,products!$A$1:$A$49,products!$B$1:$B$49,,0)</f>
        <v>Rob</v>
      </c>
      <c r="J953" t="str">
        <f>_xlfn.XLOOKUP(D953,products!$A$1:$A$49,products!$C$1:$C$49,,0)</f>
        <v>L</v>
      </c>
      <c r="K953" s="7">
        <f>_xlfn.XLOOKUP(D953,products!$A$1:$A$49,products!$D$1:$D$49,,0)</f>
        <v>0.2</v>
      </c>
      <c r="L953" s="9">
        <f>_xlfn.XLOOKUP(D953,products!$A$1:$A$49,products!$E$1:$E$49,,0)</f>
        <v>3.5849999999999995</v>
      </c>
      <c r="M953" s="9">
        <f>'Working sheet 1'!L953*'Working sheet 1'!E953</f>
        <v>21.509999999999998</v>
      </c>
      <c r="N953" t="str">
        <f t="shared" si="28"/>
        <v>Robusta</v>
      </c>
      <c r="O953" t="str">
        <f t="shared" si="29"/>
        <v>Light</v>
      </c>
      <c r="P953" t="str">
        <f>_xlfn.XLOOKUP(Table1[[#This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_xlfn.XLOOKUP('Working sheet 1'!D954,products!$A$1:$A$49,products!$B$1:$B$49,,0)</f>
        <v>Ara</v>
      </c>
      <c r="J954" t="str">
        <f>_xlfn.XLOOKUP(D954,products!$A$1:$A$49,products!$C$1:$C$49,,0)</f>
        <v>M</v>
      </c>
      <c r="K954" s="7">
        <f>_xlfn.XLOOKUP(D954,products!$A$1:$A$49,products!$D$1:$D$49,,0)</f>
        <v>1</v>
      </c>
      <c r="L954" s="9">
        <f>_xlfn.XLOOKUP(D954,products!$A$1:$A$49,products!$E$1:$E$49,,0)</f>
        <v>11.25</v>
      </c>
      <c r="M954" s="9">
        <f>'Working sheet 1'!L954*'Working sheet 1'!E954</f>
        <v>22.5</v>
      </c>
      <c r="N954" t="str">
        <f t="shared" si="28"/>
        <v>Arabica</v>
      </c>
      <c r="O954" t="str">
        <f t="shared" si="29"/>
        <v>Medium</v>
      </c>
      <c r="P954" t="str">
        <f>_xlfn.XLOOKUP(Table1[[#This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_xlfn.XLOOKUP('Working sheet 1'!D955,products!$A$1:$A$49,products!$B$1:$B$49,,0)</f>
        <v>Ara</v>
      </c>
      <c r="J955" t="str">
        <f>_xlfn.XLOOKUP(D955,products!$A$1:$A$49,products!$C$1:$C$49,,0)</f>
        <v>L</v>
      </c>
      <c r="K955" s="7">
        <f>_xlfn.XLOOKUP(D955,products!$A$1:$A$49,products!$D$1:$D$49,,0)</f>
        <v>0.2</v>
      </c>
      <c r="L955" s="9">
        <f>_xlfn.XLOOKUP(D955,products!$A$1:$A$49,products!$E$1:$E$49,,0)</f>
        <v>3.8849999999999998</v>
      </c>
      <c r="M955" s="9">
        <f>'Working sheet 1'!L955*'Working sheet 1'!E955</f>
        <v>3.8849999999999998</v>
      </c>
      <c r="N955" t="str">
        <f t="shared" si="28"/>
        <v>Arabica</v>
      </c>
      <c r="O955" t="str">
        <f t="shared" si="29"/>
        <v>Light</v>
      </c>
      <c r="P955" t="str">
        <f>_xlfn.XLOOKUP(Table1[[#This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_xlfn.XLOOKUP('Working sheet 1'!D956,products!$A$1:$A$49,products!$B$1:$B$49,,0)</f>
        <v>Exc</v>
      </c>
      <c r="J956" t="str">
        <f>_xlfn.XLOOKUP(D956,products!$A$1:$A$49,products!$C$1:$C$49,,0)</f>
        <v>D</v>
      </c>
      <c r="K956" s="7">
        <f>_xlfn.XLOOKUP(D956,products!$A$1:$A$49,products!$D$1:$D$49,,0)</f>
        <v>2.5</v>
      </c>
      <c r="L956" s="9">
        <f>_xlfn.XLOOKUP(D956,products!$A$1:$A$49,products!$E$1:$E$49,,0)</f>
        <v>27.945</v>
      </c>
      <c r="M956" s="9">
        <f>'Working sheet 1'!L956*'Working sheet 1'!E956</f>
        <v>27.945</v>
      </c>
      <c r="N956" t="str">
        <f t="shared" si="28"/>
        <v>Excelsa</v>
      </c>
      <c r="O956" t="str">
        <f t="shared" si="29"/>
        <v>Dark</v>
      </c>
      <c r="P956" t="str">
        <f>_xlfn.XLOOKUP(Table1[[#This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_xlfn.XLOOKUP('Working sheet 1'!D957,products!$A$1:$A$49,products!$B$1:$B$49,,0)</f>
        <v>Exc</v>
      </c>
      <c r="J957" t="str">
        <f>_xlfn.XLOOKUP(D957,products!$A$1:$A$49,products!$C$1:$C$49,,0)</f>
        <v>L</v>
      </c>
      <c r="K957" s="7">
        <f>_xlfn.XLOOKUP(D957,products!$A$1:$A$49,products!$D$1:$D$49,,0)</f>
        <v>2.5</v>
      </c>
      <c r="L957" s="9">
        <f>_xlfn.XLOOKUP(D957,products!$A$1:$A$49,products!$E$1:$E$49,,0)</f>
        <v>34.154999999999994</v>
      </c>
      <c r="M957" s="9">
        <f>'Working sheet 1'!L957*'Working sheet 1'!E957</f>
        <v>170.77499999999998</v>
      </c>
      <c r="N957" t="str">
        <f t="shared" si="28"/>
        <v>Excelsa</v>
      </c>
      <c r="O957" t="str">
        <f t="shared" si="29"/>
        <v>Light</v>
      </c>
      <c r="P957" t="str">
        <f>_xlfn.XLOOKUP(Table1[[#This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_xlfn.XLOOKUP('Working sheet 1'!D958,products!$A$1:$A$49,products!$B$1:$B$49,,0)</f>
        <v>Rob</v>
      </c>
      <c r="J958" t="str">
        <f>_xlfn.XLOOKUP(D958,products!$A$1:$A$49,products!$C$1:$C$49,,0)</f>
        <v>L</v>
      </c>
      <c r="K958" s="7">
        <f>_xlfn.XLOOKUP(D958,products!$A$1:$A$49,products!$D$1:$D$49,,0)</f>
        <v>2.5</v>
      </c>
      <c r="L958" s="9">
        <f>_xlfn.XLOOKUP(D958,products!$A$1:$A$49,products!$E$1:$E$49,,0)</f>
        <v>27.484999999999996</v>
      </c>
      <c r="M958" s="9">
        <f>'Working sheet 1'!L958*'Working sheet 1'!E958</f>
        <v>54.969999999999992</v>
      </c>
      <c r="N958" t="str">
        <f t="shared" si="28"/>
        <v>Robusta</v>
      </c>
      <c r="O958" t="str">
        <f t="shared" si="29"/>
        <v>Light</v>
      </c>
      <c r="P958" t="str">
        <f>_xlfn.XLOOKUP(Table1[[#This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_xlfn.XLOOKUP('Working sheet 1'!D959,products!$A$1:$A$49,products!$B$1:$B$49,,0)</f>
        <v>Exc</v>
      </c>
      <c r="J959" t="str">
        <f>_xlfn.XLOOKUP(D959,products!$A$1:$A$49,products!$C$1:$C$49,,0)</f>
        <v>L</v>
      </c>
      <c r="K959" s="7">
        <f>_xlfn.XLOOKUP(D959,products!$A$1:$A$49,products!$D$1:$D$49,,0)</f>
        <v>1</v>
      </c>
      <c r="L959" s="9">
        <f>_xlfn.XLOOKUP(D959,products!$A$1:$A$49,products!$E$1:$E$49,,0)</f>
        <v>14.85</v>
      </c>
      <c r="M959" s="9">
        <f>'Working sheet 1'!L959*'Working sheet 1'!E959</f>
        <v>14.85</v>
      </c>
      <c r="N959" t="str">
        <f t="shared" si="28"/>
        <v>Excelsa</v>
      </c>
      <c r="O959" t="str">
        <f t="shared" si="29"/>
        <v>Light</v>
      </c>
      <c r="P959" t="str">
        <f>_xlfn.XLOOKUP(Table1[[#This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_xlfn.XLOOKUP('Working sheet 1'!D960,products!$A$1:$A$49,products!$B$1:$B$49,,0)</f>
        <v>Ara</v>
      </c>
      <c r="J960" t="str">
        <f>_xlfn.XLOOKUP(D960,products!$A$1:$A$49,products!$C$1:$C$49,,0)</f>
        <v>L</v>
      </c>
      <c r="K960" s="7">
        <f>_xlfn.XLOOKUP(D960,products!$A$1:$A$49,products!$D$1:$D$49,,0)</f>
        <v>0.2</v>
      </c>
      <c r="L960" s="9">
        <f>_xlfn.XLOOKUP(D960,products!$A$1:$A$49,products!$E$1:$E$49,,0)</f>
        <v>3.8849999999999998</v>
      </c>
      <c r="M960" s="9">
        <f>'Working sheet 1'!L960*'Working sheet 1'!E960</f>
        <v>7.77</v>
      </c>
      <c r="N960" t="str">
        <f t="shared" si="28"/>
        <v>Arabica</v>
      </c>
      <c r="O960" t="str">
        <f t="shared" si="29"/>
        <v>Light</v>
      </c>
      <c r="P960" t="str">
        <f>_xlfn.XLOOKUP(Table1[[#This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_xlfn.XLOOKUP('Working sheet 1'!D961,products!$A$1:$A$49,products!$B$1:$B$49,,0)</f>
        <v>Lib</v>
      </c>
      <c r="J961" t="str">
        <f>_xlfn.XLOOKUP(D961,products!$A$1:$A$49,products!$C$1:$C$49,,0)</f>
        <v>L</v>
      </c>
      <c r="K961" s="7">
        <f>_xlfn.XLOOKUP(D961,products!$A$1:$A$49,products!$D$1:$D$49,,0)</f>
        <v>0.2</v>
      </c>
      <c r="L961" s="9">
        <f>_xlfn.XLOOKUP(D961,products!$A$1:$A$49,products!$E$1:$E$49,,0)</f>
        <v>4.7549999999999999</v>
      </c>
      <c r="M961" s="9">
        <f>'Working sheet 1'!L961*'Working sheet 1'!E961</f>
        <v>23.774999999999999</v>
      </c>
      <c r="N961" t="str">
        <f t="shared" si="28"/>
        <v>Liberica</v>
      </c>
      <c r="O961" t="str">
        <f t="shared" si="29"/>
        <v>Light</v>
      </c>
      <c r="P961" t="str">
        <f>_xlfn.XLOOKUP(Table1[[#This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_xlfn.XLOOKUP('Working sheet 1'!D962,products!$A$1:$A$49,products!$B$1:$B$49,,0)</f>
        <v>Lib</v>
      </c>
      <c r="J962" t="str">
        <f>_xlfn.XLOOKUP(D962,products!$A$1:$A$49,products!$C$1:$C$49,,0)</f>
        <v>L</v>
      </c>
      <c r="K962" s="7">
        <f>_xlfn.XLOOKUP(D962,products!$A$1:$A$49,products!$D$1:$D$49,,0)</f>
        <v>1</v>
      </c>
      <c r="L962" s="9">
        <f>_xlfn.XLOOKUP(D962,products!$A$1:$A$49,products!$E$1:$E$49,,0)</f>
        <v>15.85</v>
      </c>
      <c r="M962" s="9">
        <f>'Working sheet 1'!L962*'Working sheet 1'!E962</f>
        <v>79.25</v>
      </c>
      <c r="N962" t="str">
        <f t="shared" si="28"/>
        <v>Liberica</v>
      </c>
      <c r="O962" t="str">
        <f t="shared" si="29"/>
        <v>Light</v>
      </c>
      <c r="P962" t="str">
        <f>_xlfn.XLOOKUP(Table1[[#This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_xlfn.XLOOKUP('Working sheet 1'!D963,products!$A$1:$A$49,products!$B$1:$B$49,,0)</f>
        <v>Ara</v>
      </c>
      <c r="J963" t="str">
        <f>_xlfn.XLOOKUP(D963,products!$A$1:$A$49,products!$C$1:$C$49,,0)</f>
        <v>D</v>
      </c>
      <c r="K963" s="7">
        <f>_xlfn.XLOOKUP(D963,products!$A$1:$A$49,products!$D$1:$D$49,,0)</f>
        <v>2.5</v>
      </c>
      <c r="L963" s="9">
        <f>_xlfn.XLOOKUP(D963,products!$A$1:$A$49,products!$E$1:$E$49,,0)</f>
        <v>22.884999999999998</v>
      </c>
      <c r="M963" s="9">
        <f>'Working sheet 1'!L963*'Working sheet 1'!E963</f>
        <v>45.769999999999996</v>
      </c>
      <c r="N963" t="str">
        <f t="shared" ref="N963:N1001" si="30">IF(I963="Rob","Robusta",IF(I963="Exc","Excelsa",IF(I963="Ara","Arabica",IF(I963="Lib","Liberica",""))))</f>
        <v>Arabica</v>
      </c>
      <c r="O963" t="str">
        <f t="shared" ref="O963:O1001" si="31">IF(J963="M","Medium",IF(J963="L","Light",IF(J963="D","Dark","")))</f>
        <v>Dark</v>
      </c>
      <c r="P963" t="str">
        <f>_xlfn.XLOOKUP(Table1[[#This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_xlfn.XLOOKUP('Working sheet 1'!D964,products!$A$1:$A$49,products!$B$1:$B$49,,0)</f>
        <v>Rob</v>
      </c>
      <c r="J964" t="str">
        <f>_xlfn.XLOOKUP(D964,products!$A$1:$A$49,products!$C$1:$C$49,,0)</f>
        <v>D</v>
      </c>
      <c r="K964" s="7">
        <f>_xlfn.XLOOKUP(D964,products!$A$1:$A$49,products!$D$1:$D$49,,0)</f>
        <v>1</v>
      </c>
      <c r="L964" s="9">
        <f>_xlfn.XLOOKUP(D964,products!$A$1:$A$49,products!$E$1:$E$49,,0)</f>
        <v>8.9499999999999993</v>
      </c>
      <c r="M964" s="9">
        <f>'Working sheet 1'!L964*'Working sheet 1'!E964</f>
        <v>8.9499999999999993</v>
      </c>
      <c r="N964" t="str">
        <f t="shared" si="30"/>
        <v>Robusta</v>
      </c>
      <c r="O964" t="str">
        <f t="shared" si="31"/>
        <v>Dark</v>
      </c>
      <c r="P964" t="str">
        <f>_xlfn.XLOOKUP(Table1[[#This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_xlfn.XLOOKUP('Working sheet 1'!D965,products!$A$1:$A$49,products!$B$1:$B$49,,0)</f>
        <v>Rob</v>
      </c>
      <c r="J965" t="str">
        <f>_xlfn.XLOOKUP(D965,products!$A$1:$A$49,products!$C$1:$C$49,,0)</f>
        <v>M</v>
      </c>
      <c r="K965" s="7">
        <f>_xlfn.XLOOKUP(D965,products!$A$1:$A$49,products!$D$1:$D$49,,0)</f>
        <v>0.5</v>
      </c>
      <c r="L965" s="9">
        <f>_xlfn.XLOOKUP(D965,products!$A$1:$A$49,products!$E$1:$E$49,,0)</f>
        <v>5.97</v>
      </c>
      <c r="M965" s="9">
        <f>'Working sheet 1'!L965*'Working sheet 1'!E965</f>
        <v>23.88</v>
      </c>
      <c r="N965" t="str">
        <f t="shared" si="30"/>
        <v>Robusta</v>
      </c>
      <c r="O965" t="str">
        <f t="shared" si="31"/>
        <v>Medium</v>
      </c>
      <c r="P965" t="str">
        <f>_xlfn.XLOOKUP(Table1[[#This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_xlfn.XLOOKUP('Working sheet 1'!D966,products!$A$1:$A$49,products!$B$1:$B$49,,0)</f>
        <v>Exc</v>
      </c>
      <c r="J966" t="str">
        <f>_xlfn.XLOOKUP(D966,products!$A$1:$A$49,products!$C$1:$C$49,,0)</f>
        <v>L</v>
      </c>
      <c r="K966" s="7">
        <f>_xlfn.XLOOKUP(D966,products!$A$1:$A$49,products!$D$1:$D$49,,0)</f>
        <v>0.2</v>
      </c>
      <c r="L966" s="9">
        <f>_xlfn.XLOOKUP(D966,products!$A$1:$A$49,products!$E$1:$E$49,,0)</f>
        <v>4.4550000000000001</v>
      </c>
      <c r="M966" s="9">
        <f>'Working sheet 1'!L966*'Working sheet 1'!E966</f>
        <v>22.274999999999999</v>
      </c>
      <c r="N966" t="str">
        <f t="shared" si="30"/>
        <v>Excelsa</v>
      </c>
      <c r="O966" t="str">
        <f t="shared" si="31"/>
        <v>Light</v>
      </c>
      <c r="P966" t="str">
        <f>_xlfn.XLOOKUP(Table1[[#This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_xlfn.XLOOKUP('Working sheet 1'!D967,products!$A$1:$A$49,products!$B$1:$B$49,,0)</f>
        <v>Rob</v>
      </c>
      <c r="J967" t="str">
        <f>_xlfn.XLOOKUP(D967,products!$A$1:$A$49,products!$C$1:$C$49,,0)</f>
        <v>M</v>
      </c>
      <c r="K967" s="7">
        <f>_xlfn.XLOOKUP(D967,products!$A$1:$A$49,products!$D$1:$D$49,,0)</f>
        <v>1</v>
      </c>
      <c r="L967" s="9">
        <f>_xlfn.XLOOKUP(D967,products!$A$1:$A$49,products!$E$1:$E$49,,0)</f>
        <v>9.9499999999999993</v>
      </c>
      <c r="M967" s="9">
        <f>'Working sheet 1'!L967*'Working sheet 1'!E967</f>
        <v>29.849999999999998</v>
      </c>
      <c r="N967" t="str">
        <f t="shared" si="30"/>
        <v>Robusta</v>
      </c>
      <c r="O967" t="str">
        <f t="shared" si="31"/>
        <v>Medium</v>
      </c>
      <c r="P967" t="str">
        <f>_xlfn.XLOOKUP(Table1[[#This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_xlfn.XLOOKUP('Working sheet 1'!D968,products!$A$1:$A$49,products!$B$1:$B$49,,0)</f>
        <v>Exc</v>
      </c>
      <c r="J968" t="str">
        <f>_xlfn.XLOOKUP(D968,products!$A$1:$A$49,products!$C$1:$C$49,,0)</f>
        <v>L</v>
      </c>
      <c r="K968" s="7">
        <f>_xlfn.XLOOKUP(D968,products!$A$1:$A$49,products!$D$1:$D$49,,0)</f>
        <v>0.5</v>
      </c>
      <c r="L968" s="9">
        <f>_xlfn.XLOOKUP(D968,products!$A$1:$A$49,products!$E$1:$E$49,,0)</f>
        <v>8.91</v>
      </c>
      <c r="M968" s="9">
        <f>'Working sheet 1'!L968*'Working sheet 1'!E968</f>
        <v>53.46</v>
      </c>
      <c r="N968" t="str">
        <f t="shared" si="30"/>
        <v>Excelsa</v>
      </c>
      <c r="O968" t="str">
        <f t="shared" si="31"/>
        <v>Light</v>
      </c>
      <c r="P968" t="str">
        <f>_xlfn.XLOOKUP(Table1[[#This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_xlfn.XLOOKUP('Working sheet 1'!D969,products!$A$1:$A$49,products!$B$1:$B$49,,0)</f>
        <v>Rob</v>
      </c>
      <c r="J969" t="str">
        <f>_xlfn.XLOOKUP(D969,products!$A$1:$A$49,products!$C$1:$C$49,,0)</f>
        <v>D</v>
      </c>
      <c r="K969" s="7">
        <f>_xlfn.XLOOKUP(D969,products!$A$1:$A$49,products!$D$1:$D$49,,0)</f>
        <v>0.2</v>
      </c>
      <c r="L969" s="9">
        <f>_xlfn.XLOOKUP(D969,products!$A$1:$A$49,products!$E$1:$E$49,,0)</f>
        <v>2.6849999999999996</v>
      </c>
      <c r="M969" s="9">
        <f>'Working sheet 1'!L969*'Working sheet 1'!E969</f>
        <v>2.6849999999999996</v>
      </c>
      <c r="N969" t="str">
        <f t="shared" si="30"/>
        <v>Robusta</v>
      </c>
      <c r="O969" t="str">
        <f t="shared" si="31"/>
        <v>Dark</v>
      </c>
      <c r="P969" t="str">
        <f>_xlfn.XLOOKUP(Table1[[#This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_xlfn.XLOOKUP('Working sheet 1'!D970,products!$A$1:$A$49,products!$B$1:$B$49,,0)</f>
        <v>Rob</v>
      </c>
      <c r="J970" t="str">
        <f>_xlfn.XLOOKUP(D970,products!$A$1:$A$49,products!$C$1:$C$49,,0)</f>
        <v>M</v>
      </c>
      <c r="K970" s="7">
        <f>_xlfn.XLOOKUP(D970,products!$A$1:$A$49,products!$D$1:$D$49,,0)</f>
        <v>0.2</v>
      </c>
      <c r="L970" s="9">
        <f>_xlfn.XLOOKUP(D970,products!$A$1:$A$49,products!$E$1:$E$49,,0)</f>
        <v>2.9849999999999999</v>
      </c>
      <c r="M970" s="9">
        <f>'Working sheet 1'!L970*'Working sheet 1'!E970</f>
        <v>5.97</v>
      </c>
      <c r="N970" t="str">
        <f t="shared" si="30"/>
        <v>Robusta</v>
      </c>
      <c r="O970" t="str">
        <f t="shared" si="31"/>
        <v>Medium</v>
      </c>
      <c r="P970" t="str">
        <f>_xlfn.XLOOKUP(Table1[[#This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_xlfn.XLOOKUP('Working sheet 1'!D971,products!$A$1:$A$49,products!$B$1:$B$49,,0)</f>
        <v>Lib</v>
      </c>
      <c r="J971" t="str">
        <f>_xlfn.XLOOKUP(D971,products!$A$1:$A$49,products!$C$1:$C$49,,0)</f>
        <v>D</v>
      </c>
      <c r="K971" s="7">
        <f>_xlfn.XLOOKUP(D971,products!$A$1:$A$49,products!$D$1:$D$49,,0)</f>
        <v>1</v>
      </c>
      <c r="L971" s="9">
        <f>_xlfn.XLOOKUP(D971,products!$A$1:$A$49,products!$E$1:$E$49,,0)</f>
        <v>12.95</v>
      </c>
      <c r="M971" s="9">
        <f>'Working sheet 1'!L971*'Working sheet 1'!E971</f>
        <v>12.95</v>
      </c>
      <c r="N971" t="str">
        <f t="shared" si="30"/>
        <v>Liberica</v>
      </c>
      <c r="O971" t="str">
        <f t="shared" si="31"/>
        <v>Dark</v>
      </c>
      <c r="P971" t="str">
        <f>_xlfn.XLOOKUP(Table1[[#This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_xlfn.XLOOKUP('Working sheet 1'!D972,products!$A$1:$A$49,products!$B$1:$B$49,,0)</f>
        <v>Exc</v>
      </c>
      <c r="J972" t="str">
        <f>_xlfn.XLOOKUP(D972,products!$A$1:$A$49,products!$C$1:$C$49,,0)</f>
        <v>M</v>
      </c>
      <c r="K972" s="7">
        <f>_xlfn.XLOOKUP(D972,products!$A$1:$A$49,products!$D$1:$D$49,,0)</f>
        <v>0.5</v>
      </c>
      <c r="L972" s="9">
        <f>_xlfn.XLOOKUP(D972,products!$A$1:$A$49,products!$E$1:$E$49,,0)</f>
        <v>8.25</v>
      </c>
      <c r="M972" s="9">
        <f>'Working sheet 1'!L972*'Working sheet 1'!E972</f>
        <v>8.25</v>
      </c>
      <c r="N972" t="str">
        <f t="shared" si="30"/>
        <v>Excelsa</v>
      </c>
      <c r="O972" t="str">
        <f t="shared" si="31"/>
        <v>Medium</v>
      </c>
      <c r="P972" t="str">
        <f>_xlfn.XLOOKUP(Table1[[#This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_xlfn.XLOOKUP('Working sheet 1'!D973,products!$A$1:$A$49,products!$B$1:$B$49,,0)</f>
        <v>Ara</v>
      </c>
      <c r="J973" t="str">
        <f>_xlfn.XLOOKUP(D973,products!$A$1:$A$49,products!$C$1:$C$49,,0)</f>
        <v>L</v>
      </c>
      <c r="K973" s="7">
        <f>_xlfn.XLOOKUP(D973,products!$A$1:$A$49,products!$D$1:$D$49,,0)</f>
        <v>2.5</v>
      </c>
      <c r="L973" s="9">
        <f>_xlfn.XLOOKUP(D973,products!$A$1:$A$49,products!$E$1:$E$49,,0)</f>
        <v>29.784999999999997</v>
      </c>
      <c r="M973" s="9">
        <f>'Working sheet 1'!L973*'Working sheet 1'!E973</f>
        <v>148.92499999999998</v>
      </c>
      <c r="N973" t="str">
        <f t="shared" si="30"/>
        <v>Arabica</v>
      </c>
      <c r="O973" t="str">
        <f t="shared" si="31"/>
        <v>Light</v>
      </c>
      <c r="P973" t="str">
        <f>_xlfn.XLOOKUP(Table1[[#This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_xlfn.XLOOKUP('Working sheet 1'!D974,products!$A$1:$A$49,products!$B$1:$B$49,,0)</f>
        <v>Ara</v>
      </c>
      <c r="J974" t="str">
        <f>_xlfn.XLOOKUP(D974,products!$A$1:$A$49,products!$C$1:$C$49,,0)</f>
        <v>L</v>
      </c>
      <c r="K974" s="7">
        <f>_xlfn.XLOOKUP(D974,products!$A$1:$A$49,products!$D$1:$D$49,,0)</f>
        <v>2.5</v>
      </c>
      <c r="L974" s="9">
        <f>_xlfn.XLOOKUP(D974,products!$A$1:$A$49,products!$E$1:$E$49,,0)</f>
        <v>29.784999999999997</v>
      </c>
      <c r="M974" s="9">
        <f>'Working sheet 1'!L974*'Working sheet 1'!E974</f>
        <v>89.35499999999999</v>
      </c>
      <c r="N974" t="str">
        <f t="shared" si="30"/>
        <v>Arabica</v>
      </c>
      <c r="O974" t="str">
        <f t="shared" si="31"/>
        <v>Light</v>
      </c>
      <c r="P974" t="str">
        <f>_xlfn.XLOOKUP(Table1[[#This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_xlfn.XLOOKUP('Working sheet 1'!D975,products!$A$1:$A$49,products!$B$1:$B$49,,0)</f>
        <v>Lib</v>
      </c>
      <c r="J975" t="str">
        <f>_xlfn.XLOOKUP(D975,products!$A$1:$A$49,products!$C$1:$C$49,,0)</f>
        <v>M</v>
      </c>
      <c r="K975" s="7">
        <f>_xlfn.XLOOKUP(D975,products!$A$1:$A$49,products!$D$1:$D$49,,0)</f>
        <v>1</v>
      </c>
      <c r="L975" s="9">
        <f>_xlfn.XLOOKUP(D975,products!$A$1:$A$49,products!$E$1:$E$49,,0)</f>
        <v>14.55</v>
      </c>
      <c r="M975" s="9">
        <f>'Working sheet 1'!L975*'Working sheet 1'!E975</f>
        <v>87.300000000000011</v>
      </c>
      <c r="N975" t="str">
        <f t="shared" si="30"/>
        <v>Liberica</v>
      </c>
      <c r="O975" t="str">
        <f t="shared" si="31"/>
        <v>Medium</v>
      </c>
      <c r="P975" t="str">
        <f>_xlfn.XLOOKUP(Table1[[#This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_xlfn.XLOOKUP('Working sheet 1'!D976,products!$A$1:$A$49,products!$B$1:$B$49,,0)</f>
        <v>Rob</v>
      </c>
      <c r="J976" t="str">
        <f>_xlfn.XLOOKUP(D976,products!$A$1:$A$49,products!$C$1:$C$49,,0)</f>
        <v>D</v>
      </c>
      <c r="K976" s="7">
        <f>_xlfn.XLOOKUP(D976,products!$A$1:$A$49,products!$D$1:$D$49,,0)</f>
        <v>0.5</v>
      </c>
      <c r="L976" s="9">
        <f>_xlfn.XLOOKUP(D976,products!$A$1:$A$49,products!$E$1:$E$49,,0)</f>
        <v>5.3699999999999992</v>
      </c>
      <c r="M976" s="9">
        <f>'Working sheet 1'!L976*'Working sheet 1'!E976</f>
        <v>5.3699999999999992</v>
      </c>
      <c r="N976" t="str">
        <f t="shared" si="30"/>
        <v>Robusta</v>
      </c>
      <c r="O976" t="str">
        <f t="shared" si="31"/>
        <v>Dark</v>
      </c>
      <c r="P976" t="str">
        <f>_xlfn.XLOOKUP(Table1[[#This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_xlfn.XLOOKUP('Working sheet 1'!D977,products!$A$1:$A$49,products!$B$1:$B$49,,0)</f>
        <v>Ara</v>
      </c>
      <c r="J977" t="str">
        <f>_xlfn.XLOOKUP(D977,products!$A$1:$A$49,products!$C$1:$C$49,,0)</f>
        <v>D</v>
      </c>
      <c r="K977" s="7">
        <f>_xlfn.XLOOKUP(D977,products!$A$1:$A$49,products!$D$1:$D$49,,0)</f>
        <v>0.2</v>
      </c>
      <c r="L977" s="9">
        <f>_xlfn.XLOOKUP(D977,products!$A$1:$A$49,products!$E$1:$E$49,,0)</f>
        <v>2.9849999999999999</v>
      </c>
      <c r="M977" s="9">
        <f>'Working sheet 1'!L977*'Working sheet 1'!E977</f>
        <v>8.9550000000000001</v>
      </c>
      <c r="N977" t="str">
        <f t="shared" si="30"/>
        <v>Arabica</v>
      </c>
      <c r="O977" t="str">
        <f t="shared" si="31"/>
        <v>Dark</v>
      </c>
      <c r="P977" t="str">
        <f>_xlfn.XLOOKUP(Table1[[#This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_xlfn.XLOOKUP('Working sheet 1'!D978,products!$A$1:$A$49,products!$B$1:$B$49,,0)</f>
        <v>Rob</v>
      </c>
      <c r="J978" t="str">
        <f>_xlfn.XLOOKUP(D978,products!$A$1:$A$49,products!$C$1:$C$49,,0)</f>
        <v>L</v>
      </c>
      <c r="K978" s="7">
        <f>_xlfn.XLOOKUP(D978,products!$A$1:$A$49,products!$D$1:$D$49,,0)</f>
        <v>2.5</v>
      </c>
      <c r="L978" s="9">
        <f>_xlfn.XLOOKUP(D978,products!$A$1:$A$49,products!$E$1:$E$49,,0)</f>
        <v>27.484999999999996</v>
      </c>
      <c r="M978" s="9">
        <f>'Working sheet 1'!L978*'Working sheet 1'!E978</f>
        <v>137.42499999999998</v>
      </c>
      <c r="N978" t="str">
        <f t="shared" si="30"/>
        <v>Robusta</v>
      </c>
      <c r="O978" t="str">
        <f t="shared" si="31"/>
        <v>Light</v>
      </c>
      <c r="P978" t="str">
        <f>_xlfn.XLOOKUP(Table1[[#This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_xlfn.XLOOKUP('Working sheet 1'!D979,products!$A$1:$A$49,products!$B$1:$B$49,,0)</f>
        <v>Rob</v>
      </c>
      <c r="J979" t="str">
        <f>_xlfn.XLOOKUP(D979,products!$A$1:$A$49,products!$C$1:$C$49,,0)</f>
        <v>L</v>
      </c>
      <c r="K979" s="7">
        <f>_xlfn.XLOOKUP(D979,products!$A$1:$A$49,products!$D$1:$D$49,,0)</f>
        <v>1</v>
      </c>
      <c r="L979" s="9">
        <f>_xlfn.XLOOKUP(D979,products!$A$1:$A$49,products!$E$1:$E$49,,0)</f>
        <v>11.95</v>
      </c>
      <c r="M979" s="9">
        <f>'Working sheet 1'!L979*'Working sheet 1'!E979</f>
        <v>59.75</v>
      </c>
      <c r="N979" t="str">
        <f t="shared" si="30"/>
        <v>Robusta</v>
      </c>
      <c r="O979" t="str">
        <f t="shared" si="31"/>
        <v>Light</v>
      </c>
      <c r="P979" t="str">
        <f>_xlfn.XLOOKUP(Table1[[#This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_xlfn.XLOOKUP('Working sheet 1'!D980,products!$A$1:$A$49,products!$B$1:$B$49,,0)</f>
        <v>Ara</v>
      </c>
      <c r="J980" t="str">
        <f>_xlfn.XLOOKUP(D980,products!$A$1:$A$49,products!$C$1:$C$49,,0)</f>
        <v>L</v>
      </c>
      <c r="K980" s="7">
        <f>_xlfn.XLOOKUP(D980,products!$A$1:$A$49,products!$D$1:$D$49,,0)</f>
        <v>0.5</v>
      </c>
      <c r="L980" s="9">
        <f>_xlfn.XLOOKUP(D980,products!$A$1:$A$49,products!$E$1:$E$49,,0)</f>
        <v>7.77</v>
      </c>
      <c r="M980" s="9">
        <f>'Working sheet 1'!L980*'Working sheet 1'!E980</f>
        <v>23.31</v>
      </c>
      <c r="N980" t="str">
        <f t="shared" si="30"/>
        <v>Arabica</v>
      </c>
      <c r="O980" t="str">
        <f t="shared" si="31"/>
        <v>Light</v>
      </c>
      <c r="P980" t="str">
        <f>_xlfn.XLOOKUP(Table1[[#This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_xlfn.XLOOKUP('Working sheet 1'!D981,products!$A$1:$A$49,products!$B$1:$B$49,,0)</f>
        <v>Rob</v>
      </c>
      <c r="J981" t="str">
        <f>_xlfn.XLOOKUP(D981,products!$A$1:$A$49,products!$C$1:$C$49,,0)</f>
        <v>D</v>
      </c>
      <c r="K981" s="7">
        <f>_xlfn.XLOOKUP(D981,products!$A$1:$A$49,products!$D$1:$D$49,,0)</f>
        <v>0.5</v>
      </c>
      <c r="L981" s="9">
        <f>_xlfn.XLOOKUP(D981,products!$A$1:$A$49,products!$E$1:$E$49,,0)</f>
        <v>5.3699999999999992</v>
      </c>
      <c r="M981" s="9">
        <f>'Working sheet 1'!L981*'Working sheet 1'!E981</f>
        <v>10.739999999999998</v>
      </c>
      <c r="N981" t="str">
        <f t="shared" si="30"/>
        <v>Robusta</v>
      </c>
      <c r="O981" t="str">
        <f t="shared" si="31"/>
        <v>Dark</v>
      </c>
      <c r="P981" t="str">
        <f>_xlfn.XLOOKUP(Table1[[#This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_xlfn.XLOOKUP('Working sheet 1'!D982,products!$A$1:$A$49,products!$B$1:$B$49,,0)</f>
        <v>Exc</v>
      </c>
      <c r="J982" t="str">
        <f>_xlfn.XLOOKUP(D982,products!$A$1:$A$49,products!$C$1:$C$49,,0)</f>
        <v>D</v>
      </c>
      <c r="K982" s="7">
        <f>_xlfn.XLOOKUP(D982,products!$A$1:$A$49,products!$D$1:$D$49,,0)</f>
        <v>2.5</v>
      </c>
      <c r="L982" s="9">
        <f>_xlfn.XLOOKUP(D982,products!$A$1:$A$49,products!$E$1:$E$49,,0)</f>
        <v>27.945</v>
      </c>
      <c r="M982" s="9">
        <f>'Working sheet 1'!L982*'Working sheet 1'!E982</f>
        <v>167.67000000000002</v>
      </c>
      <c r="N982" t="str">
        <f t="shared" si="30"/>
        <v>Excelsa</v>
      </c>
      <c r="O982" t="str">
        <f t="shared" si="31"/>
        <v>Dark</v>
      </c>
      <c r="P982" t="str">
        <f>_xlfn.XLOOKUP(Table1[[#This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_xlfn.XLOOKUP('Working sheet 1'!D983,products!$A$1:$A$49,products!$B$1:$B$49,,0)</f>
        <v>Exc</v>
      </c>
      <c r="J983" t="str">
        <f>_xlfn.XLOOKUP(D983,products!$A$1:$A$49,products!$C$1:$C$49,,0)</f>
        <v>D</v>
      </c>
      <c r="K983" s="7">
        <f>_xlfn.XLOOKUP(D983,products!$A$1:$A$49,products!$D$1:$D$49,,0)</f>
        <v>0.2</v>
      </c>
      <c r="L983" s="9">
        <f>_xlfn.XLOOKUP(D983,products!$A$1:$A$49,products!$E$1:$E$49,,0)</f>
        <v>3.645</v>
      </c>
      <c r="M983" s="9">
        <f>'Working sheet 1'!L983*'Working sheet 1'!E983</f>
        <v>21.87</v>
      </c>
      <c r="N983" t="str">
        <f t="shared" si="30"/>
        <v>Excelsa</v>
      </c>
      <c r="O983" t="str">
        <f t="shared" si="31"/>
        <v>Dark</v>
      </c>
      <c r="P983" t="str">
        <f>_xlfn.XLOOKUP(Table1[[#This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_xlfn.XLOOKUP('Working sheet 1'!D984,products!$A$1:$A$49,products!$B$1:$B$49,,0)</f>
        <v>Rob</v>
      </c>
      <c r="J984" t="str">
        <f>_xlfn.XLOOKUP(D984,products!$A$1:$A$49,products!$C$1:$C$49,,0)</f>
        <v>L</v>
      </c>
      <c r="K984" s="7">
        <f>_xlfn.XLOOKUP(D984,products!$A$1:$A$49,products!$D$1:$D$49,,0)</f>
        <v>1</v>
      </c>
      <c r="L984" s="9">
        <f>_xlfn.XLOOKUP(D984,products!$A$1:$A$49,products!$E$1:$E$49,,0)</f>
        <v>11.95</v>
      </c>
      <c r="M984" s="9">
        <f>'Working sheet 1'!L984*'Working sheet 1'!E984</f>
        <v>23.9</v>
      </c>
      <c r="N984" t="str">
        <f t="shared" si="30"/>
        <v>Robusta</v>
      </c>
      <c r="O984" t="str">
        <f t="shared" si="31"/>
        <v>Light</v>
      </c>
      <c r="P984" t="str">
        <f>_xlfn.XLOOKUP(Table1[[#This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_xlfn.XLOOKUP('Working sheet 1'!D985,products!$A$1:$A$49,products!$B$1:$B$49,,0)</f>
        <v>Ara</v>
      </c>
      <c r="J985" t="str">
        <f>_xlfn.XLOOKUP(D985,products!$A$1:$A$49,products!$C$1:$C$49,,0)</f>
        <v>M</v>
      </c>
      <c r="K985" s="7">
        <f>_xlfn.XLOOKUP(D985,products!$A$1:$A$49,products!$D$1:$D$49,,0)</f>
        <v>0.2</v>
      </c>
      <c r="L985" s="9">
        <f>_xlfn.XLOOKUP(D985,products!$A$1:$A$49,products!$E$1:$E$49,,0)</f>
        <v>3.375</v>
      </c>
      <c r="M985" s="9">
        <f>'Working sheet 1'!L985*'Working sheet 1'!E985</f>
        <v>6.75</v>
      </c>
      <c r="N985" t="str">
        <f t="shared" si="30"/>
        <v>Arabica</v>
      </c>
      <c r="O985" t="str">
        <f t="shared" si="31"/>
        <v>Medium</v>
      </c>
      <c r="P985" t="str">
        <f>_xlfn.XLOOKUP(Table1[[#This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_xlfn.XLOOKUP('Working sheet 1'!D986,products!$A$1:$A$49,products!$B$1:$B$49,,0)</f>
        <v>Exc</v>
      </c>
      <c r="J986" t="str">
        <f>_xlfn.XLOOKUP(D986,products!$A$1:$A$49,products!$C$1:$C$49,,0)</f>
        <v>M</v>
      </c>
      <c r="K986" s="7">
        <f>_xlfn.XLOOKUP(D986,products!$A$1:$A$49,products!$D$1:$D$49,,0)</f>
        <v>2.5</v>
      </c>
      <c r="L986" s="9">
        <f>_xlfn.XLOOKUP(D986,products!$A$1:$A$49,products!$E$1:$E$49,,0)</f>
        <v>31.624999999999996</v>
      </c>
      <c r="M986" s="9">
        <f>'Working sheet 1'!L986*'Working sheet 1'!E986</f>
        <v>31.624999999999996</v>
      </c>
      <c r="N986" t="str">
        <f t="shared" si="30"/>
        <v>Excelsa</v>
      </c>
      <c r="O986" t="str">
        <f t="shared" si="31"/>
        <v>Medium</v>
      </c>
      <c r="P986" t="str">
        <f>_xlfn.XLOOKUP(Table1[[#This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_xlfn.XLOOKUP('Working sheet 1'!D987,products!$A$1:$A$49,products!$B$1:$B$49,,0)</f>
        <v>Rob</v>
      </c>
      <c r="J987" t="str">
        <f>_xlfn.XLOOKUP(D987,products!$A$1:$A$49,products!$C$1:$C$49,,0)</f>
        <v>L</v>
      </c>
      <c r="K987" s="7">
        <f>_xlfn.XLOOKUP(D987,products!$A$1:$A$49,products!$D$1:$D$49,,0)</f>
        <v>1</v>
      </c>
      <c r="L987" s="9">
        <f>_xlfn.XLOOKUP(D987,products!$A$1:$A$49,products!$E$1:$E$49,,0)</f>
        <v>11.95</v>
      </c>
      <c r="M987" s="9">
        <f>'Working sheet 1'!L987*'Working sheet 1'!E987</f>
        <v>47.8</v>
      </c>
      <c r="N987" t="str">
        <f t="shared" si="30"/>
        <v>Robusta</v>
      </c>
      <c r="O987" t="str">
        <f t="shared" si="31"/>
        <v>Light</v>
      </c>
      <c r="P987" t="str">
        <f>_xlfn.XLOOKUP(Table1[[#This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_xlfn.XLOOKUP('Working sheet 1'!D988,products!$A$1:$A$49,products!$B$1:$B$49,,0)</f>
        <v>Lib</v>
      </c>
      <c r="J988" t="str">
        <f>_xlfn.XLOOKUP(D988,products!$A$1:$A$49,products!$C$1:$C$49,,0)</f>
        <v>M</v>
      </c>
      <c r="K988" s="7">
        <f>_xlfn.XLOOKUP(D988,products!$A$1:$A$49,products!$D$1:$D$49,,0)</f>
        <v>2.5</v>
      </c>
      <c r="L988" s="9">
        <f>_xlfn.XLOOKUP(D988,products!$A$1:$A$49,products!$E$1:$E$49,,0)</f>
        <v>33.464999999999996</v>
      </c>
      <c r="M988" s="9">
        <f>'Working sheet 1'!L988*'Working sheet 1'!E988</f>
        <v>33.464999999999996</v>
      </c>
      <c r="N988" t="str">
        <f t="shared" si="30"/>
        <v>Liberica</v>
      </c>
      <c r="O988" t="str">
        <f t="shared" si="31"/>
        <v>Medium</v>
      </c>
      <c r="P988" t="str">
        <f>_xlfn.XLOOKUP(Table1[[#This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_xlfn.XLOOKUP('Working sheet 1'!D989,products!$A$1:$A$49,products!$B$1:$B$49,,0)</f>
        <v>Ara</v>
      </c>
      <c r="J989" t="str">
        <f>_xlfn.XLOOKUP(D989,products!$A$1:$A$49,products!$C$1:$C$49,,0)</f>
        <v>D</v>
      </c>
      <c r="K989" s="7">
        <f>_xlfn.XLOOKUP(D989,products!$A$1:$A$49,products!$D$1:$D$49,,0)</f>
        <v>0.5</v>
      </c>
      <c r="L989" s="9">
        <f>_xlfn.XLOOKUP(D989,products!$A$1:$A$49,products!$E$1:$E$49,,0)</f>
        <v>5.97</v>
      </c>
      <c r="M989" s="9">
        <f>'Working sheet 1'!L989*'Working sheet 1'!E989</f>
        <v>29.849999999999998</v>
      </c>
      <c r="N989" t="str">
        <f t="shared" si="30"/>
        <v>Arabica</v>
      </c>
      <c r="O989" t="str">
        <f t="shared" si="31"/>
        <v>Dark</v>
      </c>
      <c r="P989" t="str">
        <f>_xlfn.XLOOKUP(Table1[[#This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_xlfn.XLOOKUP('Working sheet 1'!D990,products!$A$1:$A$49,products!$B$1:$B$49,,0)</f>
        <v>Rob</v>
      </c>
      <c r="J990" t="str">
        <f>_xlfn.XLOOKUP(D990,products!$A$1:$A$49,products!$C$1:$C$49,,0)</f>
        <v>M</v>
      </c>
      <c r="K990" s="7">
        <f>_xlfn.XLOOKUP(D990,products!$A$1:$A$49,products!$D$1:$D$49,,0)</f>
        <v>1</v>
      </c>
      <c r="L990" s="9">
        <f>_xlfn.XLOOKUP(D990,products!$A$1:$A$49,products!$E$1:$E$49,,0)</f>
        <v>9.9499999999999993</v>
      </c>
      <c r="M990" s="9">
        <f>'Working sheet 1'!L990*'Working sheet 1'!E990</f>
        <v>29.849999999999998</v>
      </c>
      <c r="N990" t="str">
        <f t="shared" si="30"/>
        <v>Robusta</v>
      </c>
      <c r="O990" t="str">
        <f t="shared" si="31"/>
        <v>Medium</v>
      </c>
      <c r="P990" t="str">
        <f>_xlfn.XLOOKUP(Table1[[#This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_xlfn.XLOOKUP('Working sheet 1'!D991,products!$A$1:$A$49,products!$B$1:$B$49,,0)</f>
        <v>Ara</v>
      </c>
      <c r="J991" t="str">
        <f>_xlfn.XLOOKUP(D991,products!$A$1:$A$49,products!$C$1:$C$49,,0)</f>
        <v>M</v>
      </c>
      <c r="K991" s="7">
        <f>_xlfn.XLOOKUP(D991,products!$A$1:$A$49,products!$D$1:$D$49,,0)</f>
        <v>2.5</v>
      </c>
      <c r="L991" s="9">
        <f>_xlfn.XLOOKUP(D991,products!$A$1:$A$49,products!$E$1:$E$49,,0)</f>
        <v>25.874999999999996</v>
      </c>
      <c r="M991" s="9">
        <f>'Working sheet 1'!L991*'Working sheet 1'!E991</f>
        <v>155.24999999999997</v>
      </c>
      <c r="N991" t="str">
        <f t="shared" si="30"/>
        <v>Arabica</v>
      </c>
      <c r="O991" t="str">
        <f t="shared" si="31"/>
        <v>Medium</v>
      </c>
      <c r="P991" t="str">
        <f>_xlfn.XLOOKUP(Table1[[#This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_xlfn.XLOOKUP('Working sheet 1'!D992,products!$A$1:$A$49,products!$B$1:$B$49,,0)</f>
        <v>Exc</v>
      </c>
      <c r="J992" t="str">
        <f>_xlfn.XLOOKUP(D992,products!$A$1:$A$49,products!$C$1:$C$49,,0)</f>
        <v>D</v>
      </c>
      <c r="K992" s="7">
        <f>_xlfn.XLOOKUP(D992,products!$A$1:$A$49,products!$D$1:$D$49,,0)</f>
        <v>0.2</v>
      </c>
      <c r="L992" s="9">
        <f>_xlfn.XLOOKUP(D992,products!$A$1:$A$49,products!$E$1:$E$49,,0)</f>
        <v>3.645</v>
      </c>
      <c r="M992" s="9">
        <f>'Working sheet 1'!L992*'Working sheet 1'!E992</f>
        <v>18.225000000000001</v>
      </c>
      <c r="N992" t="str">
        <f t="shared" si="30"/>
        <v>Excelsa</v>
      </c>
      <c r="O992" t="str">
        <f t="shared" si="31"/>
        <v>Dark</v>
      </c>
      <c r="P992" t="str">
        <f>_xlfn.XLOOKUP(Table1[[#This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_xlfn.XLOOKUP('Working sheet 1'!D993,products!$A$1:$A$49,products!$B$1:$B$49,,0)</f>
        <v>Lib</v>
      </c>
      <c r="J993" t="str">
        <f>_xlfn.XLOOKUP(D993,products!$A$1:$A$49,products!$C$1:$C$49,,0)</f>
        <v>D</v>
      </c>
      <c r="K993" s="7">
        <f>_xlfn.XLOOKUP(D993,products!$A$1:$A$49,products!$D$1:$D$49,,0)</f>
        <v>0.5</v>
      </c>
      <c r="L993" s="9">
        <f>_xlfn.XLOOKUP(D993,products!$A$1:$A$49,products!$E$1:$E$49,,0)</f>
        <v>7.77</v>
      </c>
      <c r="M993" s="9">
        <f>'Working sheet 1'!L993*'Working sheet 1'!E993</f>
        <v>15.54</v>
      </c>
      <c r="N993" t="str">
        <f t="shared" si="30"/>
        <v>Liberica</v>
      </c>
      <c r="O993" t="str">
        <f t="shared" si="31"/>
        <v>Dark</v>
      </c>
      <c r="P993" t="str">
        <f>_xlfn.XLOOKUP(Table1[[#This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_xlfn.XLOOKUP('Working sheet 1'!D994,products!$A$1:$A$49,products!$B$1:$B$49,,0)</f>
        <v>Lib</v>
      </c>
      <c r="J994" t="str">
        <f>_xlfn.XLOOKUP(D994,products!$A$1:$A$49,products!$C$1:$C$49,,0)</f>
        <v>L</v>
      </c>
      <c r="K994" s="7">
        <f>_xlfn.XLOOKUP(D994,products!$A$1:$A$49,products!$D$1:$D$49,,0)</f>
        <v>2.5</v>
      </c>
      <c r="L994" s="9">
        <f>_xlfn.XLOOKUP(D994,products!$A$1:$A$49,products!$E$1:$E$49,,0)</f>
        <v>36.454999999999998</v>
      </c>
      <c r="M994" s="9">
        <f>'Working sheet 1'!L994*'Working sheet 1'!E994</f>
        <v>109.36499999999999</v>
      </c>
      <c r="N994" t="str">
        <f t="shared" si="30"/>
        <v>Liberica</v>
      </c>
      <c r="O994" t="str">
        <f t="shared" si="31"/>
        <v>Light</v>
      </c>
      <c r="P994" t="str">
        <f>_xlfn.XLOOKUP(Table1[[#This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_xlfn.XLOOKUP('Working sheet 1'!D995,products!$A$1:$A$49,products!$B$1:$B$49,,0)</f>
        <v>Ara</v>
      </c>
      <c r="J995" t="str">
        <f>_xlfn.XLOOKUP(D995,products!$A$1:$A$49,products!$C$1:$C$49,,0)</f>
        <v>L</v>
      </c>
      <c r="K995" s="7">
        <f>_xlfn.XLOOKUP(D995,products!$A$1:$A$49,products!$D$1:$D$49,,0)</f>
        <v>1</v>
      </c>
      <c r="L995" s="9">
        <f>_xlfn.XLOOKUP(D995,products!$A$1:$A$49,products!$E$1:$E$49,,0)</f>
        <v>12.95</v>
      </c>
      <c r="M995" s="9">
        <f>'Working sheet 1'!L995*'Working sheet 1'!E995</f>
        <v>77.699999999999989</v>
      </c>
      <c r="N995" t="str">
        <f t="shared" si="30"/>
        <v>Arabica</v>
      </c>
      <c r="O995" t="str">
        <f t="shared" si="31"/>
        <v>Light</v>
      </c>
      <c r="P995" t="str">
        <f>_xlfn.XLOOKUP(Table1[[#This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_xlfn.XLOOKUP('Working sheet 1'!D996,products!$A$1:$A$49,products!$B$1:$B$49,,0)</f>
        <v>Ara</v>
      </c>
      <c r="J996" t="str">
        <f>_xlfn.XLOOKUP(D996,products!$A$1:$A$49,products!$C$1:$C$49,,0)</f>
        <v>D</v>
      </c>
      <c r="K996" s="7">
        <f>_xlfn.XLOOKUP(D996,products!$A$1:$A$49,products!$D$1:$D$49,,0)</f>
        <v>0.2</v>
      </c>
      <c r="L996" s="9">
        <f>_xlfn.XLOOKUP(D996,products!$A$1:$A$49,products!$E$1:$E$49,,0)</f>
        <v>2.9849999999999999</v>
      </c>
      <c r="M996" s="9">
        <f>'Working sheet 1'!L996*'Working sheet 1'!E996</f>
        <v>8.9550000000000001</v>
      </c>
      <c r="N996" t="str">
        <f t="shared" si="30"/>
        <v>Arabica</v>
      </c>
      <c r="O996" t="str">
        <f t="shared" si="31"/>
        <v>Dark</v>
      </c>
      <c r="P996" t="str">
        <f>_xlfn.XLOOKUP(Table1[[#This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_xlfn.XLOOKUP('Working sheet 1'!D997,products!$A$1:$A$49,products!$B$1:$B$49,,0)</f>
        <v>Rob</v>
      </c>
      <c r="J997" t="str">
        <f>_xlfn.XLOOKUP(D997,products!$A$1:$A$49,products!$C$1:$C$49,,0)</f>
        <v>L</v>
      </c>
      <c r="K997" s="7">
        <f>_xlfn.XLOOKUP(D997,products!$A$1:$A$49,products!$D$1:$D$49,,0)</f>
        <v>2.5</v>
      </c>
      <c r="L997" s="9">
        <f>_xlfn.XLOOKUP(D997,products!$A$1:$A$49,products!$E$1:$E$49,,0)</f>
        <v>27.484999999999996</v>
      </c>
      <c r="M997" s="9">
        <f>'Working sheet 1'!L997*'Working sheet 1'!E997</f>
        <v>27.484999999999996</v>
      </c>
      <c r="N997" t="str">
        <f t="shared" si="30"/>
        <v>Robusta</v>
      </c>
      <c r="O997" t="str">
        <f t="shared" si="31"/>
        <v>Light</v>
      </c>
      <c r="P997" t="str">
        <f>_xlfn.XLOOKUP(Table1[[#This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_xlfn.XLOOKUP('Working sheet 1'!D998,products!$A$1:$A$49,products!$B$1:$B$49,,0)</f>
        <v>Rob</v>
      </c>
      <c r="J998" t="str">
        <f>_xlfn.XLOOKUP(D998,products!$A$1:$A$49,products!$C$1:$C$49,,0)</f>
        <v>M</v>
      </c>
      <c r="K998" s="7">
        <f>_xlfn.XLOOKUP(D998,products!$A$1:$A$49,products!$D$1:$D$49,,0)</f>
        <v>0.5</v>
      </c>
      <c r="L998" s="9">
        <f>_xlfn.XLOOKUP(D998,products!$A$1:$A$49,products!$E$1:$E$49,,0)</f>
        <v>5.97</v>
      </c>
      <c r="M998" s="9">
        <f>'Working sheet 1'!L998*'Working sheet 1'!E998</f>
        <v>29.849999999999998</v>
      </c>
      <c r="N998" t="str">
        <f t="shared" si="30"/>
        <v>Robusta</v>
      </c>
      <c r="O998" t="str">
        <f t="shared" si="31"/>
        <v>Medium</v>
      </c>
      <c r="P998" t="str">
        <f>_xlfn.XLOOKUP(Table1[[#This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_xlfn.XLOOKUP('Working sheet 1'!D999,products!$A$1:$A$49,products!$B$1:$B$49,,0)</f>
        <v>Ara</v>
      </c>
      <c r="J999" t="str">
        <f>_xlfn.XLOOKUP(D999,products!$A$1:$A$49,products!$C$1:$C$49,,0)</f>
        <v>M</v>
      </c>
      <c r="K999" s="7">
        <f>_xlfn.XLOOKUP(D999,products!$A$1:$A$49,products!$D$1:$D$49,,0)</f>
        <v>0.5</v>
      </c>
      <c r="L999" s="9">
        <f>_xlfn.XLOOKUP(D999,products!$A$1:$A$49,products!$E$1:$E$49,,0)</f>
        <v>6.75</v>
      </c>
      <c r="M999" s="9">
        <f>'Working sheet 1'!L999*'Working sheet 1'!E999</f>
        <v>27</v>
      </c>
      <c r="N999" t="str">
        <f t="shared" si="30"/>
        <v>Arabica</v>
      </c>
      <c r="O999" t="str">
        <f t="shared" si="31"/>
        <v>Medium</v>
      </c>
      <c r="P999" t="str">
        <f>_xlfn.XLOOKUP(Table1[[#This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_xlfn.XLOOKUP('Working sheet 1'!D1000,products!$A$1:$A$49,products!$B$1:$B$49,,0)</f>
        <v>Ara</v>
      </c>
      <c r="J1000" t="str">
        <f>_xlfn.XLOOKUP(D1000,products!$A$1:$A$49,products!$C$1:$C$49,,0)</f>
        <v>D</v>
      </c>
      <c r="K1000" s="7">
        <f>_xlfn.XLOOKUP(D1000,products!$A$1:$A$49,products!$D$1:$D$49,,0)</f>
        <v>1</v>
      </c>
      <c r="L1000" s="9">
        <f>_xlfn.XLOOKUP(D1000,products!$A$1:$A$49,products!$E$1:$E$49,,0)</f>
        <v>9.9499999999999993</v>
      </c>
      <c r="M1000" s="9">
        <f>'Working sheet 1'!L1000*'Working sheet 1'!E1000</f>
        <v>9.9499999999999993</v>
      </c>
      <c r="N1000" t="str">
        <f t="shared" si="30"/>
        <v>Arabica</v>
      </c>
      <c r="O1000" t="str">
        <f t="shared" si="31"/>
        <v>Dark</v>
      </c>
      <c r="P1000" t="str">
        <f>_xlfn.XLOOKUP(Table1[[#This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_xlfn.XLOOKUP('Working sheet 1'!D1001,products!$A$1:$A$49,products!$B$1:$B$49,,0)</f>
        <v>Exc</v>
      </c>
      <c r="J1001" t="str">
        <f>_xlfn.XLOOKUP(D1001,products!$A$1:$A$49,products!$C$1:$C$49,,0)</f>
        <v>M</v>
      </c>
      <c r="K1001" s="7">
        <f>_xlfn.XLOOKUP(D1001,products!$A$1:$A$49,products!$D$1:$D$49,,0)</f>
        <v>0.2</v>
      </c>
      <c r="L1001" s="9">
        <f>_xlfn.XLOOKUP(D1001,products!$A$1:$A$49,products!$E$1:$E$49,,0)</f>
        <v>4.125</v>
      </c>
      <c r="M1001" s="9">
        <f>'Working sheet 1'!L1001*'Working sheet 1'!E1001</f>
        <v>12.375</v>
      </c>
      <c r="N1001" t="str">
        <f t="shared" si="30"/>
        <v>Excelsa</v>
      </c>
      <c r="O1001" t="str">
        <f t="shared" si="31"/>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229F-4633-470F-9A9E-6D702D8E7024}">
  <dimension ref="A3:G53"/>
  <sheetViews>
    <sheetView topLeftCell="G1" workbookViewId="0">
      <selection activeCell="AA8" sqref="AA8"/>
    </sheetView>
  </sheetViews>
  <sheetFormatPr defaultRowHeight="15" x14ac:dyDescent="0.25"/>
  <cols>
    <col min="1" max="1" width="13.140625" bestFit="1" customWidth="1"/>
    <col min="2" max="2" width="13" bestFit="1" customWidth="1"/>
    <col min="3" max="6" width="21.5703125" bestFit="1" customWidth="1"/>
    <col min="7" max="7" width="11.28515625" bestFit="1" customWidth="1"/>
  </cols>
  <sheetData>
    <row r="3" spans="1:7" x14ac:dyDescent="0.25">
      <c r="A3" s="10" t="s">
        <v>6209</v>
      </c>
      <c r="C3" s="10" t="s">
        <v>6196</v>
      </c>
    </row>
    <row r="4" spans="1:7" x14ac:dyDescent="0.25">
      <c r="A4" s="10" t="s">
        <v>6204</v>
      </c>
      <c r="B4" s="10" t="s">
        <v>1</v>
      </c>
      <c r="C4" t="s">
        <v>6205</v>
      </c>
      <c r="D4" t="s">
        <v>6206</v>
      </c>
      <c r="E4" t="s">
        <v>6207</v>
      </c>
      <c r="F4" t="s">
        <v>6208</v>
      </c>
      <c r="G4" t="s">
        <v>6198</v>
      </c>
    </row>
    <row r="5" spans="1:7" x14ac:dyDescent="0.25">
      <c r="A5" t="s">
        <v>6199</v>
      </c>
      <c r="B5" s="5" t="s">
        <v>6210</v>
      </c>
      <c r="C5" s="11">
        <v>186.85499999999999</v>
      </c>
      <c r="D5" s="11">
        <v>305.97000000000003</v>
      </c>
      <c r="E5" s="11">
        <v>213.15999999999997</v>
      </c>
      <c r="F5" s="11">
        <v>123</v>
      </c>
      <c r="G5" s="11">
        <v>828.98500000000001</v>
      </c>
    </row>
    <row r="6" spans="1:7" x14ac:dyDescent="0.25">
      <c r="B6" s="5" t="s">
        <v>6211</v>
      </c>
      <c r="C6" s="11">
        <v>251.96499999999997</v>
      </c>
      <c r="D6" s="11">
        <v>129.46</v>
      </c>
      <c r="E6" s="11">
        <v>434.03999999999996</v>
      </c>
      <c r="F6" s="11">
        <v>171.93999999999997</v>
      </c>
      <c r="G6" s="11">
        <v>987.40499999999986</v>
      </c>
    </row>
    <row r="7" spans="1:7" x14ac:dyDescent="0.25">
      <c r="B7" s="5" t="s">
        <v>6212</v>
      </c>
      <c r="C7" s="11">
        <v>224.94499999999999</v>
      </c>
      <c r="D7" s="11">
        <v>349.12</v>
      </c>
      <c r="E7" s="11">
        <v>321.04000000000002</v>
      </c>
      <c r="F7" s="11">
        <v>126.035</v>
      </c>
      <c r="G7" s="11">
        <v>1021.14</v>
      </c>
    </row>
    <row r="8" spans="1:7" x14ac:dyDescent="0.25">
      <c r="B8" s="5" t="s">
        <v>6200</v>
      </c>
      <c r="C8" s="11">
        <v>307.12</v>
      </c>
      <c r="D8" s="11">
        <v>681.07499999999993</v>
      </c>
      <c r="E8" s="11">
        <v>533.70499999999993</v>
      </c>
      <c r="F8" s="11">
        <v>158.85</v>
      </c>
      <c r="G8" s="11">
        <v>1680.7499999999998</v>
      </c>
    </row>
    <row r="9" spans="1:7" x14ac:dyDescent="0.25">
      <c r="B9" s="5" t="s">
        <v>6201</v>
      </c>
      <c r="C9" s="11">
        <v>53.664999999999992</v>
      </c>
      <c r="D9" s="11">
        <v>83.025000000000006</v>
      </c>
      <c r="E9" s="11">
        <v>193.83499999999998</v>
      </c>
      <c r="F9" s="11">
        <v>68.039999999999992</v>
      </c>
      <c r="G9" s="11">
        <v>398.56499999999994</v>
      </c>
    </row>
    <row r="10" spans="1:7" x14ac:dyDescent="0.25">
      <c r="B10" s="5" t="s">
        <v>6202</v>
      </c>
      <c r="C10" s="11">
        <v>163.01999999999998</v>
      </c>
      <c r="D10" s="11">
        <v>678.3599999999999</v>
      </c>
      <c r="E10" s="11">
        <v>171.04500000000002</v>
      </c>
      <c r="F10" s="11">
        <v>372.255</v>
      </c>
      <c r="G10" s="11">
        <v>1384.6799999999998</v>
      </c>
    </row>
    <row r="11" spans="1:7" x14ac:dyDescent="0.25">
      <c r="B11" s="5" t="s">
        <v>6203</v>
      </c>
      <c r="C11" s="11">
        <v>345.02</v>
      </c>
      <c r="D11" s="11">
        <v>273.86999999999995</v>
      </c>
      <c r="E11" s="11">
        <v>184.12999999999997</v>
      </c>
      <c r="F11" s="11">
        <v>201.11499999999998</v>
      </c>
      <c r="G11" s="11">
        <v>1004.1349999999999</v>
      </c>
    </row>
    <row r="12" spans="1:7" x14ac:dyDescent="0.25">
      <c r="B12" s="5" t="s">
        <v>6213</v>
      </c>
      <c r="C12" s="11">
        <v>334.89</v>
      </c>
      <c r="D12" s="11">
        <v>70.95</v>
      </c>
      <c r="E12" s="11">
        <v>134.23000000000002</v>
      </c>
      <c r="F12" s="11">
        <v>166.27499999999998</v>
      </c>
      <c r="G12" s="11">
        <v>706.34499999999991</v>
      </c>
    </row>
    <row r="13" spans="1:7" x14ac:dyDescent="0.25">
      <c r="B13" s="5" t="s">
        <v>6214</v>
      </c>
      <c r="C13" s="11">
        <v>178.70999999999998</v>
      </c>
      <c r="D13" s="11">
        <v>166.1</v>
      </c>
      <c r="E13" s="11">
        <v>439.30999999999995</v>
      </c>
      <c r="F13" s="11">
        <v>492.9</v>
      </c>
      <c r="G13" s="11">
        <v>1277.02</v>
      </c>
    </row>
    <row r="14" spans="1:7" x14ac:dyDescent="0.25">
      <c r="B14" s="5" t="s">
        <v>6215</v>
      </c>
      <c r="C14" s="11">
        <v>301.98500000000001</v>
      </c>
      <c r="D14" s="11">
        <v>153.76499999999999</v>
      </c>
      <c r="E14" s="11">
        <v>215.55499999999998</v>
      </c>
      <c r="F14" s="11">
        <v>213.66499999999999</v>
      </c>
      <c r="G14" s="11">
        <v>884.96999999999991</v>
      </c>
    </row>
    <row r="15" spans="1:7" x14ac:dyDescent="0.25">
      <c r="B15" s="5" t="s">
        <v>6216</v>
      </c>
      <c r="C15" s="11">
        <v>312.83499999999998</v>
      </c>
      <c r="D15" s="11">
        <v>63.249999999999993</v>
      </c>
      <c r="E15" s="11">
        <v>350.89500000000004</v>
      </c>
      <c r="F15" s="11">
        <v>96.405000000000001</v>
      </c>
      <c r="G15" s="11">
        <v>823.38499999999999</v>
      </c>
    </row>
    <row r="16" spans="1:7" x14ac:dyDescent="0.25">
      <c r="B16" s="5" t="s">
        <v>6217</v>
      </c>
      <c r="C16" s="11">
        <v>265.62</v>
      </c>
      <c r="D16" s="11">
        <v>526.51499999999987</v>
      </c>
      <c r="E16" s="11">
        <v>187.06</v>
      </c>
      <c r="F16" s="11">
        <v>210.58999999999997</v>
      </c>
      <c r="G16" s="11">
        <v>1189.7849999999999</v>
      </c>
    </row>
    <row r="17" spans="1:7" x14ac:dyDescent="0.25">
      <c r="C17" s="11"/>
      <c r="D17" s="11"/>
      <c r="E17" s="11"/>
      <c r="F17" s="11"/>
      <c r="G17" s="11"/>
    </row>
    <row r="18" spans="1:7" x14ac:dyDescent="0.25">
      <c r="A18" t="s">
        <v>6218</v>
      </c>
      <c r="B18" s="5" t="s">
        <v>6210</v>
      </c>
      <c r="C18" s="11">
        <v>47.25</v>
      </c>
      <c r="D18" s="11">
        <v>65.805000000000007</v>
      </c>
      <c r="E18" s="11">
        <v>274.67500000000001</v>
      </c>
      <c r="F18" s="11">
        <v>179.22</v>
      </c>
      <c r="G18" s="11">
        <v>566.95000000000005</v>
      </c>
    </row>
    <row r="19" spans="1:7" x14ac:dyDescent="0.25">
      <c r="B19" s="5" t="s">
        <v>6211</v>
      </c>
      <c r="C19" s="11">
        <v>745.44999999999993</v>
      </c>
      <c r="D19" s="11">
        <v>428.88499999999999</v>
      </c>
      <c r="E19" s="11">
        <v>194.17499999999998</v>
      </c>
      <c r="F19" s="11">
        <v>429.82999999999993</v>
      </c>
      <c r="G19" s="11">
        <v>1798.34</v>
      </c>
    </row>
    <row r="20" spans="1:7" x14ac:dyDescent="0.25">
      <c r="B20" s="5" t="s">
        <v>6212</v>
      </c>
      <c r="C20" s="11">
        <v>130.47</v>
      </c>
      <c r="D20" s="11">
        <v>271.48500000000001</v>
      </c>
      <c r="E20" s="11">
        <v>281.20499999999998</v>
      </c>
      <c r="F20" s="11">
        <v>231.63000000000002</v>
      </c>
      <c r="G20" s="11">
        <v>914.79000000000008</v>
      </c>
    </row>
    <row r="21" spans="1:7" x14ac:dyDescent="0.25">
      <c r="B21" s="5" t="s">
        <v>6200</v>
      </c>
      <c r="C21" s="11">
        <v>27</v>
      </c>
      <c r="D21" s="11">
        <v>347.26</v>
      </c>
      <c r="E21" s="11">
        <v>147.51</v>
      </c>
      <c r="F21" s="11">
        <v>240.04</v>
      </c>
      <c r="G21" s="11">
        <v>761.81</v>
      </c>
    </row>
    <row r="22" spans="1:7" x14ac:dyDescent="0.25">
      <c r="B22" s="5" t="s">
        <v>6201</v>
      </c>
      <c r="C22" s="11">
        <v>255.11499999999995</v>
      </c>
      <c r="D22" s="11">
        <v>541.73</v>
      </c>
      <c r="E22" s="11">
        <v>83.43</v>
      </c>
      <c r="F22" s="11">
        <v>59.079999999999991</v>
      </c>
      <c r="G22" s="11">
        <v>939.35500000000013</v>
      </c>
    </row>
    <row r="23" spans="1:7" x14ac:dyDescent="0.25">
      <c r="B23" s="5" t="s">
        <v>6202</v>
      </c>
      <c r="C23" s="11">
        <v>584.78999999999985</v>
      </c>
      <c r="D23" s="11">
        <v>357.42999999999995</v>
      </c>
      <c r="E23" s="11">
        <v>355.34</v>
      </c>
      <c r="F23" s="11">
        <v>140.88</v>
      </c>
      <c r="G23" s="11">
        <v>1438.4399999999996</v>
      </c>
    </row>
    <row r="24" spans="1:7" x14ac:dyDescent="0.25">
      <c r="B24" s="5" t="s">
        <v>6203</v>
      </c>
      <c r="C24" s="11">
        <v>430.62</v>
      </c>
      <c r="D24" s="11">
        <v>227.42500000000001</v>
      </c>
      <c r="E24" s="11">
        <v>236.315</v>
      </c>
      <c r="F24" s="11">
        <v>414.58499999999992</v>
      </c>
      <c r="G24" s="11">
        <v>1308.9450000000002</v>
      </c>
    </row>
    <row r="25" spans="1:7" x14ac:dyDescent="0.25">
      <c r="B25" s="5" t="s">
        <v>6213</v>
      </c>
      <c r="C25" s="11">
        <v>22.5</v>
      </c>
      <c r="D25" s="11">
        <v>77.72</v>
      </c>
      <c r="E25" s="11">
        <v>60.5</v>
      </c>
      <c r="F25" s="11">
        <v>139.67999999999998</v>
      </c>
      <c r="G25" s="11">
        <v>300.39999999999998</v>
      </c>
    </row>
    <row r="26" spans="1:7" x14ac:dyDescent="0.25">
      <c r="B26" s="5" t="s">
        <v>6214</v>
      </c>
      <c r="C26" s="11">
        <v>126.14999999999999</v>
      </c>
      <c r="D26" s="11">
        <v>195.11</v>
      </c>
      <c r="E26" s="11">
        <v>89.13</v>
      </c>
      <c r="F26" s="11">
        <v>302.65999999999997</v>
      </c>
      <c r="G26" s="11">
        <v>713.05</v>
      </c>
    </row>
    <row r="27" spans="1:7" x14ac:dyDescent="0.25">
      <c r="B27" s="5" t="s">
        <v>6215</v>
      </c>
      <c r="C27" s="11">
        <v>376.03</v>
      </c>
      <c r="D27" s="11">
        <v>523.24</v>
      </c>
      <c r="E27" s="11">
        <v>440.96499999999997</v>
      </c>
      <c r="F27" s="11">
        <v>174.46999999999997</v>
      </c>
      <c r="G27" s="11">
        <v>1514.7049999999999</v>
      </c>
    </row>
    <row r="28" spans="1:7" x14ac:dyDescent="0.25">
      <c r="B28" s="5" t="s">
        <v>6216</v>
      </c>
      <c r="C28" s="11">
        <v>515.17999999999995</v>
      </c>
      <c r="D28" s="11">
        <v>142.56</v>
      </c>
      <c r="E28" s="11">
        <v>347.03999999999996</v>
      </c>
      <c r="F28" s="11">
        <v>104.08499999999999</v>
      </c>
      <c r="G28" s="11">
        <v>1108.865</v>
      </c>
    </row>
    <row r="29" spans="1:7" x14ac:dyDescent="0.25">
      <c r="B29" s="5" t="s">
        <v>6217</v>
      </c>
      <c r="C29" s="11">
        <v>95.859999999999985</v>
      </c>
      <c r="D29" s="11">
        <v>484.76</v>
      </c>
      <c r="E29" s="11">
        <v>94.17</v>
      </c>
      <c r="F29" s="11">
        <v>77.10499999999999</v>
      </c>
      <c r="G29" s="11">
        <v>751.89499999999998</v>
      </c>
    </row>
    <row r="30" spans="1:7" x14ac:dyDescent="0.25">
      <c r="C30" s="11"/>
      <c r="D30" s="11"/>
      <c r="E30" s="11"/>
      <c r="F30" s="11"/>
      <c r="G30" s="11"/>
    </row>
    <row r="31" spans="1:7" x14ac:dyDescent="0.25">
      <c r="A31" t="s">
        <v>6219</v>
      </c>
      <c r="B31" s="5" t="s">
        <v>6210</v>
      </c>
      <c r="C31" s="11">
        <v>258.34500000000003</v>
      </c>
      <c r="D31" s="11">
        <v>139.625</v>
      </c>
      <c r="E31" s="11">
        <v>279.52000000000004</v>
      </c>
      <c r="F31" s="11">
        <v>160.19499999999999</v>
      </c>
      <c r="G31" s="11">
        <v>837.68499999999995</v>
      </c>
    </row>
    <row r="32" spans="1:7" x14ac:dyDescent="0.25">
      <c r="B32" s="5" t="s">
        <v>6211</v>
      </c>
      <c r="C32" s="11">
        <v>342.2</v>
      </c>
      <c r="D32" s="11">
        <v>284.24999999999994</v>
      </c>
      <c r="E32" s="11">
        <v>251.83</v>
      </c>
      <c r="F32" s="11">
        <v>80.550000000000011</v>
      </c>
      <c r="G32" s="11">
        <v>958.82999999999993</v>
      </c>
    </row>
    <row r="33" spans="1:7" x14ac:dyDescent="0.25">
      <c r="B33" s="5" t="s">
        <v>6212</v>
      </c>
      <c r="C33" s="11">
        <v>418.30499999999989</v>
      </c>
      <c r="D33" s="11">
        <v>468.125</v>
      </c>
      <c r="E33" s="11">
        <v>405.05500000000006</v>
      </c>
      <c r="F33" s="11">
        <v>253.15499999999997</v>
      </c>
      <c r="G33" s="11">
        <v>1544.6399999999999</v>
      </c>
    </row>
    <row r="34" spans="1:7" x14ac:dyDescent="0.25">
      <c r="B34" s="5" t="s">
        <v>6200</v>
      </c>
      <c r="C34" s="11">
        <v>102.32999999999998</v>
      </c>
      <c r="D34" s="11">
        <v>242.14000000000001</v>
      </c>
      <c r="E34" s="11">
        <v>554.875</v>
      </c>
      <c r="F34" s="11">
        <v>106.23999999999998</v>
      </c>
      <c r="G34" s="11">
        <v>1005.585</v>
      </c>
    </row>
    <row r="35" spans="1:7" x14ac:dyDescent="0.25">
      <c r="B35" s="5" t="s">
        <v>6201</v>
      </c>
      <c r="C35" s="11">
        <v>234.71999999999997</v>
      </c>
      <c r="D35" s="11">
        <v>133.08000000000001</v>
      </c>
      <c r="E35" s="11">
        <v>267.2</v>
      </c>
      <c r="F35" s="11">
        <v>272.68999999999994</v>
      </c>
      <c r="G35" s="11">
        <v>907.68999999999994</v>
      </c>
    </row>
    <row r="36" spans="1:7" x14ac:dyDescent="0.25">
      <c r="B36" s="5" t="s">
        <v>6202</v>
      </c>
      <c r="C36" s="11">
        <v>430.39</v>
      </c>
      <c r="D36" s="11">
        <v>136.20500000000001</v>
      </c>
      <c r="E36" s="11">
        <v>209.6</v>
      </c>
      <c r="F36" s="11">
        <v>88.334999999999994</v>
      </c>
      <c r="G36" s="11">
        <v>864.53000000000009</v>
      </c>
    </row>
    <row r="37" spans="1:7" x14ac:dyDescent="0.25">
      <c r="B37" s="5" t="s">
        <v>6203</v>
      </c>
      <c r="C37" s="11">
        <v>109.005</v>
      </c>
      <c r="D37" s="11">
        <v>393.57499999999999</v>
      </c>
      <c r="E37" s="11">
        <v>61.034999999999997</v>
      </c>
      <c r="F37" s="11">
        <v>199.48999999999998</v>
      </c>
      <c r="G37" s="11">
        <v>763.10500000000002</v>
      </c>
    </row>
    <row r="38" spans="1:7" x14ac:dyDescent="0.25">
      <c r="B38" s="5" t="s">
        <v>6213</v>
      </c>
      <c r="C38" s="11">
        <v>287.52499999999998</v>
      </c>
      <c r="D38" s="11">
        <v>288.67</v>
      </c>
      <c r="E38" s="11">
        <v>125.58</v>
      </c>
      <c r="F38" s="11">
        <v>374.13499999999999</v>
      </c>
      <c r="G38" s="11">
        <v>1075.9099999999999</v>
      </c>
    </row>
    <row r="39" spans="1:7" x14ac:dyDescent="0.25">
      <c r="B39" s="5" t="s">
        <v>6214</v>
      </c>
      <c r="C39" s="11">
        <v>840.92999999999984</v>
      </c>
      <c r="D39" s="11">
        <v>409.875</v>
      </c>
      <c r="E39" s="11">
        <v>171.32999999999998</v>
      </c>
      <c r="F39" s="11">
        <v>221.43999999999997</v>
      </c>
      <c r="G39" s="11">
        <v>1643.5749999999998</v>
      </c>
    </row>
    <row r="40" spans="1:7" x14ac:dyDescent="0.25">
      <c r="B40" s="5" t="s">
        <v>6215</v>
      </c>
      <c r="C40" s="11">
        <v>299.07</v>
      </c>
      <c r="D40" s="11">
        <v>260.32499999999999</v>
      </c>
      <c r="E40" s="11">
        <v>584.64</v>
      </c>
      <c r="F40" s="11">
        <v>256.36500000000001</v>
      </c>
      <c r="G40" s="11">
        <v>1400.3999999999999</v>
      </c>
    </row>
    <row r="41" spans="1:7" x14ac:dyDescent="0.25">
      <c r="B41" s="5" t="s">
        <v>6216</v>
      </c>
      <c r="C41" s="11">
        <v>323.32499999999999</v>
      </c>
      <c r="D41" s="11">
        <v>565.57000000000005</v>
      </c>
      <c r="E41" s="11">
        <v>537.80999999999995</v>
      </c>
      <c r="F41" s="11">
        <v>189.47499999999999</v>
      </c>
      <c r="G41" s="11">
        <v>1616.1799999999998</v>
      </c>
    </row>
    <row r="42" spans="1:7" x14ac:dyDescent="0.25">
      <c r="B42" s="5" t="s">
        <v>6217</v>
      </c>
      <c r="C42" s="11">
        <v>399.48499999999996</v>
      </c>
      <c r="D42" s="11">
        <v>148.19999999999999</v>
      </c>
      <c r="E42" s="11">
        <v>388.21999999999997</v>
      </c>
      <c r="F42" s="11">
        <v>212.07499999999999</v>
      </c>
      <c r="G42" s="11">
        <v>1147.98</v>
      </c>
    </row>
    <row r="43" spans="1:7" x14ac:dyDescent="0.25">
      <c r="C43" s="11"/>
      <c r="D43" s="11"/>
      <c r="E43" s="11"/>
      <c r="F43" s="11"/>
      <c r="G43" s="11"/>
    </row>
    <row r="44" spans="1:7" x14ac:dyDescent="0.25">
      <c r="A44" t="s">
        <v>6220</v>
      </c>
      <c r="B44" s="5" t="s">
        <v>6210</v>
      </c>
      <c r="C44" s="11">
        <v>112.69499999999999</v>
      </c>
      <c r="D44" s="11">
        <v>166.32</v>
      </c>
      <c r="E44" s="11">
        <v>843.71499999999992</v>
      </c>
      <c r="F44" s="11">
        <v>146.685</v>
      </c>
      <c r="G44" s="11">
        <v>1269.415</v>
      </c>
    </row>
    <row r="45" spans="1:7" x14ac:dyDescent="0.25">
      <c r="B45" s="5" t="s">
        <v>6211</v>
      </c>
      <c r="C45" s="11">
        <v>114.87999999999998</v>
      </c>
      <c r="D45" s="11">
        <v>133.815</v>
      </c>
      <c r="E45" s="11">
        <v>91.175000000000011</v>
      </c>
      <c r="F45" s="11">
        <v>53.759999999999991</v>
      </c>
      <c r="G45" s="11">
        <v>393.63</v>
      </c>
    </row>
    <row r="46" spans="1:7" x14ac:dyDescent="0.25">
      <c r="B46" s="5" t="s">
        <v>6212</v>
      </c>
      <c r="C46" s="11">
        <v>277.76</v>
      </c>
      <c r="D46" s="11">
        <v>175.41</v>
      </c>
      <c r="E46" s="11">
        <v>462.50999999999993</v>
      </c>
      <c r="F46" s="11">
        <v>399.52499999999998</v>
      </c>
      <c r="G46" s="11">
        <v>1315.2049999999999</v>
      </c>
    </row>
    <row r="47" spans="1:7" x14ac:dyDescent="0.25">
      <c r="B47" s="5" t="s">
        <v>6200</v>
      </c>
      <c r="C47" s="11">
        <v>197.89499999999998</v>
      </c>
      <c r="D47" s="11">
        <v>289.755</v>
      </c>
      <c r="E47" s="11">
        <v>88.545000000000002</v>
      </c>
      <c r="F47" s="11">
        <v>200.25499999999997</v>
      </c>
      <c r="G47" s="11">
        <v>776.44999999999993</v>
      </c>
    </row>
    <row r="48" spans="1:7" x14ac:dyDescent="0.25">
      <c r="B48" s="5" t="s">
        <v>6201</v>
      </c>
      <c r="C48" s="11">
        <v>193.11499999999998</v>
      </c>
      <c r="D48" s="11">
        <v>212.49499999999998</v>
      </c>
      <c r="E48" s="11">
        <v>292.29000000000002</v>
      </c>
      <c r="F48" s="11">
        <v>304.46999999999997</v>
      </c>
      <c r="G48" s="11">
        <v>1002.3699999999999</v>
      </c>
    </row>
    <row r="49" spans="1:7" x14ac:dyDescent="0.25">
      <c r="B49" s="5" t="s">
        <v>6202</v>
      </c>
      <c r="C49" s="11">
        <v>179.79</v>
      </c>
      <c r="D49" s="11">
        <v>426.2</v>
      </c>
      <c r="E49" s="11">
        <v>170.08999999999997</v>
      </c>
      <c r="F49" s="11">
        <v>379.31</v>
      </c>
      <c r="G49" s="11">
        <v>1155.3899999999999</v>
      </c>
    </row>
    <row r="50" spans="1:7" x14ac:dyDescent="0.25">
      <c r="B50" s="5" t="s">
        <v>6203</v>
      </c>
      <c r="C50" s="11">
        <v>247.28999999999996</v>
      </c>
      <c r="D50" s="11">
        <v>246.685</v>
      </c>
      <c r="E50" s="11">
        <v>271.05499999999995</v>
      </c>
      <c r="F50" s="11">
        <v>141.69999999999999</v>
      </c>
      <c r="G50" s="11">
        <v>906.73</v>
      </c>
    </row>
    <row r="51" spans="1:7" x14ac:dyDescent="0.25">
      <c r="B51" s="5" t="s">
        <v>6213</v>
      </c>
      <c r="C51" s="11">
        <v>116.39499999999998</v>
      </c>
      <c r="D51" s="11">
        <v>41.25</v>
      </c>
      <c r="E51" s="11">
        <v>15.54</v>
      </c>
      <c r="F51" s="11">
        <v>71.06</v>
      </c>
      <c r="G51" s="11">
        <v>244.24499999999998</v>
      </c>
    </row>
    <row r="52" spans="1:7" x14ac:dyDescent="0.25">
      <c r="C52" s="11"/>
      <c r="D52" s="11"/>
      <c r="E52" s="11"/>
      <c r="F52" s="11"/>
      <c r="G52" s="11"/>
    </row>
    <row r="53" spans="1:7" x14ac:dyDescent="0.25">
      <c r="A53" t="s">
        <v>6198</v>
      </c>
      <c r="C53" s="11">
        <v>11768.495000000003</v>
      </c>
      <c r="D53" s="11">
        <v>12306.440000000002</v>
      </c>
      <c r="E53" s="11">
        <v>12054.075000000003</v>
      </c>
      <c r="F53" s="11">
        <v>9005.244999999999</v>
      </c>
      <c r="G53" s="11">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B221-769C-454A-AC38-4C4D335AF6EE}">
  <dimension ref="B1:C5"/>
  <sheetViews>
    <sheetView workbookViewId="0">
      <selection activeCell="C5" sqref="B1:C5"/>
    </sheetView>
  </sheetViews>
  <sheetFormatPr defaultRowHeight="15" x14ac:dyDescent="0.25"/>
  <cols>
    <col min="2" max="2" width="15.42578125" bestFit="1" customWidth="1"/>
    <col min="3" max="4" width="12.140625" bestFit="1" customWidth="1"/>
  </cols>
  <sheetData>
    <row r="1" spans="2:3" x14ac:dyDescent="0.25">
      <c r="B1" s="10" t="s">
        <v>7</v>
      </c>
      <c r="C1" t="s">
        <v>6209</v>
      </c>
    </row>
    <row r="2" spans="2:3" x14ac:dyDescent="0.25">
      <c r="B2" t="s">
        <v>28</v>
      </c>
      <c r="C2" s="12">
        <v>2798.5050000000001</v>
      </c>
    </row>
    <row r="3" spans="2:3" x14ac:dyDescent="0.25">
      <c r="B3" t="s">
        <v>318</v>
      </c>
      <c r="C3" s="12">
        <v>6696.8649999999989</v>
      </c>
    </row>
    <row r="4" spans="2:3" x14ac:dyDescent="0.25">
      <c r="B4" t="s">
        <v>19</v>
      </c>
      <c r="C4" s="12">
        <v>35638.88499999998</v>
      </c>
    </row>
    <row r="5" spans="2:3" x14ac:dyDescent="0.25">
      <c r="B5" t="s">
        <v>6198</v>
      </c>
      <c r="C5" s="12">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CCFCB-763D-473A-8BB5-40A54186719F}">
  <dimension ref="A2:B8"/>
  <sheetViews>
    <sheetView workbookViewId="0">
      <selection activeCell="A4" sqref="A4"/>
    </sheetView>
  </sheetViews>
  <sheetFormatPr defaultRowHeight="15" x14ac:dyDescent="0.25"/>
  <cols>
    <col min="1" max="1" width="17.7109375" bestFit="1" customWidth="1"/>
    <col min="2" max="2" width="12.140625" bestFit="1" customWidth="1"/>
  </cols>
  <sheetData>
    <row r="2" spans="1:2" x14ac:dyDescent="0.25">
      <c r="A2" s="10" t="s">
        <v>4</v>
      </c>
      <c r="B2" t="s">
        <v>6209</v>
      </c>
    </row>
    <row r="3" spans="1:2" x14ac:dyDescent="0.25">
      <c r="A3" t="s">
        <v>3753</v>
      </c>
      <c r="B3" s="12">
        <v>278.01</v>
      </c>
    </row>
    <row r="4" spans="1:2" x14ac:dyDescent="0.25">
      <c r="A4" t="s">
        <v>1598</v>
      </c>
      <c r="B4" s="12">
        <v>281.67499999999995</v>
      </c>
    </row>
    <row r="5" spans="1:2" x14ac:dyDescent="0.25">
      <c r="A5" t="s">
        <v>2587</v>
      </c>
      <c r="B5" s="12">
        <v>289.11</v>
      </c>
    </row>
    <row r="6" spans="1:2" x14ac:dyDescent="0.25">
      <c r="A6" t="s">
        <v>5765</v>
      </c>
      <c r="B6" s="12">
        <v>307.04499999999996</v>
      </c>
    </row>
    <row r="7" spans="1:2" x14ac:dyDescent="0.25">
      <c r="A7" t="s">
        <v>5114</v>
      </c>
      <c r="B7" s="12">
        <v>317.06999999999994</v>
      </c>
    </row>
    <row r="8" spans="1:2" x14ac:dyDescent="0.25">
      <c r="A8" t="s">
        <v>6198</v>
      </c>
      <c r="B8" s="12">
        <v>1472.9099999999999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7AF7F-D016-4980-A0AF-330D805569F2}">
  <dimension ref="A1"/>
  <sheetViews>
    <sheetView showGridLines="0" tabSelected="1" zoomScale="77" zoomScaleNormal="77" workbookViewId="0">
      <selection activeCell="AA14" sqref="AA14"/>
    </sheetView>
  </sheetViews>
  <sheetFormatPr defaultRowHeight="15" x14ac:dyDescent="0.25"/>
  <cols>
    <col min="1" max="1" width="1.285156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Working sheet 1</vt:lpstr>
      <vt:lpstr>Total sales pivot</vt:lpstr>
      <vt:lpstr>Country barchart pivot</vt:lpstr>
      <vt:lpstr>Top5 customers 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Win-10</dc:creator>
  <cp:keywords/>
  <dc:description/>
  <cp:lastModifiedBy>Win-10</cp:lastModifiedBy>
  <cp:revision/>
  <dcterms:created xsi:type="dcterms:W3CDTF">2022-11-26T09:51:45Z</dcterms:created>
  <dcterms:modified xsi:type="dcterms:W3CDTF">2023-11-05T13:33:16Z</dcterms:modified>
  <cp:category/>
  <cp:contentStatus/>
</cp:coreProperties>
</file>