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Z2_1" sheetId="1" r:id="rId1"/>
    <sheet name="PZ2_2" sheetId="2" r:id="rId2"/>
    <sheet name="PZ2_3" sheetId="3" r:id="rId3"/>
    <sheet name="PZ2_4" sheetId="4" r:id="rId4"/>
    <sheet name="PZ2_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5" i="2"/>
  <c r="O5" i="2"/>
  <c r="B20" i="2" l="1"/>
  <c r="C4" i="4" l="1"/>
  <c r="C5" i="4"/>
  <c r="C6" i="4"/>
  <c r="C7" i="4"/>
  <c r="C8" i="4"/>
  <c r="C3" i="4"/>
  <c r="G14" i="5" l="1"/>
  <c r="G13" i="5"/>
  <c r="G12" i="5"/>
  <c r="G11" i="5"/>
  <c r="G10" i="5"/>
  <c r="G2" i="5" l="1"/>
  <c r="G3" i="5" l="1"/>
  <c r="G4" i="5"/>
  <c r="G5" i="5"/>
  <c r="G6" i="5"/>
  <c r="G7" i="5"/>
  <c r="G8" i="5"/>
  <c r="G9" i="5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D6" i="4"/>
  <c r="D7" i="4"/>
  <c r="D3" i="4"/>
  <c r="D5" i="4"/>
  <c r="D4" i="4"/>
  <c r="D8" i="4"/>
  <c r="D4" i="3"/>
  <c r="D5" i="3"/>
  <c r="D6" i="3"/>
  <c r="D7" i="3"/>
  <c r="D8" i="3"/>
  <c r="D9" i="3"/>
  <c r="D3" i="3"/>
  <c r="B19" i="2"/>
  <c r="O7" i="2"/>
  <c r="O8" i="2"/>
  <c r="O9" i="2"/>
  <c r="O10" i="2"/>
  <c r="O11" i="2"/>
  <c r="O12" i="2"/>
  <c r="O13" i="2"/>
  <c r="O6" i="2"/>
  <c r="N15" i="2"/>
  <c r="M15" i="2"/>
  <c r="J15" i="2"/>
  <c r="K15" i="2"/>
  <c r="L15" i="2"/>
  <c r="G15" i="2"/>
  <c r="I15" i="2"/>
  <c r="C15" i="2"/>
  <c r="D15" i="2"/>
  <c r="E15" i="2"/>
  <c r="F15" i="2"/>
  <c r="B15" i="2"/>
  <c r="N16" i="2"/>
  <c r="M16" i="2"/>
  <c r="I16" i="2"/>
  <c r="J16" i="2"/>
  <c r="K16" i="2"/>
  <c r="L16" i="2"/>
  <c r="G16" i="2"/>
  <c r="D16" i="2"/>
  <c r="E16" i="2"/>
  <c r="F16" i="2"/>
  <c r="C16" i="2"/>
  <c r="B16" i="2"/>
  <c r="C14" i="1" l="1"/>
  <c r="C15" i="1"/>
  <c r="C11" i="1"/>
  <c r="C12" i="1"/>
  <c r="C13" i="1"/>
  <c r="C6" i="1"/>
  <c r="C7" i="1"/>
  <c r="C8" i="1"/>
  <c r="C9" i="1"/>
  <c r="C10" i="1"/>
  <c r="C5" i="1"/>
  <c r="B18" i="1" s="1"/>
</calcChain>
</file>

<file path=xl/sharedStrings.xml><?xml version="1.0" encoding="utf-8"?>
<sst xmlns="http://schemas.openxmlformats.org/spreadsheetml/2006/main" count="88" uniqueCount="88">
  <si>
    <t>Виды начислений</t>
  </si>
  <si>
    <t>В процентах к зарплате</t>
  </si>
  <si>
    <t>Размер начислений</t>
  </si>
  <si>
    <t>На пенсионное обеспечение</t>
  </si>
  <si>
    <t>На медицинское страхование</t>
  </si>
  <si>
    <t>На пенсионную страховку</t>
  </si>
  <si>
    <t>На страхование производственного травматизма</t>
  </si>
  <si>
    <t>Заработная плата</t>
  </si>
  <si>
    <t>На народную пенсию (для обеспечения тех, у кого нет выслуги лет)</t>
  </si>
  <si>
    <t>На выплату пособий по безработице, финанисрование переквалификации потерявших работу</t>
  </si>
  <si>
    <t>На гарантию зарплаты при банкротстсве компании</t>
  </si>
  <si>
    <t>На страхование жизни</t>
  </si>
  <si>
    <t>На превентивную защиту сотрудников</t>
  </si>
  <si>
    <t>На групповую страховку</t>
  </si>
  <si>
    <t>На пособие при увольнении</t>
  </si>
  <si>
    <t>Итого начислений:</t>
  </si>
  <si>
    <t>Наименование салата</t>
  </si>
  <si>
    <t>Весенний</t>
  </si>
  <si>
    <t>Зимний</t>
  </si>
  <si>
    <t>Ореховый</t>
  </si>
  <si>
    <t>Оригинальный</t>
  </si>
  <si>
    <t>Праздничный</t>
  </si>
  <si>
    <t>Берлинский</t>
  </si>
  <si>
    <t>Винегрет</t>
  </si>
  <si>
    <t>Утренний</t>
  </si>
  <si>
    <t>Гомельский</t>
  </si>
  <si>
    <t>Количество продуктов</t>
  </si>
  <si>
    <t>Общая стоимость продуктов</t>
  </si>
  <si>
    <t>Стоимость продуктов за кг</t>
  </si>
  <si>
    <t>Картофель</t>
  </si>
  <si>
    <t>Морковь</t>
  </si>
  <si>
    <t>Свекла</t>
  </si>
  <si>
    <t>Зеленый горошек</t>
  </si>
  <si>
    <t>Майонез</t>
  </si>
  <si>
    <t>Яйца, шт</t>
  </si>
  <si>
    <t>Орехи</t>
  </si>
  <si>
    <t>Мясо</t>
  </si>
  <si>
    <t>Огурцы</t>
  </si>
  <si>
    <t>Сыр</t>
  </si>
  <si>
    <t>Помидоры</t>
  </si>
  <si>
    <t>Лук</t>
  </si>
  <si>
    <t>Стоимость салата</t>
  </si>
  <si>
    <t>САЛАТЫ</t>
  </si>
  <si>
    <t>Растительное масло</t>
  </si>
  <si>
    <t>Средняя стоимость салата</t>
  </si>
  <si>
    <t>Самый дорогой салат</t>
  </si>
  <si>
    <t>Премия сотрудникам</t>
  </si>
  <si>
    <t>ФИО</t>
  </si>
  <si>
    <t>Категория</t>
  </si>
  <si>
    <t>Оклад</t>
  </si>
  <si>
    <t>Премия</t>
  </si>
  <si>
    <t>Иванов П.А.</t>
  </si>
  <si>
    <t>Васильева С.П.</t>
  </si>
  <si>
    <t>Селиванов А.А.</t>
  </si>
  <si>
    <t>Травников М.И.</t>
  </si>
  <si>
    <t>Первичная П.Р.</t>
  </si>
  <si>
    <t>Владимиров К.Ю.</t>
  </si>
  <si>
    <t>Шлепков С.Л.</t>
  </si>
  <si>
    <t>Магазин канцеярских товаров</t>
  </si>
  <si>
    <t>Сумма покупки</t>
  </si>
  <si>
    <t>Скидка</t>
  </si>
  <si>
    <t>К оплате</t>
  </si>
  <si>
    <t>Покупатель 1</t>
  </si>
  <si>
    <t>Покупатель 2</t>
  </si>
  <si>
    <t>Покупатель 3</t>
  </si>
  <si>
    <t>Покупатель 4</t>
  </si>
  <si>
    <t>Покупатель 5</t>
  </si>
  <si>
    <t>Покупатель 6</t>
  </si>
  <si>
    <t>Русск.яз.</t>
  </si>
  <si>
    <t>Белор.яз.</t>
  </si>
  <si>
    <t>Математика</t>
  </si>
  <si>
    <t>История РБ</t>
  </si>
  <si>
    <t>средний балл</t>
  </si>
  <si>
    <t>Результат</t>
  </si>
  <si>
    <t>Васильева С.</t>
  </si>
  <si>
    <t>Владимиров К.</t>
  </si>
  <si>
    <t>Иванов А.</t>
  </si>
  <si>
    <t>Иванов П.</t>
  </si>
  <si>
    <t>Калач М.</t>
  </si>
  <si>
    <t>Королева Е.</t>
  </si>
  <si>
    <t>Мельников Р.</t>
  </si>
  <si>
    <t>Первичная П.</t>
  </si>
  <si>
    <t>Петров В.</t>
  </si>
  <si>
    <t>Сазонова К.</t>
  </si>
  <si>
    <t>Селиванов А.</t>
  </si>
  <si>
    <t>Травников М.</t>
  </si>
  <si>
    <t>Шлепков С.</t>
  </si>
  <si>
    <t>в граммах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</si>
</sst>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textRotation="90"/>
    </xf>
    <xf numFmtId="2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textRotation="45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" sqref="B2"/>
    </sheetView>
  </sheetViews>
  <sheetFormatPr defaultRowHeight="15.75" x14ac:dyDescent="0.25"/>
  <cols>
    <col min="1" max="1" width="36.5703125" style="1" bestFit="1" customWidth="1"/>
    <col min="2" max="2" width="26" style="1" bestFit="1" customWidth="1"/>
    <col min="3" max="3" width="21.42578125" style="1" bestFit="1" customWidth="1"/>
    <col min="4" max="16384" width="9.140625" style="1"/>
  </cols>
  <sheetData>
    <row r="1" spans="1:3" ht="19.5" x14ac:dyDescent="0.35">
      <c r="A1" s="2" t="s">
        <v>7</v>
      </c>
      <c r="B1" s="19">
        <v>3000</v>
      </c>
      <c r="C1" s="19"/>
    </row>
    <row r="4" spans="1:3" x14ac:dyDescent="0.25">
      <c r="A4" s="3" t="s">
        <v>0</v>
      </c>
      <c r="B4" s="3" t="s">
        <v>1</v>
      </c>
      <c r="C4" s="3" t="s">
        <v>2</v>
      </c>
    </row>
    <row r="5" spans="1:3" x14ac:dyDescent="0.25">
      <c r="A5" s="4" t="s">
        <v>3</v>
      </c>
      <c r="B5" s="4">
        <v>13</v>
      </c>
      <c r="C5" s="4">
        <f>$B$1*B5</f>
        <v>39000</v>
      </c>
    </row>
    <row r="6" spans="1:3" x14ac:dyDescent="0.25">
      <c r="A6" s="4" t="s">
        <v>4</v>
      </c>
      <c r="B6" s="4">
        <v>8.43</v>
      </c>
      <c r="C6" s="4">
        <f t="shared" ref="C6:C15" si="0">$B$1*B6</f>
        <v>25290</v>
      </c>
    </row>
    <row r="7" spans="1:3" ht="47.25" x14ac:dyDescent="0.25">
      <c r="A7" s="4" t="s">
        <v>8</v>
      </c>
      <c r="B7" s="4">
        <v>5.86</v>
      </c>
      <c r="C7" s="4">
        <f t="shared" si="0"/>
        <v>17580</v>
      </c>
    </row>
    <row r="8" spans="1:3" x14ac:dyDescent="0.25">
      <c r="A8" s="4" t="s">
        <v>5</v>
      </c>
      <c r="B8" s="4">
        <v>0.2</v>
      </c>
      <c r="C8" s="4">
        <f t="shared" si="0"/>
        <v>600</v>
      </c>
    </row>
    <row r="9" spans="1:3" ht="31.5" x14ac:dyDescent="0.25">
      <c r="A9" s="4" t="s">
        <v>6</v>
      </c>
      <c r="B9" s="4">
        <v>1.38</v>
      </c>
      <c r="C9" s="4">
        <f t="shared" si="0"/>
        <v>4140</v>
      </c>
    </row>
    <row r="10" spans="1:3" ht="31.5" x14ac:dyDescent="0.25">
      <c r="A10" s="1" t="s">
        <v>12</v>
      </c>
      <c r="B10" s="4">
        <v>0.17</v>
      </c>
      <c r="C10" s="4">
        <f t="shared" si="0"/>
        <v>510.00000000000006</v>
      </c>
    </row>
    <row r="11" spans="1:3" ht="63" x14ac:dyDescent="0.25">
      <c r="A11" s="4" t="s">
        <v>9</v>
      </c>
      <c r="B11" s="4">
        <v>2.12</v>
      </c>
      <c r="C11" s="4">
        <f>$B$1*B11</f>
        <v>6360</v>
      </c>
    </row>
    <row r="12" spans="1:3" ht="31.5" x14ac:dyDescent="0.25">
      <c r="A12" s="4" t="s">
        <v>10</v>
      </c>
      <c r="B12" s="4">
        <v>0.2</v>
      </c>
      <c r="C12" s="4">
        <f t="shared" si="0"/>
        <v>600</v>
      </c>
    </row>
    <row r="13" spans="1:3" x14ac:dyDescent="0.25">
      <c r="A13" s="4" t="s">
        <v>11</v>
      </c>
      <c r="B13" s="4">
        <v>0.61</v>
      </c>
      <c r="C13" s="4">
        <f t="shared" si="0"/>
        <v>1830</v>
      </c>
    </row>
    <row r="14" spans="1:3" x14ac:dyDescent="0.25">
      <c r="A14" s="4" t="s">
        <v>13</v>
      </c>
      <c r="B14" s="4">
        <v>0.95</v>
      </c>
      <c r="C14" s="4">
        <f>$B$1*B14</f>
        <v>2850</v>
      </c>
    </row>
    <row r="15" spans="1:3" x14ac:dyDescent="0.25">
      <c r="A15" s="4" t="s">
        <v>14</v>
      </c>
      <c r="B15" s="4">
        <v>0.28000000000000003</v>
      </c>
      <c r="C15" s="4">
        <f t="shared" si="0"/>
        <v>840.00000000000011</v>
      </c>
    </row>
    <row r="18" spans="1:2" x14ac:dyDescent="0.25">
      <c r="A18" s="5" t="s">
        <v>15</v>
      </c>
      <c r="B18" s="1">
        <f>SUM(C5:C15)</f>
        <v>99600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3" workbookViewId="0">
      <selection activeCell="H16" sqref="H16"/>
    </sheetView>
  </sheetViews>
  <sheetFormatPr defaultRowHeight="15.75" x14ac:dyDescent="0.25"/>
  <cols>
    <col min="1" max="1" width="30.42578125" style="5" customWidth="1"/>
    <col min="2" max="2" width="13.5703125" style="5" customWidth="1"/>
    <col min="3" max="16384" width="9.140625" style="5"/>
  </cols>
  <sheetData>
    <row r="1" spans="1:15" x14ac:dyDescent="0.25">
      <c r="A1" s="21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3" spans="1:15" ht="67.5" customHeight="1" x14ac:dyDescent="0.25">
      <c r="A3" s="20" t="s">
        <v>16</v>
      </c>
      <c r="B3" s="6" t="s">
        <v>29</v>
      </c>
      <c r="C3" s="6" t="s">
        <v>30</v>
      </c>
      <c r="D3" s="6" t="s">
        <v>31</v>
      </c>
      <c r="E3" s="6" t="s">
        <v>32</v>
      </c>
      <c r="F3" s="8" t="s">
        <v>43</v>
      </c>
      <c r="G3" s="6" t="s">
        <v>33</v>
      </c>
      <c r="H3" s="6" t="s">
        <v>34</v>
      </c>
      <c r="I3" s="6" t="s">
        <v>35</v>
      </c>
      <c r="J3" s="6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22" t="s">
        <v>41</v>
      </c>
    </row>
    <row r="4" spans="1:15" x14ac:dyDescent="0.25">
      <c r="A4" s="20"/>
      <c r="B4" s="23" t="s">
        <v>87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  <c r="O4" s="22"/>
    </row>
    <row r="5" spans="1:15" x14ac:dyDescent="0.25">
      <c r="A5" s="7" t="s">
        <v>17</v>
      </c>
      <c r="B5" s="7"/>
      <c r="C5" s="7"/>
      <c r="D5" s="7"/>
      <c r="E5" s="7"/>
      <c r="F5" s="10">
        <v>50</v>
      </c>
      <c r="G5" s="7"/>
      <c r="H5" s="7"/>
      <c r="I5" s="7"/>
      <c r="J5" s="7"/>
      <c r="K5" s="7">
        <v>250</v>
      </c>
      <c r="L5" s="7"/>
      <c r="M5" s="7">
        <v>300</v>
      </c>
      <c r="N5" s="7">
        <v>50</v>
      </c>
      <c r="O5" s="11">
        <f>SUMPRODUCT($B5:$N5,$B$17:$N$17)/1000</f>
        <v>422.5</v>
      </c>
    </row>
    <row r="6" spans="1:15" x14ac:dyDescent="0.25">
      <c r="A6" s="7" t="s">
        <v>18</v>
      </c>
      <c r="B6" s="7">
        <v>200</v>
      </c>
      <c r="C6" s="7">
        <v>100</v>
      </c>
      <c r="D6" s="7"/>
      <c r="E6" s="7">
        <v>250</v>
      </c>
      <c r="F6" s="7"/>
      <c r="G6" s="7">
        <v>200</v>
      </c>
      <c r="H6" s="7">
        <v>5</v>
      </c>
      <c r="I6" s="7"/>
      <c r="J6" s="7">
        <v>100</v>
      </c>
      <c r="K6" s="7">
        <v>150</v>
      </c>
      <c r="L6" s="7"/>
      <c r="M6" s="7"/>
      <c r="N6" s="7">
        <v>50</v>
      </c>
      <c r="O6" s="11">
        <f>SUMPRODUCT($B6:$N6,$B$17:$N$17)/1000</f>
        <v>1022.6</v>
      </c>
    </row>
    <row r="7" spans="1:15" x14ac:dyDescent="0.25">
      <c r="A7" s="7" t="s">
        <v>19</v>
      </c>
      <c r="B7" s="7"/>
      <c r="C7" s="7"/>
      <c r="D7" s="7">
        <v>200</v>
      </c>
      <c r="E7" s="7"/>
      <c r="F7" s="7"/>
      <c r="G7" s="7">
        <v>100</v>
      </c>
      <c r="H7" s="7"/>
      <c r="I7" s="7">
        <v>150</v>
      </c>
      <c r="J7" s="7"/>
      <c r="K7" s="7"/>
      <c r="L7" s="7">
        <v>100</v>
      </c>
      <c r="M7" s="7"/>
      <c r="N7" s="7"/>
      <c r="O7" s="11">
        <f t="shared" ref="O7:O13" si="0">SUMPRODUCT($B7:$N7,$B$17:$N$17)/1000</f>
        <v>854</v>
      </c>
    </row>
    <row r="8" spans="1:15" x14ac:dyDescent="0.25">
      <c r="A8" s="7" t="s">
        <v>20</v>
      </c>
      <c r="B8" s="7">
        <v>250</v>
      </c>
      <c r="C8" s="7">
        <v>120</v>
      </c>
      <c r="D8" s="7">
        <v>150</v>
      </c>
      <c r="E8" s="7">
        <v>50</v>
      </c>
      <c r="F8" s="7">
        <v>75</v>
      </c>
      <c r="G8" s="7"/>
      <c r="H8" s="7"/>
      <c r="I8" s="7"/>
      <c r="J8" s="7"/>
      <c r="K8" s="7">
        <v>150</v>
      </c>
      <c r="L8" s="7"/>
      <c r="M8" s="7"/>
      <c r="N8" s="7">
        <v>50</v>
      </c>
      <c r="O8" s="11">
        <f t="shared" si="0"/>
        <v>203.4</v>
      </c>
    </row>
    <row r="9" spans="1:15" x14ac:dyDescent="0.25">
      <c r="A9" s="7" t="s">
        <v>21</v>
      </c>
      <c r="B9" s="7"/>
      <c r="C9" s="7"/>
      <c r="D9" s="7"/>
      <c r="E9" s="7"/>
      <c r="F9" s="7"/>
      <c r="G9" s="7">
        <v>150</v>
      </c>
      <c r="H9" s="7">
        <v>4</v>
      </c>
      <c r="I9" s="7"/>
      <c r="J9" s="7"/>
      <c r="K9" s="7"/>
      <c r="L9" s="7">
        <v>100</v>
      </c>
      <c r="M9" s="7">
        <v>350</v>
      </c>
      <c r="N9" s="7"/>
      <c r="O9" s="11">
        <f t="shared" si="0"/>
        <v>866.18</v>
      </c>
    </row>
    <row r="10" spans="1:15" x14ac:dyDescent="0.25">
      <c r="A10" s="7" t="s">
        <v>22</v>
      </c>
      <c r="B10" s="7"/>
      <c r="C10" s="7">
        <v>150</v>
      </c>
      <c r="D10" s="7"/>
      <c r="E10" s="7"/>
      <c r="F10" s="7"/>
      <c r="G10" s="7">
        <v>100</v>
      </c>
      <c r="H10" s="7"/>
      <c r="I10" s="7"/>
      <c r="J10" s="7">
        <v>300</v>
      </c>
      <c r="K10" s="7">
        <v>200</v>
      </c>
      <c r="L10" s="7"/>
      <c r="M10" s="7"/>
      <c r="N10" s="7">
        <v>70</v>
      </c>
      <c r="O10" s="11">
        <f t="shared" si="0"/>
        <v>1915</v>
      </c>
    </row>
    <row r="11" spans="1:15" x14ac:dyDescent="0.25">
      <c r="A11" s="7" t="s">
        <v>23</v>
      </c>
      <c r="B11" s="7">
        <v>150</v>
      </c>
      <c r="C11" s="7">
        <v>50</v>
      </c>
      <c r="D11" s="7">
        <v>200</v>
      </c>
      <c r="E11" s="7"/>
      <c r="F11" s="7">
        <v>100</v>
      </c>
      <c r="G11" s="7"/>
      <c r="H11" s="7"/>
      <c r="I11" s="7"/>
      <c r="J11" s="7"/>
      <c r="K11" s="7">
        <v>100</v>
      </c>
      <c r="L11" s="7"/>
      <c r="M11" s="7"/>
      <c r="N11" s="7">
        <v>50</v>
      </c>
      <c r="O11" s="11">
        <f t="shared" si="0"/>
        <v>177</v>
      </c>
    </row>
    <row r="12" spans="1:15" x14ac:dyDescent="0.25">
      <c r="A12" s="7" t="s">
        <v>24</v>
      </c>
      <c r="B12" s="7"/>
      <c r="C12" s="7">
        <v>100</v>
      </c>
      <c r="D12" s="7"/>
      <c r="E12" s="7">
        <v>100</v>
      </c>
      <c r="F12" s="7"/>
      <c r="G12" s="7"/>
      <c r="H12" s="7">
        <v>2</v>
      </c>
      <c r="I12" s="7"/>
      <c r="J12" s="7"/>
      <c r="K12" s="7"/>
      <c r="L12" s="7">
        <v>100</v>
      </c>
      <c r="M12" s="7"/>
      <c r="N12" s="7">
        <v>10</v>
      </c>
      <c r="O12" s="11">
        <f t="shared" si="0"/>
        <v>416.84</v>
      </c>
    </row>
    <row r="13" spans="1:15" ht="15.75" customHeight="1" x14ac:dyDescent="0.25">
      <c r="A13" s="7" t="s">
        <v>25</v>
      </c>
      <c r="B13" s="7"/>
      <c r="C13" s="7"/>
      <c r="D13" s="7"/>
      <c r="E13" s="7">
        <v>100</v>
      </c>
      <c r="F13" s="7"/>
      <c r="G13" s="7">
        <v>100</v>
      </c>
      <c r="H13" s="7">
        <v>3</v>
      </c>
      <c r="I13" s="7"/>
      <c r="J13" s="7">
        <v>200</v>
      </c>
      <c r="K13" s="7"/>
      <c r="L13" s="7">
        <v>150</v>
      </c>
      <c r="M13" s="7"/>
      <c r="N13" s="7">
        <v>30</v>
      </c>
      <c r="O13" s="11">
        <f t="shared" si="0"/>
        <v>1842.76</v>
      </c>
    </row>
    <row r="14" spans="1:15" x14ac:dyDescent="0.25">
      <c r="A14" s="9"/>
      <c r="B14" s="9"/>
      <c r="C14" s="9"/>
      <c r="D14" s="9"/>
      <c r="E14" s="9"/>
      <c r="F14" s="7"/>
      <c r="G14" s="9"/>
      <c r="H14" s="9"/>
      <c r="I14" s="9"/>
      <c r="J14" s="9"/>
      <c r="K14" s="9"/>
      <c r="L14" s="9"/>
      <c r="M14" s="9"/>
      <c r="N14" s="9"/>
      <c r="O14" s="7"/>
    </row>
    <row r="15" spans="1:15" x14ac:dyDescent="0.25">
      <c r="A15" s="7" t="s">
        <v>26</v>
      </c>
      <c r="B15" s="7">
        <f>SUM(B5:B13)/1000</f>
        <v>0.6</v>
      </c>
      <c r="C15" s="7">
        <f t="shared" ref="C15:N15" si="1">SUM(C5:C13)/1000</f>
        <v>0.52</v>
      </c>
      <c r="D15" s="7">
        <f t="shared" si="1"/>
        <v>0.55000000000000004</v>
      </c>
      <c r="E15" s="7">
        <f t="shared" si="1"/>
        <v>0.5</v>
      </c>
      <c r="F15" s="7">
        <f t="shared" si="1"/>
        <v>0.22500000000000001</v>
      </c>
      <c r="G15" s="7">
        <f>SUM(G5:G13)/1000</f>
        <v>0.65</v>
      </c>
      <c r="H15" s="7">
        <f>SUM(H5:H13)</f>
        <v>14</v>
      </c>
      <c r="I15" s="7">
        <f t="shared" si="1"/>
        <v>0.15</v>
      </c>
      <c r="J15" s="7">
        <f t="shared" si="1"/>
        <v>0.6</v>
      </c>
      <c r="K15" s="7">
        <f t="shared" si="1"/>
        <v>0.85</v>
      </c>
      <c r="L15" s="7">
        <f t="shared" si="1"/>
        <v>0.45</v>
      </c>
      <c r="M15" s="7">
        <f t="shared" si="1"/>
        <v>0.65</v>
      </c>
      <c r="N15" s="7">
        <f t="shared" si="1"/>
        <v>0.31</v>
      </c>
      <c r="O15" s="7"/>
    </row>
    <row r="16" spans="1:15" ht="31.5" x14ac:dyDescent="0.25">
      <c r="A16" s="7" t="s">
        <v>27</v>
      </c>
      <c r="B16" s="7">
        <f>SUM(B5:B13)/1000*B17</f>
        <v>48</v>
      </c>
      <c r="C16" s="7">
        <f>SUM(C5:C13)/1000*C17</f>
        <v>62.400000000000006</v>
      </c>
      <c r="D16" s="7">
        <f t="shared" ref="D16:F16" si="2">SUM(D5:D13)/1000*D17</f>
        <v>24.750000000000004</v>
      </c>
      <c r="E16" s="7">
        <f t="shared" si="2"/>
        <v>260</v>
      </c>
      <c r="F16" s="7">
        <f t="shared" si="2"/>
        <v>258.75</v>
      </c>
      <c r="G16" s="7">
        <f>SUM(G5:G13)/1000*G17</f>
        <v>780</v>
      </c>
      <c r="H16" s="7">
        <f>SUM(H5:H13)/1000*H17</f>
        <v>12.88</v>
      </c>
      <c r="I16" s="7">
        <f t="shared" ref="I16" si="3">SUM(I5:I13)/1000*I17</f>
        <v>375</v>
      </c>
      <c r="J16" s="7">
        <f t="shared" ref="J16" si="4">SUM(J5:J13)/1000*J17</f>
        <v>3420</v>
      </c>
      <c r="K16" s="7">
        <f t="shared" ref="K16" si="5">SUM(K5:K13)/1000*K17</f>
        <v>255</v>
      </c>
      <c r="L16" s="7">
        <f>SUM(L5:L13)/1000*L17</f>
        <v>1575</v>
      </c>
      <c r="M16" s="7">
        <f>SUM(M5:M13)/1000*M17</f>
        <v>617.5</v>
      </c>
      <c r="N16" s="7">
        <f>SUM(N5:N13)/1000*N17</f>
        <v>31</v>
      </c>
      <c r="O16" s="7"/>
    </row>
    <row r="17" spans="1:15" x14ac:dyDescent="0.25">
      <c r="A17" s="7" t="s">
        <v>28</v>
      </c>
      <c r="B17" s="7">
        <v>80</v>
      </c>
      <c r="C17" s="7">
        <v>120</v>
      </c>
      <c r="D17" s="7">
        <v>45</v>
      </c>
      <c r="E17" s="7">
        <v>520</v>
      </c>
      <c r="F17" s="7">
        <v>1150</v>
      </c>
      <c r="G17" s="7">
        <v>1200</v>
      </c>
      <c r="H17" s="7">
        <v>920</v>
      </c>
      <c r="I17" s="7">
        <v>2500</v>
      </c>
      <c r="J17" s="7">
        <v>5700</v>
      </c>
      <c r="K17" s="7">
        <v>300</v>
      </c>
      <c r="L17" s="7">
        <v>3500</v>
      </c>
      <c r="M17" s="7">
        <v>950</v>
      </c>
      <c r="N17" s="7">
        <v>100</v>
      </c>
      <c r="O17" s="7"/>
    </row>
    <row r="19" spans="1:15" x14ac:dyDescent="0.25">
      <c r="A19" s="5" t="s">
        <v>44</v>
      </c>
      <c r="B19" s="5">
        <f>AVERAGE(O5:O13)</f>
        <v>857.80888888888899</v>
      </c>
    </row>
    <row r="20" spans="1:15" x14ac:dyDescent="0.25">
      <c r="A20" s="5" t="s">
        <v>45</v>
      </c>
      <c r="B20" s="5" t="str">
        <f>INDEX($A$5:$A$13,MATCH(MAX(O5:O13),O5:O13,))</f>
        <v>Берлинский</v>
      </c>
    </row>
  </sheetData>
  <mergeCells count="4">
    <mergeCell ref="A3:A4"/>
    <mergeCell ref="A1:N1"/>
    <mergeCell ref="O3:O4"/>
    <mergeCell ref="B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:D9"/>
    </sheetView>
  </sheetViews>
  <sheetFormatPr defaultRowHeight="15.75" x14ac:dyDescent="0.25"/>
  <cols>
    <col min="1" max="1" width="19" style="12" bestFit="1" customWidth="1"/>
    <col min="2" max="2" width="11" style="12" bestFit="1" customWidth="1"/>
    <col min="3" max="3" width="10.140625" style="12" bestFit="1" customWidth="1"/>
    <col min="4" max="4" width="8.42578125" style="12" bestFit="1" customWidth="1"/>
    <col min="5" max="16384" width="9.140625" style="12"/>
  </cols>
  <sheetData>
    <row r="1" spans="1:4" x14ac:dyDescent="0.25">
      <c r="A1" s="26" t="s">
        <v>46</v>
      </c>
      <c r="B1" s="26"/>
      <c r="C1" s="26"/>
      <c r="D1" s="26"/>
    </row>
    <row r="2" spans="1:4" x14ac:dyDescent="0.25">
      <c r="A2" s="13" t="s">
        <v>47</v>
      </c>
      <c r="B2" s="13" t="s">
        <v>48</v>
      </c>
      <c r="C2" s="13" t="s">
        <v>49</v>
      </c>
      <c r="D2" s="13" t="s">
        <v>50</v>
      </c>
    </row>
    <row r="3" spans="1:4" x14ac:dyDescent="0.25">
      <c r="A3" s="14" t="s">
        <v>51</v>
      </c>
      <c r="B3" s="14">
        <v>1</v>
      </c>
      <c r="C3" s="15">
        <v>1000000</v>
      </c>
      <c r="D3" s="14">
        <f>IF(B3=1,C3*20%,C3*15%)</f>
        <v>200000</v>
      </c>
    </row>
    <row r="4" spans="1:4" x14ac:dyDescent="0.25">
      <c r="A4" s="14" t="s">
        <v>52</v>
      </c>
      <c r="B4" s="14">
        <v>2</v>
      </c>
      <c r="C4" s="15">
        <v>700000</v>
      </c>
      <c r="D4" s="14">
        <f t="shared" ref="D4:D9" si="0">IF(B4=1,C4*20%,C4*15%)</f>
        <v>105000</v>
      </c>
    </row>
    <row r="5" spans="1:4" x14ac:dyDescent="0.25">
      <c r="A5" s="14" t="s">
        <v>53</v>
      </c>
      <c r="B5" s="14">
        <v>1</v>
      </c>
      <c r="C5" s="15">
        <v>1200000</v>
      </c>
      <c r="D5" s="14">
        <f t="shared" si="0"/>
        <v>240000</v>
      </c>
    </row>
    <row r="6" spans="1:4" x14ac:dyDescent="0.25">
      <c r="A6" s="14" t="s">
        <v>54</v>
      </c>
      <c r="B6" s="14">
        <v>1</v>
      </c>
      <c r="C6" s="15">
        <v>800000</v>
      </c>
      <c r="D6" s="14">
        <f t="shared" si="0"/>
        <v>160000</v>
      </c>
    </row>
    <row r="7" spans="1:4" x14ac:dyDescent="0.25">
      <c r="A7" s="14" t="s">
        <v>55</v>
      </c>
      <c r="B7" s="14">
        <v>2</v>
      </c>
      <c r="C7" s="15">
        <v>650000</v>
      </c>
      <c r="D7" s="14">
        <f t="shared" si="0"/>
        <v>97500</v>
      </c>
    </row>
    <row r="8" spans="1:4" x14ac:dyDescent="0.25">
      <c r="A8" s="14" t="s">
        <v>56</v>
      </c>
      <c r="B8" s="14">
        <v>2</v>
      </c>
      <c r="C8" s="15">
        <v>450000</v>
      </c>
      <c r="D8" s="14">
        <f t="shared" si="0"/>
        <v>67500</v>
      </c>
    </row>
    <row r="9" spans="1:4" x14ac:dyDescent="0.25">
      <c r="A9" s="14" t="s">
        <v>57</v>
      </c>
      <c r="B9" s="14">
        <v>1</v>
      </c>
      <c r="C9" s="15">
        <v>780000</v>
      </c>
      <c r="D9" s="14">
        <f t="shared" si="0"/>
        <v>156000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:C8"/>
    </sheetView>
  </sheetViews>
  <sheetFormatPr defaultRowHeight="15.75" x14ac:dyDescent="0.25"/>
  <cols>
    <col min="1" max="1" width="14" style="12" bestFit="1" customWidth="1"/>
    <col min="2" max="2" width="16.140625" style="12" bestFit="1" customWidth="1"/>
    <col min="3" max="3" width="8.5703125" style="12" bestFit="1" customWidth="1"/>
    <col min="4" max="4" width="9.7109375" style="12" bestFit="1" customWidth="1"/>
    <col min="5" max="16384" width="9.140625" style="12"/>
  </cols>
  <sheetData>
    <row r="1" spans="1:4" x14ac:dyDescent="0.25">
      <c r="A1" s="27" t="s">
        <v>58</v>
      </c>
      <c r="B1" s="27"/>
      <c r="C1" s="27"/>
      <c r="D1" s="27"/>
    </row>
    <row r="2" spans="1:4" x14ac:dyDescent="0.25">
      <c r="A2" s="14"/>
      <c r="B2" s="14" t="s">
        <v>59</v>
      </c>
      <c r="C2" s="14" t="s">
        <v>60</v>
      </c>
      <c r="D2" s="14" t="s">
        <v>61</v>
      </c>
    </row>
    <row r="3" spans="1:4" x14ac:dyDescent="0.25">
      <c r="A3" s="14" t="s">
        <v>62</v>
      </c>
      <c r="B3" s="15">
        <v>100000</v>
      </c>
      <c r="C3" s="14">
        <f>IF(B3&gt;=100000,10%,IF(B3&gt;=50000,5%,0%))</f>
        <v>0.1</v>
      </c>
      <c r="D3" s="14">
        <f>B3-B3*C3</f>
        <v>90000</v>
      </c>
    </row>
    <row r="4" spans="1:4" x14ac:dyDescent="0.25">
      <c r="A4" s="14" t="s">
        <v>63</v>
      </c>
      <c r="B4" s="15">
        <v>50000</v>
      </c>
      <c r="C4" s="14">
        <f t="shared" ref="C4:C8" si="0">IF(B4&gt;=100000,10%,IF(B4&gt;=50000,5%,0%))</f>
        <v>0.05</v>
      </c>
      <c r="D4" s="14">
        <f t="shared" ref="D4:D8" si="1">B4-B4*C4</f>
        <v>47500</v>
      </c>
    </row>
    <row r="5" spans="1:4" x14ac:dyDescent="0.25">
      <c r="A5" s="14" t="s">
        <v>64</v>
      </c>
      <c r="B5" s="15">
        <v>120000</v>
      </c>
      <c r="C5" s="14">
        <f t="shared" si="0"/>
        <v>0.1</v>
      </c>
      <c r="D5" s="14">
        <f t="shared" si="1"/>
        <v>108000</v>
      </c>
    </row>
    <row r="6" spans="1:4" x14ac:dyDescent="0.25">
      <c r="A6" s="14" t="s">
        <v>65</v>
      </c>
      <c r="B6" s="15">
        <v>147000</v>
      </c>
      <c r="C6" s="14">
        <f t="shared" si="0"/>
        <v>0.1</v>
      </c>
      <c r="D6" s="14">
        <f t="shared" si="1"/>
        <v>132300</v>
      </c>
    </row>
    <row r="7" spans="1:4" x14ac:dyDescent="0.25">
      <c r="A7" s="14" t="s">
        <v>66</v>
      </c>
      <c r="B7" s="15">
        <v>100100</v>
      </c>
      <c r="C7" s="14">
        <f t="shared" si="0"/>
        <v>0.1</v>
      </c>
      <c r="D7" s="14">
        <f t="shared" si="1"/>
        <v>90090</v>
      </c>
    </row>
    <row r="8" spans="1:4" x14ac:dyDescent="0.25">
      <c r="A8" s="14" t="s">
        <v>67</v>
      </c>
      <c r="B8" s="15">
        <v>75000</v>
      </c>
      <c r="C8" s="14">
        <f t="shared" si="0"/>
        <v>0.05</v>
      </c>
      <c r="D8" s="14">
        <f t="shared" si="1"/>
        <v>71250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5.75" x14ac:dyDescent="0.25"/>
  <cols>
    <col min="1" max="1" width="16" style="12" bestFit="1" customWidth="1"/>
    <col min="2" max="5" width="3.85546875" style="12" bestFit="1" customWidth="1"/>
    <col min="6" max="6" width="5" style="12" bestFit="1" customWidth="1"/>
    <col min="7" max="7" width="11.5703125" style="12" customWidth="1"/>
    <col min="8" max="16384" width="9.140625" style="12"/>
  </cols>
  <sheetData>
    <row r="1" spans="1:7" ht="75" x14ac:dyDescent="0.25">
      <c r="A1" s="14"/>
      <c r="B1" s="16" t="s">
        <v>68</v>
      </c>
      <c r="C1" s="16" t="s">
        <v>69</v>
      </c>
      <c r="D1" s="16" t="s">
        <v>70</v>
      </c>
      <c r="E1" s="16" t="s">
        <v>71</v>
      </c>
      <c r="F1" s="16" t="s">
        <v>72</v>
      </c>
      <c r="G1" s="16" t="s">
        <v>73</v>
      </c>
    </row>
    <row r="2" spans="1:7" x14ac:dyDescent="0.25">
      <c r="A2" s="18" t="s">
        <v>74</v>
      </c>
      <c r="B2" s="14">
        <v>8</v>
      </c>
      <c r="C2" s="14">
        <v>8</v>
      </c>
      <c r="D2" s="14">
        <v>8</v>
      </c>
      <c r="E2" s="14">
        <v>8</v>
      </c>
      <c r="F2" s="14">
        <f>AVERAGE(B2:E2)</f>
        <v>8</v>
      </c>
      <c r="G2" s="14" t="str">
        <f>IF(AND(F2&gt;=7,D2&gt;=8), "Принят","Не принят")</f>
        <v>Принят</v>
      </c>
    </row>
    <row r="3" spans="1:7" x14ac:dyDescent="0.25">
      <c r="A3" s="18" t="s">
        <v>75</v>
      </c>
      <c r="B3" s="14">
        <v>7</v>
      </c>
      <c r="C3" s="14">
        <v>6</v>
      </c>
      <c r="D3" s="14">
        <v>10</v>
      </c>
      <c r="E3" s="14">
        <v>6</v>
      </c>
      <c r="F3" s="17">
        <f t="shared" ref="F3:F14" si="0">AVERAGE(B3:E3)</f>
        <v>7.25</v>
      </c>
      <c r="G3" s="14" t="str">
        <f t="shared" ref="G3:G14" si="1">IF(AND(F3&gt;=7,D3&gt;=8), "Принят","Не принят")</f>
        <v>Принят</v>
      </c>
    </row>
    <row r="4" spans="1:7" x14ac:dyDescent="0.25">
      <c r="A4" s="18" t="s">
        <v>76</v>
      </c>
      <c r="B4" s="14">
        <v>7</v>
      </c>
      <c r="C4" s="14">
        <v>7</v>
      </c>
      <c r="D4" s="14">
        <v>6</v>
      </c>
      <c r="E4" s="14">
        <v>5</v>
      </c>
      <c r="F4" s="14">
        <f t="shared" si="0"/>
        <v>6.25</v>
      </c>
      <c r="G4" s="14" t="str">
        <f t="shared" si="1"/>
        <v>Не принят</v>
      </c>
    </row>
    <row r="5" spans="1:7" x14ac:dyDescent="0.25">
      <c r="A5" s="18" t="s">
        <v>77</v>
      </c>
      <c r="B5" s="14">
        <v>8</v>
      </c>
      <c r="C5" s="14">
        <v>7</v>
      </c>
      <c r="D5" s="14">
        <v>9</v>
      </c>
      <c r="E5" s="14">
        <v>8</v>
      </c>
      <c r="F5" s="14">
        <f t="shared" si="0"/>
        <v>8</v>
      </c>
      <c r="G5" s="14" t="str">
        <f t="shared" si="1"/>
        <v>Принят</v>
      </c>
    </row>
    <row r="6" spans="1:7" x14ac:dyDescent="0.25">
      <c r="A6" s="18" t="s">
        <v>78</v>
      </c>
      <c r="B6" s="14">
        <v>7</v>
      </c>
      <c r="C6" s="14">
        <v>7</v>
      </c>
      <c r="D6" s="14">
        <v>8</v>
      </c>
      <c r="E6" s="14">
        <v>6</v>
      </c>
      <c r="F6" s="14">
        <f t="shared" si="0"/>
        <v>7</v>
      </c>
      <c r="G6" s="14" t="str">
        <f t="shared" si="1"/>
        <v>Принят</v>
      </c>
    </row>
    <row r="7" spans="1:7" x14ac:dyDescent="0.25">
      <c r="A7" s="18" t="s">
        <v>79</v>
      </c>
      <c r="B7" s="14">
        <v>6</v>
      </c>
      <c r="C7" s="14">
        <v>3</v>
      </c>
      <c r="D7" s="14">
        <v>3</v>
      </c>
      <c r="E7" s="14">
        <v>3</v>
      </c>
      <c r="F7" s="14">
        <f t="shared" si="0"/>
        <v>3.75</v>
      </c>
      <c r="G7" s="14" t="str">
        <f t="shared" si="1"/>
        <v>Не принят</v>
      </c>
    </row>
    <row r="8" spans="1:7" x14ac:dyDescent="0.25">
      <c r="A8" s="18" t="s">
        <v>80</v>
      </c>
      <c r="B8" s="14">
        <v>6</v>
      </c>
      <c r="C8" s="14">
        <v>5</v>
      </c>
      <c r="D8" s="14">
        <v>6</v>
      </c>
      <c r="E8" s="14">
        <v>6</v>
      </c>
      <c r="F8" s="14">
        <f t="shared" si="0"/>
        <v>5.75</v>
      </c>
      <c r="G8" s="14" t="str">
        <f t="shared" si="1"/>
        <v>Не принят</v>
      </c>
    </row>
    <row r="9" spans="1:7" x14ac:dyDescent="0.25">
      <c r="A9" s="18" t="s">
        <v>81</v>
      </c>
      <c r="B9" s="14">
        <v>9</v>
      </c>
      <c r="C9" s="14">
        <v>9</v>
      </c>
      <c r="D9" s="14">
        <v>10</v>
      </c>
      <c r="E9" s="14">
        <v>9</v>
      </c>
      <c r="F9" s="14">
        <f t="shared" si="0"/>
        <v>9.25</v>
      </c>
      <c r="G9" s="14" t="str">
        <f t="shared" si="1"/>
        <v>Принят</v>
      </c>
    </row>
    <row r="10" spans="1:7" x14ac:dyDescent="0.25">
      <c r="A10" s="18" t="s">
        <v>82</v>
      </c>
      <c r="B10" s="14">
        <v>10</v>
      </c>
      <c r="C10" s="14">
        <v>10</v>
      </c>
      <c r="D10" s="14">
        <v>9</v>
      </c>
      <c r="E10" s="14">
        <v>10</v>
      </c>
      <c r="F10" s="14">
        <f t="shared" si="0"/>
        <v>9.75</v>
      </c>
      <c r="G10" s="14" t="str">
        <f>IF(AND(F10&gt;=7,D10&gt;=8), "Принят","Не принят")</f>
        <v>Принят</v>
      </c>
    </row>
    <row r="11" spans="1:7" x14ac:dyDescent="0.25">
      <c r="A11" s="18" t="s">
        <v>83</v>
      </c>
      <c r="B11" s="14">
        <v>8</v>
      </c>
      <c r="C11" s="14">
        <v>7</v>
      </c>
      <c r="D11" s="14">
        <v>8</v>
      </c>
      <c r="E11" s="14">
        <v>7</v>
      </c>
      <c r="F11" s="14">
        <f t="shared" si="0"/>
        <v>7.5</v>
      </c>
      <c r="G11" s="14" t="str">
        <f t="shared" si="1"/>
        <v>Принят</v>
      </c>
    </row>
    <row r="12" spans="1:7" x14ac:dyDescent="0.25">
      <c r="A12" s="18" t="s">
        <v>84</v>
      </c>
      <c r="B12" s="14">
        <v>5</v>
      </c>
      <c r="C12" s="14">
        <v>5</v>
      </c>
      <c r="D12" s="14">
        <v>8</v>
      </c>
      <c r="E12" s="14">
        <v>5</v>
      </c>
      <c r="F12" s="14">
        <f t="shared" si="0"/>
        <v>5.75</v>
      </c>
      <c r="G12" s="14" t="str">
        <f t="shared" si="1"/>
        <v>Не принят</v>
      </c>
    </row>
    <row r="13" spans="1:7" x14ac:dyDescent="0.25">
      <c r="A13" s="18" t="s">
        <v>85</v>
      </c>
      <c r="B13" s="14">
        <v>7</v>
      </c>
      <c r="C13" s="14">
        <v>8</v>
      </c>
      <c r="D13" s="14">
        <v>7</v>
      </c>
      <c r="E13" s="14">
        <v>7</v>
      </c>
      <c r="F13" s="14">
        <f t="shared" si="0"/>
        <v>7.25</v>
      </c>
      <c r="G13" s="14" t="str">
        <f t="shared" si="1"/>
        <v>Не принят</v>
      </c>
    </row>
    <row r="14" spans="1:7" x14ac:dyDescent="0.25">
      <c r="A14" s="18" t="s">
        <v>86</v>
      </c>
      <c r="B14" s="14">
        <v>8</v>
      </c>
      <c r="C14" s="14">
        <v>7</v>
      </c>
      <c r="D14" s="14">
        <v>8</v>
      </c>
      <c r="E14" s="14">
        <v>7</v>
      </c>
      <c r="F14" s="14">
        <f t="shared" si="0"/>
        <v>7.5</v>
      </c>
      <c r="G14" s="14" t="str">
        <f t="shared" si="1"/>
        <v>Принят</v>
      </c>
    </row>
  </sheetData>
  <conditionalFormatting sqref="A2:A15">
    <cfRule type="expression" dxfId="0" priority="1">
      <formula>G2="принят"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PZ2_1</vt:lpstr>
      <vt:lpstr>PZ2_2</vt:lpstr>
      <vt:lpstr>PZ2_3</vt:lpstr>
      <vt:lpstr>PZ2_4</vt:lpstr>
      <vt:lpstr>PZ2_5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2019-06-10T18:49:51Z</dcterms:modified>
</cp:coreProperties>
</file>