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2" sheetId="2" r:id="rId1"/>
    <sheet name="Sheet1" sheetId="1" r:id="rId2"/>
    <sheet name="Sheet3" sheetId="3" r:id="rId3"/>
  </sheets>
  <externalReferences>
    <externalReference r:id="rId5"/>
  </externalReferences>
  <definedNames>
    <definedName name="_xlnm.Print_Area" localSheetId="2">Sheet3!$A$1:$Y$42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<sst xmlns="http://schemas.openxmlformats.org/spreadsheetml/2006/main" count="626" uniqueCount="220">
  <si>
    <t>SPORTS</t>
  </si>
  <si>
    <t>Count of MEMBER ID</t>
  </si>
  <si>
    <t>Alpine Skiing</t>
  </si>
  <si>
    <t>Average of SALARY</t>
  </si>
  <si>
    <t>Archery</t>
  </si>
  <si>
    <t>Count of SPORT LOCATION</t>
  </si>
  <si>
    <t>SPORT LOCATION</t>
  </si>
  <si>
    <t>Athletics</t>
  </si>
  <si>
    <t>INDOOR</t>
  </si>
  <si>
    <t>OUTDOOR</t>
  </si>
  <si>
    <t>Grand Total</t>
  </si>
  <si>
    <t>Basketball</t>
  </si>
  <si>
    <t>Beach Volleyball</t>
  </si>
  <si>
    <t>Biathlon</t>
  </si>
  <si>
    <t>Boxing</t>
  </si>
  <si>
    <t>Canoe Slalom</t>
  </si>
  <si>
    <t>Canoe Sprint</t>
  </si>
  <si>
    <t>EYECOLOR</t>
  </si>
  <si>
    <t>Sum of MEMBER ID</t>
  </si>
  <si>
    <t>Curling</t>
  </si>
  <si>
    <t>Amber</t>
  </si>
  <si>
    <t>Cycling BMX</t>
  </si>
  <si>
    <t>Blue</t>
  </si>
  <si>
    <t>Cycling Mountain Bike</t>
  </si>
  <si>
    <t>Brown</t>
  </si>
  <si>
    <t>Cycling Road</t>
  </si>
  <si>
    <t>Gray</t>
  </si>
  <si>
    <t>Cycling Track</t>
  </si>
  <si>
    <t>Green</t>
  </si>
  <si>
    <t>Diving</t>
  </si>
  <si>
    <t>Equestrian / Dressage</t>
  </si>
  <si>
    <t>Fencing</t>
  </si>
  <si>
    <t>GENDER</t>
  </si>
  <si>
    <t>Football</t>
  </si>
  <si>
    <t>Female</t>
  </si>
  <si>
    <t>Freestyle Skiing</t>
  </si>
  <si>
    <t>Male</t>
  </si>
  <si>
    <t>Golf</t>
  </si>
  <si>
    <t>Gymnastics Artistic</t>
  </si>
  <si>
    <t>Handball</t>
  </si>
  <si>
    <t>Hockey</t>
  </si>
  <si>
    <t>Judo</t>
  </si>
  <si>
    <t>Rugby</t>
  </si>
  <si>
    <t>Sailing</t>
  </si>
  <si>
    <t>Shooting</t>
  </si>
  <si>
    <t>Short Track Speed Skating</t>
  </si>
  <si>
    <t>Swimming</t>
  </si>
  <si>
    <t>Triathlon</t>
  </si>
  <si>
    <t>Volleyball</t>
  </si>
  <si>
    <t>Water Polo</t>
  </si>
  <si>
    <t>Count of SPORTS</t>
  </si>
  <si>
    <t>COUNTRY NAME</t>
  </si>
  <si>
    <t>ARGENTINA</t>
  </si>
  <si>
    <t>AUSTRALIA</t>
  </si>
  <si>
    <t>AUSTRIA</t>
  </si>
  <si>
    <t>BRAZIL</t>
  </si>
  <si>
    <t>FRANCE</t>
  </si>
  <si>
    <t>GERMANY</t>
  </si>
  <si>
    <t>NETHERLANDS</t>
  </si>
  <si>
    <t>SPAIN</t>
  </si>
  <si>
    <t>SWEDEN</t>
  </si>
  <si>
    <t>UK</t>
  </si>
  <si>
    <t>USA</t>
  </si>
  <si>
    <t>MEMBER ID</t>
  </si>
  <si>
    <t>FULL NAME</t>
  </si>
  <si>
    <t>PREFIX</t>
  </si>
  <si>
    <t>FIRSTNAME</t>
  </si>
  <si>
    <t>LASTNAME</t>
  </si>
  <si>
    <t>BIRTHDATE</t>
  </si>
  <si>
    <t>ZODIAC</t>
  </si>
  <si>
    <t>COUNTRYCODE</t>
  </si>
  <si>
    <t>LANGUAGE</t>
  </si>
  <si>
    <t>EMAIL</t>
  </si>
  <si>
    <t>WEIGHT</t>
  </si>
  <si>
    <t>BLOODTYPE</t>
  </si>
  <si>
    <t>SALARY</t>
  </si>
  <si>
    <t>Ms.</t>
  </si>
  <si>
    <t>Annie</t>
  </si>
  <si>
    <t>Abbott</t>
  </si>
  <si>
    <t>Libra</t>
  </si>
  <si>
    <t>US</t>
  </si>
  <si>
    <t>A−</t>
  </si>
  <si>
    <t>Aurelie</t>
  </si>
  <si>
    <t>Liesuchke</t>
  </si>
  <si>
    <t>Aquarius</t>
  </si>
  <si>
    <t>O−</t>
  </si>
  <si>
    <t>Sr.</t>
  </si>
  <si>
    <t>Tomas</t>
  </si>
  <si>
    <t>Filho</t>
  </si>
  <si>
    <t>Cancer</t>
  </si>
  <si>
    <t>BR</t>
  </si>
  <si>
    <t>Darby</t>
  </si>
  <si>
    <t>Cruickshank</t>
  </si>
  <si>
    <t>Taurus</t>
  </si>
  <si>
    <t>Dr.</t>
  </si>
  <si>
    <t>Jaydon</t>
  </si>
  <si>
    <t>Borer</t>
  </si>
  <si>
    <t>B−</t>
  </si>
  <si>
    <t>Mr.</t>
  </si>
  <si>
    <t xml:space="preserve">Moriah </t>
  </si>
  <si>
    <t>Lynch</t>
  </si>
  <si>
    <t>Sagittarius</t>
  </si>
  <si>
    <t>Amiya</t>
  </si>
  <si>
    <t>Eichmann</t>
  </si>
  <si>
    <t>Leo</t>
  </si>
  <si>
    <t>Pierce</t>
  </si>
  <si>
    <t>Rau</t>
  </si>
  <si>
    <t>A+</t>
  </si>
  <si>
    <t>Amelia</t>
  </si>
  <si>
    <t>Stevens</t>
  </si>
  <si>
    <t>GB</t>
  </si>
  <si>
    <t>Toby</t>
  </si>
  <si>
    <t>Simpson</t>
  </si>
  <si>
    <t>O+</t>
  </si>
  <si>
    <t>Sir</t>
  </si>
  <si>
    <t>Ethan</t>
  </si>
  <si>
    <t>Murphy</t>
  </si>
  <si>
    <t>Scorpio</t>
  </si>
  <si>
    <t>Mrs.</t>
  </si>
  <si>
    <t>Ashley</t>
  </si>
  <si>
    <t>Wood</t>
  </si>
  <si>
    <t>Megan</t>
  </si>
  <si>
    <t>Scott</t>
  </si>
  <si>
    <t>Hr.</t>
  </si>
  <si>
    <t>Helmut</t>
  </si>
  <si>
    <t>Weinhae</t>
  </si>
  <si>
    <t>Virgo</t>
  </si>
  <si>
    <t>DE</t>
  </si>
  <si>
    <t>Prof.</t>
  </si>
  <si>
    <t>Milena</t>
  </si>
  <si>
    <t>Schotin</t>
  </si>
  <si>
    <t>Pisces</t>
  </si>
  <si>
    <t>Lothar</t>
  </si>
  <si>
    <t>Birnbaum</t>
  </si>
  <si>
    <t>Pietro</t>
  </si>
  <si>
    <t>Stolze</t>
  </si>
  <si>
    <t xml:space="preserve">Richard </t>
  </si>
  <si>
    <t>Tlustek</t>
  </si>
  <si>
    <t>Earnestine</t>
  </si>
  <si>
    <t>Raynor</t>
  </si>
  <si>
    <t>OZ</t>
  </si>
  <si>
    <t>Jason</t>
  </si>
  <si>
    <t>Gaylord</t>
  </si>
  <si>
    <t>Capricorn</t>
  </si>
  <si>
    <t>Kendrick</t>
  </si>
  <si>
    <t>Sauer</t>
  </si>
  <si>
    <t>Annabell</t>
  </si>
  <si>
    <t>Olson</t>
  </si>
  <si>
    <t>Aries</t>
  </si>
  <si>
    <t>Jena</t>
  </si>
  <si>
    <t>Upton</t>
  </si>
  <si>
    <t>Shanny</t>
  </si>
  <si>
    <t>Bins</t>
  </si>
  <si>
    <t>Tia</t>
  </si>
  <si>
    <t>Abshire</t>
  </si>
  <si>
    <t>Isabel</t>
  </si>
  <si>
    <t>Runolfsdottir</t>
  </si>
  <si>
    <t>B+</t>
  </si>
  <si>
    <t>Barney</t>
  </si>
  <si>
    <t>Wesack</t>
  </si>
  <si>
    <t>AU</t>
  </si>
  <si>
    <t>Baruch</t>
  </si>
  <si>
    <t>Kade</t>
  </si>
  <si>
    <t>Liesbeth</t>
  </si>
  <si>
    <t>Rosemann</t>
  </si>
  <si>
    <t>Mme.</t>
  </si>
  <si>
    <t>Valentine</t>
  </si>
  <si>
    <t>Moreau</t>
  </si>
  <si>
    <t>FR</t>
  </si>
  <si>
    <t>Paulette</t>
  </si>
  <si>
    <t>Durand</t>
  </si>
  <si>
    <t>Laure-Alix</t>
  </si>
  <si>
    <t>Chevalier</t>
  </si>
  <si>
    <t>M.</t>
  </si>
  <si>
    <t>Claude</t>
  </si>
  <si>
    <t>Toussaint</t>
  </si>
  <si>
    <t>Victor</t>
  </si>
  <si>
    <t>Lenoir</t>
  </si>
  <si>
    <t>Arthur</t>
  </si>
  <si>
    <t>Benjamin</t>
  </si>
  <si>
    <t>Lebrun-Brun</t>
  </si>
  <si>
    <t>Antoine</t>
  </si>
  <si>
    <t>Maillard</t>
  </si>
  <si>
    <t>Bernard</t>
  </si>
  <si>
    <t>Hoarau-Guyon</t>
  </si>
  <si>
    <t>Hidalgo</t>
  </si>
  <si>
    <t>Tercero</t>
  </si>
  <si>
    <t>AG</t>
  </si>
  <si>
    <t>Hadalgo</t>
  </si>
  <si>
    <t>Polanco</t>
  </si>
  <si>
    <t>Gemini</t>
  </si>
  <si>
    <t>Sra.</t>
  </si>
  <si>
    <t>Laura</t>
  </si>
  <si>
    <t>Oliviera</t>
  </si>
  <si>
    <t>Ainhoa</t>
  </si>
  <si>
    <t>Garza</t>
  </si>
  <si>
    <t>ES</t>
  </si>
  <si>
    <t>Banda</t>
  </si>
  <si>
    <t>Carolota</t>
  </si>
  <si>
    <t>Mateos</t>
  </si>
  <si>
    <t>Mw.</t>
  </si>
  <si>
    <t>Elize</t>
  </si>
  <si>
    <t>Prins</t>
  </si>
  <si>
    <t>DU</t>
  </si>
  <si>
    <t>dhr.</t>
  </si>
  <si>
    <t>Ryan</t>
  </si>
  <si>
    <t>Pham</t>
  </si>
  <si>
    <t>Mw</t>
  </si>
  <si>
    <t>Elise</t>
  </si>
  <si>
    <t>Rotteveel</t>
  </si>
  <si>
    <t>Fru.</t>
  </si>
  <si>
    <t>Mirjam</t>
  </si>
  <si>
    <t>Soderberg</t>
  </si>
  <si>
    <t>SV</t>
  </si>
  <si>
    <t>H.</t>
  </si>
  <si>
    <t>Berndt</t>
  </si>
  <si>
    <t>Palsson</t>
  </si>
  <si>
    <t>Adriano</t>
  </si>
  <si>
    <t>Sobrinho</t>
  </si>
  <si>
    <t>PR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</si>
</sst>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00"/>
    <numFmt numFmtId="182" formatCode="dd&quot; &quot;mmm\'&quot; &quot;yyyy"/>
    <numFmt numFmtId="183" formatCode="0.0"/>
    <numFmt numFmtId="184" formatCode="0.0\ &quot;kg&quot;"/>
    <numFmt numFmtId="185" formatCode="[&lt;100000]0.00,\ &quot;K&quot;;0.0,\ &quot;K&quot;"/>
    <numFmt numFmtId="186" formatCode="0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 tint="0.399975585192419"/>
      </bottom>
      <diagonal/>
    </border>
    <border>
      <left/>
      <right/>
      <top style="thin">
        <color theme="9"/>
      </top>
      <bottom style="thin">
        <color theme="9" tint="0.39997558519241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 tint="0.399975585192419"/>
      </bottom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thin">
        <color theme="9"/>
      </left>
      <right/>
      <top style="thin">
        <color theme="9" tint="0.399975585192419"/>
      </top>
      <bottom style="thin">
        <color theme="9"/>
      </bottom>
      <diagonal/>
    </border>
    <border>
      <left/>
      <right/>
      <top style="thin">
        <color theme="9" tint="0.39997558519241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 tint="0.399975585192419"/>
      </bottom>
      <diagonal/>
    </border>
    <border>
      <left/>
      <right style="thin">
        <color theme="9"/>
      </right>
      <top style="thin">
        <color theme="9" tint="0.399975585192419"/>
      </top>
      <bottom style="thin">
        <color theme="9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9" fillId="0" borderId="20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22" applyNumberFormat="0" applyAlignment="0" applyProtection="0">
      <alignment vertical="center"/>
    </xf>
    <xf numFmtId="0" fontId="12" fillId="7" borderId="23" applyNumberFormat="0" applyAlignment="0" applyProtection="0">
      <alignment vertical="center"/>
    </xf>
    <xf numFmtId="0" fontId="13" fillId="7" borderId="22" applyNumberFormat="0" applyAlignment="0" applyProtection="0">
      <alignment vertical="center"/>
    </xf>
    <xf numFmtId="0" fontId="14" fillId="8" borderId="24" applyNumberFormat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80" fontId="2" fillId="3" borderId="2" xfId="0" applyNumberFormat="1" applyFont="1" applyFill="1" applyBorder="1" applyAlignment="1">
      <alignment horizontal="left"/>
    </xf>
    <xf numFmtId="181" fontId="0" fillId="4" borderId="3" xfId="0" applyNumberFormat="1" applyFont="1" applyFill="1" applyBorder="1"/>
    <xf numFmtId="0" fontId="0" fillId="4" borderId="4" xfId="0" applyFont="1" applyFill="1" applyBorder="1" applyAlignment="1">
      <alignment horizontal="left"/>
    </xf>
    <xf numFmtId="182" fontId="0" fillId="4" borderId="4" xfId="0" applyNumberFormat="1" applyFont="1" applyFill="1" applyBorder="1" applyAlignment="1">
      <alignment horizontal="right"/>
    </xf>
    <xf numFmtId="181" fontId="0" fillId="0" borderId="3" xfId="0" applyNumberFormat="1" applyFont="1" applyFill="1" applyBorder="1"/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/>
    <xf numFmtId="182" fontId="0" fillId="0" borderId="4" xfId="0" applyNumberFormat="1" applyFont="1" applyFill="1" applyBorder="1" applyAlignment="1">
      <alignment horizontal="right"/>
    </xf>
    <xf numFmtId="0" fontId="0" fillId="4" borderId="4" xfId="0" applyFont="1" applyFill="1" applyBorder="1"/>
    <xf numFmtId="181" fontId="0" fillId="0" borderId="5" xfId="0" applyNumberFormat="1" applyFont="1" applyFill="1" applyBorder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/>
    <xf numFmtId="182" fontId="0" fillId="0" borderId="6" xfId="0" applyNumberFormat="1" applyFont="1" applyFill="1" applyBorder="1" applyAlignment="1">
      <alignment horizontal="right"/>
    </xf>
    <xf numFmtId="183" fontId="2" fillId="3" borderId="2" xfId="0" applyNumberFormat="1" applyFont="1" applyFill="1" applyBorder="1" applyAlignment="1">
      <alignment horizontal="left"/>
    </xf>
    <xf numFmtId="0" fontId="0" fillId="4" borderId="4" xfId="0" applyFont="1" applyFill="1" applyBorder="1" applyAlignment="1">
      <alignment horizontal="right"/>
    </xf>
    <xf numFmtId="184" fontId="0" fillId="4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84" fontId="0" fillId="0" borderId="4" xfId="0" applyNumberFormat="1" applyFont="1" applyFill="1" applyBorder="1"/>
    <xf numFmtId="0" fontId="0" fillId="0" borderId="6" xfId="0" applyFont="1" applyFill="1" applyBorder="1" applyAlignment="1">
      <alignment horizontal="right"/>
    </xf>
    <xf numFmtId="184" fontId="0" fillId="0" borderId="6" xfId="0" applyNumberFormat="1" applyFont="1" applyFill="1" applyBorder="1"/>
    <xf numFmtId="0" fontId="2" fillId="3" borderId="7" xfId="0" applyFont="1" applyFill="1" applyBorder="1" applyAlignment="1">
      <alignment horizontal="left"/>
    </xf>
    <xf numFmtId="185" fontId="0" fillId="4" borderId="8" xfId="0" applyNumberFormat="1" applyFont="1" applyFill="1" applyBorder="1"/>
    <xf numFmtId="185" fontId="0" fillId="0" borderId="8" xfId="0" applyNumberFormat="1" applyFont="1" applyFill="1" applyBorder="1"/>
    <xf numFmtId="185" fontId="0" fillId="0" borderId="9" xfId="0" applyNumberFormat="1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86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numFmt numFmtId="186" formatCode="0_ "/>
    </dxf>
    <dxf>
      <numFmt numFmtId="187" formatCode="0.0_ "/>
    </dxf>
    <dxf>
      <numFmt numFmtId="188" formatCode="0.00_ "/>
    </dxf>
    <dxf>
      <numFmt numFmtId="189" formatCode="0.000_ "/>
    </dxf>
    <dxf>
      <numFmt numFmtId="190" formatCode="0.0000_ "/>
    </dxf>
    <dxf>
      <numFmt numFmtId="191" formatCode="0.00000_ "/>
    </dxf>
    <dxf>
      <numFmt numFmtId="192" formatCode="0.0000_ "/>
    </dxf>
    <dxf>
      <numFmt numFmtId="193" formatCode="0.000_ "/>
    </dxf>
    <dxf>
      <numFmt numFmtId="194" formatCode="0.00_ "/>
    </dxf>
    <dxf>
      <numFmt numFmtId="195" formatCode="0.0_ "/>
    </dxf>
    <dxf>
      <numFmt numFmtId="186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 new.xlsx]Sheet2!PivotTable1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Each Sport vs count of members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dPt>
            <c:idx val="9"/>
            <c:invertIfNegative val="0"/>
            <c:bubble3D val="0"/>
          </c:dPt>
          <c:dPt>
            <c:idx val="10"/>
            <c:invertIfNegative val="0"/>
            <c:bubble3D val="0"/>
          </c:dPt>
          <c:dPt>
            <c:idx val="11"/>
            <c:invertIfNegative val="0"/>
            <c:bubble3D val="0"/>
          </c:dPt>
          <c:dPt>
            <c:idx val="12"/>
            <c:invertIfNegative val="0"/>
            <c:bubble3D val="0"/>
          </c:dPt>
          <c:dPt>
            <c:idx val="13"/>
            <c:invertIfNegative val="0"/>
            <c:bubble3D val="0"/>
          </c:dPt>
          <c:dPt>
            <c:idx val="14"/>
            <c:invertIfNegative val="0"/>
            <c:bubble3D val="0"/>
          </c:dPt>
          <c:dPt>
            <c:idx val="15"/>
            <c:invertIfNegative val="0"/>
            <c:bubble3D val="0"/>
          </c:dPt>
          <c:dPt>
            <c:idx val="16"/>
            <c:invertIfNegative val="0"/>
            <c:bubble3D val="0"/>
          </c:dPt>
          <c:dPt>
            <c:idx val="17"/>
            <c:invertIfNegative val="0"/>
            <c:bubble3D val="0"/>
          </c:dPt>
          <c:dPt>
            <c:idx val="18"/>
            <c:invertIfNegative val="0"/>
            <c:bubble3D val="0"/>
          </c:dPt>
          <c:dPt>
            <c:idx val="19"/>
            <c:invertIfNegative val="0"/>
            <c:bubble3D val="0"/>
          </c:dPt>
          <c:dPt>
            <c:idx val="20"/>
            <c:invertIfNegative val="0"/>
            <c:bubble3D val="0"/>
          </c:dPt>
          <c:dPt>
            <c:idx val="21"/>
            <c:invertIfNegative val="0"/>
            <c:bubble3D val="0"/>
          </c:dPt>
          <c:dPt>
            <c:idx val="22"/>
            <c:invertIfNegative val="0"/>
            <c:bubble3D val="0"/>
          </c:dPt>
          <c:dPt>
            <c:idx val="23"/>
            <c:invertIfNegative val="0"/>
            <c:bubble3D val="0"/>
          </c:dPt>
          <c:dPt>
            <c:idx val="24"/>
            <c:invertIfNegative val="0"/>
            <c:bubble3D val="0"/>
          </c:dPt>
          <c:dPt>
            <c:idx val="25"/>
            <c:invertIfNegative val="0"/>
            <c:bubble3D val="0"/>
          </c:dPt>
          <c:dPt>
            <c:idx val="26"/>
            <c:invertIfNegative val="0"/>
            <c:bubble3D val="0"/>
          </c:dPt>
          <c:dPt>
            <c:idx val="27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29"/>
            <c:invertIfNegative val="0"/>
            <c:bubble3D val="0"/>
          </c:dPt>
          <c:dPt>
            <c:idx val="30"/>
            <c:invertIfNegative val="0"/>
            <c:bubble3D val="0"/>
          </c:dPt>
          <c:dPt>
            <c:idx val="31"/>
            <c:invertIfNegative val="0"/>
            <c:bubble3D val="0"/>
          </c:dPt>
          <c:dLbls>
            <c:delete val="1"/>
          </c:dLbls>
          <c:cat>
            <c:strRef>
              <c:f>Sheet2!$A$4:$A$36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Sheet2!$B$4:$B$36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66540160"/>
        <c:axId val="96353844"/>
      </c:barChart>
      <c:catAx>
        <c:axId val="366540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6353844"/>
        <c:crosses val="autoZero"/>
        <c:auto val="1"/>
        <c:lblAlgn val="ctr"/>
        <c:lblOffset val="100"/>
        <c:noMultiLvlLbl val="0"/>
      </c:catAx>
      <c:valAx>
        <c:axId val="96353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6654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5d4831-65c4-4cde-8851-e04e9b2577bc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 new.xlsx]Sheet2!PivotTable5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Eye color Distibution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Sheet2!$E$12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Sheet2!$D$13:$D$18</c:f>
              <c:strCache>
                <c:ptCount val="5"/>
                <c:pt idx="0">
                  <c:v>Amber</c:v>
                </c:pt>
                <c:pt idx="1">
                  <c:v>Blue</c:v>
                </c:pt>
                <c:pt idx="2">
                  <c:v>Brown</c:v>
                </c:pt>
                <c:pt idx="3">
                  <c:v>Gray</c:v>
                </c:pt>
                <c:pt idx="4">
                  <c:v>Green</c:v>
                </c:pt>
              </c:strCache>
            </c:strRef>
          </c:cat>
          <c:val>
            <c:numRef>
              <c:f>Sheet2!$E$13:$E$18</c:f>
              <c:numCache>
                <c:formatCode>General</c:formatCode>
                <c:ptCount val="5"/>
                <c:pt idx="0">
                  <c:v>341</c:v>
                </c:pt>
                <c:pt idx="1">
                  <c:v>463</c:v>
                </c:pt>
                <c:pt idx="2">
                  <c:v>123</c:v>
                </c:pt>
                <c:pt idx="3">
                  <c:v>225</c:v>
                </c:pt>
                <c:pt idx="4">
                  <c:v>123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fc0b3bf-d532-434a-a374-773d691b43f1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 Country Name by Gender Count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"Female"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{"ARGENTINA","AUSTRALIA","AUSTRIA","BRAZIL","FRANCE","GERMANY","NETHERLANDS","SPAIN","SWEDEN","UK","USA"}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{1,6,1,0,3,1,2,3,1,3,4}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</c:numCache>
            </c:numRef>
          </c:val>
        </c:ser>
        <c:ser>
          <c:idx val="1"/>
          <c:order val="1"/>
          <c:tx>
            <c:strRef>
              <c:f>"Male"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delete val="1"/>
          </c:dLbls>
          <c:cat>
            <c:strRef>
              <c:f>{"ARGENTINA","AUSTRALIA","AUSTRIA","BRAZIL","FRANCE","GERMANY","NETHERLANDS","SPAIN","SWEDEN","UK","USA"}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{2,2,2,2,6,4,1,0,1,2,3}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100"/>
        <c:axId val="764714127"/>
        <c:axId val="624836187"/>
      </c:barChart>
      <c:catAx>
        <c:axId val="76471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24836187"/>
        <c:crosses val="autoZero"/>
        <c:auto val="1"/>
        <c:lblAlgn val="ctr"/>
        <c:lblOffset val="100"/>
        <c:noMultiLvlLbl val="0"/>
      </c:catAx>
      <c:valAx>
        <c:axId val="624836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76471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08dfd38-e89b-41d0-a68d-909520bf5bbd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 new.xlsx]Sheet2!PivotTable7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country with Sport Location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Sheet2!$J$40:$J$41</c:f>
              <c:strCache>
                <c:ptCount val="1"/>
                <c:pt idx="0">
                  <c:v>INDOOR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Sheet2!$I$42:$I$53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Sheet2!$J$42:$J$53</c:f>
              <c:numCache>
                <c:formatCode>General</c:formatCode>
                <c:ptCount val="11"/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Sheet2!$K$40:$K$41</c:f>
              <c:strCache>
                <c:ptCount val="1"/>
                <c:pt idx="0">
                  <c:v>OUTDOOR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Sheet2!$I$42:$I$53</c:f>
              <c:strCache>
                <c:ptCount val="11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BRAZIL</c:v>
                </c:pt>
                <c:pt idx="4">
                  <c:v>FRANCE</c:v>
                </c:pt>
                <c:pt idx="5">
                  <c:v>GERMANY</c:v>
                </c:pt>
                <c:pt idx="6">
                  <c:v>NETHERLANDS</c:v>
                </c:pt>
                <c:pt idx="7">
                  <c:v>SPAIN</c:v>
                </c:pt>
                <c:pt idx="8">
                  <c:v>SWEDEN</c:v>
                </c:pt>
                <c:pt idx="9">
                  <c:v>UK</c:v>
                </c:pt>
                <c:pt idx="10">
                  <c:v>USA</c:v>
                </c:pt>
              </c:strCache>
            </c:strRef>
          </c:cat>
          <c:val>
            <c:numRef>
              <c:f>Sheet2!$K$42:$K$53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9582217"/>
        <c:axId val="986202566"/>
      </c:barChart>
      <c:catAx>
        <c:axId val="69958221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986202566"/>
        <c:crosses val="autoZero"/>
        <c:auto val="1"/>
        <c:lblAlgn val="ctr"/>
        <c:lblOffset val="100"/>
        <c:noMultiLvlLbl val="0"/>
      </c:catAx>
      <c:valAx>
        <c:axId val="986202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995822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6df3189-4109-4f63-85b6-180a605d38cc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 new.xlsx]Sheet2!PivotTable8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Sports By Sport Location count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Sheet2!$M$5:$M$6</c:f>
              <c:strCache>
                <c:ptCount val="1"/>
                <c:pt idx="0">
                  <c:v>INDOOR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Sheet2!$L$7:$L$39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Sheet2!$M$7:$M$39</c:f>
              <c:numCache>
                <c:formatCode>General</c:formatCode>
                <c:ptCount val="32"/>
                <c:pt idx="3">
                  <c:v>1</c:v>
                </c:pt>
                <c:pt idx="6">
                  <c:v>1</c:v>
                </c:pt>
                <c:pt idx="9">
                  <c:v>1</c:v>
                </c:pt>
                <c:pt idx="10">
                  <c:v>1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Sheet2!$N$5:$N$6</c:f>
              <c:strCache>
                <c:ptCount val="1"/>
                <c:pt idx="0">
                  <c:v>OUTDOOR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462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Sheet2!$L$7:$L$39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Sheet2!$N$7:$N$39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4">
                  <c:v>5</c:v>
                </c:pt>
                <c:pt idx="5">
                  <c:v>1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5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2">
                  <c:v>1</c:v>
                </c:pt>
                <c:pt idx="24">
                  <c:v>2</c:v>
                </c:pt>
                <c:pt idx="25">
                  <c:v>1</c:v>
                </c:pt>
                <c:pt idx="2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413922222"/>
        <c:axId val="359447807"/>
      </c:barChart>
      <c:catAx>
        <c:axId val="41392222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359447807"/>
        <c:crosses val="autoZero"/>
        <c:auto val="1"/>
        <c:lblAlgn val="ctr"/>
        <c:lblOffset val="100"/>
        <c:noMultiLvlLbl val="0"/>
      </c:catAx>
      <c:valAx>
        <c:axId val="3594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392222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09d698a-6c90-4eda-93e6-7504ec0f6207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[sportsman new.xlsx]Sheet2!PivotTable4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Average Salary 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gradFill>
                  <a:gsLst>
                    <a:gs pos="100000">
                      <a:schemeClr val="accent2"/>
                    </a:gs>
                    <a:gs pos="0">
                      <a:schemeClr val="accent2">
                        <a:hueOff val="-1670000"/>
                      </a:schemeClr>
                    </a:gs>
                  </a:gsLst>
                  <a:lin ang="0" scaled="1"/>
                </a:gradFill>
              </a:ln>
              <a:effectLst/>
            </c:spPr>
          </c:marker>
          <c:dLbls>
            <c:delete val="1"/>
          </c:dLbls>
          <c:cat>
            <c:strRef>
              <c:f>Sheet2!$I$5:$I$37</c:f>
              <c:strCache>
                <c:ptCount val="32"/>
                <c:pt idx="0">
                  <c:v>Alpine Skiing</c:v>
                </c:pt>
                <c:pt idx="1">
                  <c:v>Archery</c:v>
                </c:pt>
                <c:pt idx="2">
                  <c:v>Athletics</c:v>
                </c:pt>
                <c:pt idx="3">
                  <c:v>Basketball</c:v>
                </c:pt>
                <c:pt idx="4">
                  <c:v>Beach Volleyball</c:v>
                </c:pt>
                <c:pt idx="5">
                  <c:v>Biathlon</c:v>
                </c:pt>
                <c:pt idx="6">
                  <c:v>Boxing</c:v>
                </c:pt>
                <c:pt idx="7">
                  <c:v>Canoe Slalom</c:v>
                </c:pt>
                <c:pt idx="8">
                  <c:v>Canoe Sprint</c:v>
                </c:pt>
                <c:pt idx="9">
                  <c:v>Curling</c:v>
                </c:pt>
                <c:pt idx="10">
                  <c:v>Cycling BMX</c:v>
                </c:pt>
                <c:pt idx="11">
                  <c:v>Cycling Mountain Bike</c:v>
                </c:pt>
                <c:pt idx="12">
                  <c:v>Cycling Road</c:v>
                </c:pt>
                <c:pt idx="13">
                  <c:v>Cycling Track</c:v>
                </c:pt>
                <c:pt idx="14">
                  <c:v>Diving</c:v>
                </c:pt>
                <c:pt idx="15">
                  <c:v>Equestrian / Dressage</c:v>
                </c:pt>
                <c:pt idx="16">
                  <c:v>Fencing</c:v>
                </c:pt>
                <c:pt idx="17">
                  <c:v>Football</c:v>
                </c:pt>
                <c:pt idx="18">
                  <c:v>Freestyle Skiing</c:v>
                </c:pt>
                <c:pt idx="19">
                  <c:v>Golf</c:v>
                </c:pt>
                <c:pt idx="20">
                  <c:v>Gymnastics Artistic</c:v>
                </c:pt>
                <c:pt idx="21">
                  <c:v>Handball</c:v>
                </c:pt>
                <c:pt idx="22">
                  <c:v>Hockey</c:v>
                </c:pt>
                <c:pt idx="23">
                  <c:v>Judo</c:v>
                </c:pt>
                <c:pt idx="24">
                  <c:v>Rugby</c:v>
                </c:pt>
                <c:pt idx="25">
                  <c:v>Sailing</c:v>
                </c:pt>
                <c:pt idx="26">
                  <c:v>Shooting</c:v>
                </c:pt>
                <c:pt idx="27">
                  <c:v>Short Track Speed Skating</c:v>
                </c:pt>
                <c:pt idx="28">
                  <c:v>Swimming</c:v>
                </c:pt>
                <c:pt idx="29">
                  <c:v>Triathlon</c:v>
                </c:pt>
                <c:pt idx="30">
                  <c:v>Volleyball</c:v>
                </c:pt>
                <c:pt idx="31">
                  <c:v>Water Polo</c:v>
                </c:pt>
              </c:strCache>
            </c:strRef>
          </c:cat>
          <c:val>
            <c:numRef>
              <c:f>Sheet2!$J$5:$J$37</c:f>
              <c:numCache>
                <c:formatCode>0_ </c:formatCode>
                <c:ptCount val="32"/>
                <c:pt idx="0">
                  <c:v>99792.5</c:v>
                </c:pt>
                <c:pt idx="1">
                  <c:v>56595</c:v>
                </c:pt>
                <c:pt idx="2">
                  <c:v>69043.5</c:v>
                </c:pt>
                <c:pt idx="3">
                  <c:v>46352</c:v>
                </c:pt>
                <c:pt idx="4">
                  <c:v>57049.4</c:v>
                </c:pt>
                <c:pt idx="5">
                  <c:v>35387</c:v>
                </c:pt>
                <c:pt idx="6">
                  <c:v>87471</c:v>
                </c:pt>
                <c:pt idx="7">
                  <c:v>62975.3333333333</c:v>
                </c:pt>
                <c:pt idx="8">
                  <c:v>64862</c:v>
                </c:pt>
                <c:pt idx="9">
                  <c:v>109885</c:v>
                </c:pt>
                <c:pt idx="10">
                  <c:v>10241</c:v>
                </c:pt>
                <c:pt idx="11">
                  <c:v>88794</c:v>
                </c:pt>
                <c:pt idx="12">
                  <c:v>53816.75</c:v>
                </c:pt>
                <c:pt idx="13">
                  <c:v>80605.3333333333</c:v>
                </c:pt>
                <c:pt idx="14">
                  <c:v>95123</c:v>
                </c:pt>
                <c:pt idx="15">
                  <c:v>96468</c:v>
                </c:pt>
                <c:pt idx="16">
                  <c:v>51133</c:v>
                </c:pt>
                <c:pt idx="17">
                  <c:v>51844.5</c:v>
                </c:pt>
                <c:pt idx="18">
                  <c:v>99613</c:v>
                </c:pt>
                <c:pt idx="19">
                  <c:v>69041</c:v>
                </c:pt>
                <c:pt idx="20">
                  <c:v>101969</c:v>
                </c:pt>
                <c:pt idx="21">
                  <c:v>80757</c:v>
                </c:pt>
                <c:pt idx="22">
                  <c:v>108431</c:v>
                </c:pt>
                <c:pt idx="23">
                  <c:v>39935</c:v>
                </c:pt>
                <c:pt idx="24">
                  <c:v>72933</c:v>
                </c:pt>
                <c:pt idx="25">
                  <c:v>33970</c:v>
                </c:pt>
                <c:pt idx="26">
                  <c:v>60061</c:v>
                </c:pt>
                <c:pt idx="27">
                  <c:v>63526</c:v>
                </c:pt>
                <c:pt idx="28">
                  <c:v>20532</c:v>
                </c:pt>
                <c:pt idx="29">
                  <c:v>78612.3333333333</c:v>
                </c:pt>
                <c:pt idx="30">
                  <c:v>63650.5</c:v>
                </c:pt>
                <c:pt idx="31">
                  <c:v>56916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270550995"/>
        <c:axId val="832822550"/>
      </c:lineChart>
      <c:catAx>
        <c:axId val="2705509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32822550"/>
        <c:crosses val="autoZero"/>
        <c:auto val="1"/>
        <c:lblAlgn val="ctr"/>
        <c:lblOffset val="100"/>
        <c:noMultiLvlLbl val="0"/>
      </c:catAx>
      <c:valAx>
        <c:axId val="832822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705509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012a537-4bb9-40f6-b63d-d5cc69e72534}"/>
      </c:ext>
    </c:extLst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5400000" scaled="0"/>
        </a:gradFill>
        <a:round/>
      </a:ln>
      <a:effectLst/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bg1"/>
      </a:solidFill>
      <a:ln w="25400">
        <a:gradFill>
          <a:gsLst>
            <a:gs pos="100000">
              <a:schemeClr val="phClr"/>
            </a:gs>
            <a:gs pos="0">
              <a:schemeClr val="phClr">
                <a:hueOff val="-1670000"/>
              </a:schemeClr>
            </a:gs>
          </a:gsLst>
          <a:lin ang="0" scaled="1"/>
        </a:gra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144780</xdr:colOff>
      <xdr:row>0</xdr:row>
      <xdr:rowOff>99060</xdr:rowOff>
    </xdr:from>
    <xdr:to>
      <xdr:col>7</xdr:col>
      <xdr:colOff>11430</xdr:colOff>
      <xdr:row>15</xdr:row>
      <xdr:rowOff>153035</xdr:rowOff>
    </xdr:to>
    <xdr:graphicFrame>
      <xdr:nvGraphicFramePr>
        <xdr:cNvPr id="4" name="Chart 3"/>
        <xdr:cNvGraphicFramePr/>
      </xdr:nvGraphicFramePr>
      <xdr:xfrm>
        <a:off x="144780" y="99060"/>
        <a:ext cx="4133850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16</xdr:row>
      <xdr:rowOff>175260</xdr:rowOff>
    </xdr:from>
    <xdr:to>
      <xdr:col>14</xdr:col>
      <xdr:colOff>109855</xdr:colOff>
      <xdr:row>32</xdr:row>
      <xdr:rowOff>21590</xdr:rowOff>
    </xdr:to>
    <xdr:graphicFrame>
      <xdr:nvGraphicFramePr>
        <xdr:cNvPr id="3" name="Chart 2"/>
        <xdr:cNvGraphicFramePr/>
      </xdr:nvGraphicFramePr>
      <xdr:xfrm>
        <a:off x="4434840" y="3101340"/>
        <a:ext cx="4209415" cy="2772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191135</xdr:colOff>
      <xdr:row>0</xdr:row>
      <xdr:rowOff>131445</xdr:rowOff>
    </xdr:from>
    <xdr:to>
      <xdr:col>14</xdr:col>
      <xdr:colOff>41275</xdr:colOff>
      <xdr:row>15</xdr:row>
      <xdr:rowOff>161925</xdr:rowOff>
    </xdr:to>
    <xdr:graphicFrame>
      <xdr:nvGraphicFramePr>
        <xdr:cNvPr id="8" name="Chart 7"/>
        <xdr:cNvGraphicFramePr/>
      </xdr:nvGraphicFramePr>
      <xdr:xfrm>
        <a:off x="4458335" y="131445"/>
        <a:ext cx="4117340" cy="27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16</xdr:row>
      <xdr:rowOff>183515</xdr:rowOff>
    </xdr:from>
    <xdr:to>
      <xdr:col>6</xdr:col>
      <xdr:colOff>598170</xdr:colOff>
      <xdr:row>31</xdr:row>
      <xdr:rowOff>160020</xdr:rowOff>
    </xdr:to>
    <xdr:graphicFrame>
      <xdr:nvGraphicFramePr>
        <xdr:cNvPr id="9" name="Chart 8"/>
        <xdr:cNvGraphicFramePr/>
      </xdr:nvGraphicFramePr>
      <xdr:xfrm>
        <a:off x="129540" y="3108960"/>
        <a:ext cx="412623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243205</xdr:colOff>
      <xdr:row>0</xdr:row>
      <xdr:rowOff>137160</xdr:rowOff>
    </xdr:from>
    <xdr:to>
      <xdr:col>22</xdr:col>
      <xdr:colOff>55880</xdr:colOff>
      <xdr:row>15</xdr:row>
      <xdr:rowOff>99060</xdr:rowOff>
    </xdr:to>
    <xdr:graphicFrame>
      <xdr:nvGraphicFramePr>
        <xdr:cNvPr id="10" name="Chart 9"/>
        <xdr:cNvGraphicFramePr/>
      </xdr:nvGraphicFramePr>
      <xdr:xfrm>
        <a:off x="8777605" y="137160"/>
        <a:ext cx="4689475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334010</xdr:colOff>
      <xdr:row>16</xdr:row>
      <xdr:rowOff>167640</xdr:rowOff>
    </xdr:from>
    <xdr:to>
      <xdr:col>22</xdr:col>
      <xdr:colOff>148590</xdr:colOff>
      <xdr:row>31</xdr:row>
      <xdr:rowOff>112395</xdr:rowOff>
    </xdr:to>
    <xdr:graphicFrame>
      <xdr:nvGraphicFramePr>
        <xdr:cNvPr id="11" name="Chart 10"/>
        <xdr:cNvGraphicFramePr/>
      </xdr:nvGraphicFramePr>
      <xdr:xfrm>
        <a:off x="8868410" y="3093720"/>
        <a:ext cx="4691380" cy="2687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appar\Downloads\Sports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Question 1"/>
      <sheetName val="Question 2"/>
      <sheetName val="Question 3"/>
      <sheetName val="ANALYSIS"/>
      <sheetName val="REPORT"/>
      <sheetName val="SPORTSMEN"/>
      <sheetName val="SPORT"/>
      <sheetName val="LOCATION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SPORTS LOCATION</v>
          </cell>
          <cell r="B1" t="str">
            <v>SPORTS</v>
          </cell>
        </row>
        <row r="2">
          <cell r="A2" t="str">
            <v>INDOOR</v>
          </cell>
          <cell r="B2" t="str">
            <v>Cycling Track</v>
          </cell>
        </row>
        <row r="3">
          <cell r="A3" t="str">
            <v>INDOOR</v>
          </cell>
          <cell r="B3" t="str">
            <v>Boxing</v>
          </cell>
        </row>
        <row r="4">
          <cell r="A4" t="str">
            <v>OUTDOOR</v>
          </cell>
          <cell r="B4" t="str">
            <v>Football</v>
          </cell>
        </row>
        <row r="5">
          <cell r="A5" t="str">
            <v>OUTDOOR</v>
          </cell>
          <cell r="B5" t="str">
            <v>Alpine Skiing</v>
          </cell>
        </row>
        <row r="6">
          <cell r="A6" t="str">
            <v>INDOOR</v>
          </cell>
          <cell r="B6" t="str">
            <v>Water Polo</v>
          </cell>
        </row>
        <row r="7">
          <cell r="A7" t="str">
            <v>INDOOR</v>
          </cell>
          <cell r="B7" t="str">
            <v>Fencing</v>
          </cell>
        </row>
        <row r="8">
          <cell r="A8" t="str">
            <v>OUTDOOR</v>
          </cell>
          <cell r="B8" t="str">
            <v>Cycling Road</v>
          </cell>
        </row>
        <row r="9">
          <cell r="A9" t="str">
            <v>INDOOR</v>
          </cell>
          <cell r="B9" t="str">
            <v>Curling</v>
          </cell>
        </row>
        <row r="10">
          <cell r="A10" t="str">
            <v>INDOOR</v>
          </cell>
          <cell r="B10" t="str">
            <v>Shooting</v>
          </cell>
        </row>
        <row r="11">
          <cell r="A11" t="str">
            <v>OUTDOOR</v>
          </cell>
          <cell r="B11" t="str">
            <v>Freestyle Skiing</v>
          </cell>
        </row>
        <row r="12">
          <cell r="A12" t="str">
            <v>OUTDOOR</v>
          </cell>
          <cell r="B12" t="str">
            <v>Archery</v>
          </cell>
        </row>
        <row r="13">
          <cell r="A13" t="str">
            <v>OUTDOOR</v>
          </cell>
          <cell r="B13" t="str">
            <v>Rugby</v>
          </cell>
        </row>
        <row r="14">
          <cell r="A14" t="str">
            <v>OUTDOOR</v>
          </cell>
          <cell r="B14" t="str">
            <v>Canoe Sprint</v>
          </cell>
        </row>
        <row r="15">
          <cell r="A15" t="str">
            <v>INDOOR</v>
          </cell>
          <cell r="B15" t="str">
            <v>Cycling BMX</v>
          </cell>
        </row>
        <row r="16">
          <cell r="A16" t="str">
            <v>INDOOR</v>
          </cell>
          <cell r="B16" t="str">
            <v>Handball</v>
          </cell>
        </row>
        <row r="17">
          <cell r="A17" t="str">
            <v>OUTDOOR</v>
          </cell>
          <cell r="B17" t="str">
            <v>Cycling Mountain Bike</v>
          </cell>
        </row>
        <row r="18">
          <cell r="A18" t="str">
            <v>INDOOR</v>
          </cell>
          <cell r="B18" t="str">
            <v>Short Track Speed Skating</v>
          </cell>
        </row>
        <row r="19">
          <cell r="A19" t="str">
            <v>INDOOR</v>
          </cell>
          <cell r="B19" t="str">
            <v>Basketball</v>
          </cell>
        </row>
        <row r="20">
          <cell r="A20" t="str">
            <v>OUTDOOR</v>
          </cell>
          <cell r="B20" t="str">
            <v>Triathlon</v>
          </cell>
        </row>
        <row r="21">
          <cell r="A21" t="str">
            <v>OUTDOOR</v>
          </cell>
          <cell r="B21" t="str">
            <v>Equestrian / Dressage</v>
          </cell>
        </row>
        <row r="22">
          <cell r="A22" t="str">
            <v>OUTDOOR</v>
          </cell>
          <cell r="B22" t="str">
            <v>Beach Volleyball</v>
          </cell>
        </row>
        <row r="23">
          <cell r="A23" t="str">
            <v>OUTDOOR</v>
          </cell>
          <cell r="B23" t="str">
            <v>Canoe Slalom</v>
          </cell>
        </row>
        <row r="24">
          <cell r="A24" t="str">
            <v>INDOOR</v>
          </cell>
          <cell r="B24" t="str">
            <v>Volleyball</v>
          </cell>
        </row>
        <row r="25">
          <cell r="A25" t="str">
            <v>OUTDOOR</v>
          </cell>
          <cell r="B25" t="str">
            <v>Golf</v>
          </cell>
        </row>
        <row r="26">
          <cell r="A26" t="str">
            <v>INDOOR</v>
          </cell>
          <cell r="B26" t="str">
            <v>Diving</v>
          </cell>
        </row>
        <row r="27">
          <cell r="A27" t="str">
            <v>OUTDOOR</v>
          </cell>
          <cell r="B27" t="str">
            <v>Hockey</v>
          </cell>
        </row>
        <row r="28">
          <cell r="A28" t="str">
            <v>OUTDOOR</v>
          </cell>
          <cell r="B28" t="str">
            <v>Sailing</v>
          </cell>
        </row>
        <row r="29">
          <cell r="A29" t="str">
            <v>OUTDOOR</v>
          </cell>
          <cell r="B29" t="str">
            <v>Athletics</v>
          </cell>
        </row>
        <row r="30">
          <cell r="A30" t="str">
            <v>INDOOR</v>
          </cell>
          <cell r="B30" t="str">
            <v>Gymnastics Artistic</v>
          </cell>
        </row>
        <row r="31">
          <cell r="A31" t="str">
            <v>INDOOR</v>
          </cell>
          <cell r="B31" t="str">
            <v>Judo</v>
          </cell>
        </row>
        <row r="32">
          <cell r="A32" t="str">
            <v>OUTDOOR</v>
          </cell>
          <cell r="B32" t="str">
            <v>Biathlon</v>
          </cell>
        </row>
        <row r="33">
          <cell r="A33" t="str">
            <v>INDOOR</v>
          </cell>
          <cell r="B33" t="str">
            <v>Swimming</v>
          </cell>
        </row>
      </sheetData>
      <sheetData sheetId="7">
        <row r="1">
          <cell r="A1" t="str">
            <v>LANGUAGE</v>
          </cell>
          <cell r="B1" t="str">
            <v>English</v>
          </cell>
          <cell r="C1" t="str">
            <v>Portuguese</v>
          </cell>
          <cell r="D1" t="str">
            <v>English</v>
          </cell>
          <cell r="E1" t="str">
            <v>German</v>
          </cell>
          <cell r="F1" t="str">
            <v>English</v>
          </cell>
          <cell r="G1" t="str">
            <v>German</v>
          </cell>
          <cell r="H1" t="str">
            <v>French</v>
          </cell>
          <cell r="I1" t="str">
            <v>Spanish</v>
          </cell>
          <cell r="J1" t="str">
            <v>Spanish</v>
          </cell>
          <cell r="K1" t="str">
            <v>Dutch</v>
          </cell>
          <cell r="L1" t="str">
            <v>Swedish</v>
          </cell>
          <cell r="M1" t="str">
            <v>Portuguese</v>
          </cell>
        </row>
        <row r="2">
          <cell r="A2" t="str">
            <v>COUNTRYCODE</v>
          </cell>
          <cell r="B2" t="str">
            <v>US</v>
          </cell>
          <cell r="C2" t="str">
            <v>BR</v>
          </cell>
          <cell r="D2" t="str">
            <v>GB</v>
          </cell>
          <cell r="E2" t="str">
            <v>DE</v>
          </cell>
          <cell r="F2" t="str">
            <v>OZ</v>
          </cell>
          <cell r="G2" t="str">
            <v>AU</v>
          </cell>
          <cell r="H2" t="str">
            <v>FR</v>
          </cell>
          <cell r="I2" t="str">
            <v>AG</v>
          </cell>
          <cell r="J2" t="str">
            <v>ES</v>
          </cell>
          <cell r="K2" t="str">
            <v>DU</v>
          </cell>
          <cell r="L2" t="str">
            <v>SV</v>
          </cell>
          <cell r="M2" t="str">
            <v>PR</v>
          </cell>
        </row>
        <row r="3">
          <cell r="A3" t="str">
            <v>COUNTRY NAME</v>
          </cell>
          <cell r="B3" t="str">
            <v>USA</v>
          </cell>
          <cell r="C3" t="str">
            <v>BRAZIL</v>
          </cell>
          <cell r="D3" t="str">
            <v>UK</v>
          </cell>
          <cell r="E3" t="str">
            <v>GERMANY</v>
          </cell>
          <cell r="F3" t="str">
            <v>AUSTRALIA</v>
          </cell>
          <cell r="G3" t="str">
            <v>AUSTRIA</v>
          </cell>
          <cell r="H3" t="str">
            <v>FRANCE</v>
          </cell>
          <cell r="I3" t="str">
            <v>ARGENTINA</v>
          </cell>
          <cell r="J3" t="str">
            <v>SPAIN</v>
          </cell>
          <cell r="K3" t="str">
            <v>NETHERLANDS</v>
          </cell>
          <cell r="L3" t="str">
            <v>SWEDEN</v>
          </cell>
          <cell r="M3" t="str">
            <v>BRAZIL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73.6013888889" refreshedBy="appar" recordCount="50">
  <cacheSource type="worksheet">
    <worksheetSource name="SportsmanData"/>
  </cacheSource>
  <cacheFields count="18">
    <cacheField name="MEMBER ID" numFmtId="181">
      <sharedItems containsSemiMixedTypes="0" containsString="0" containsNumber="1" containsInteger="1" minValue="0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FULL NAME" numFmtId="0">
      <sharedItems count="50">
        <s v="MS. ANNIE ABBOTT"/>
        <s v="MS. AURELIE LIESUCHKE"/>
        <s v="SR. TOMAS FILHO"/>
        <s v="MS. DARBY CRUICKSHANK"/>
        <s v="DR. JAYDON BORER"/>
        <s v="MR. MORIAH  LYNCH"/>
        <s v="MS. AMIYA EICHMANN"/>
        <s v="MR. PIERCE RAU"/>
        <s v="MS. AMELIA STEVENS"/>
        <s v="MR. TOBY SIMPSON"/>
        <s v="SIR ETHAN MURPHY"/>
        <s v="MRS. ASHLEY WOOD"/>
        <s v="MS. MEGAN SCOTT"/>
        <s v="HR. HELMUT WEINHAE"/>
        <s v="PROF. MILENA SCHOTIN"/>
        <s v="HR. LOTHAR BIRNBAUM"/>
        <s v="HR. PIETRO STOLZE"/>
        <s v="HR. RICHARD  TLUSTEK"/>
        <s v="DR. EARNESTINE RAYNOR"/>
        <s v="MR. JASON GAYLORD"/>
        <s v="MR. KENDRICK SAUER"/>
        <s v="DR. ANNABELL OLSON"/>
        <s v="DR. JENA UPTON"/>
        <s v="DR. SHANNY BINS"/>
        <s v="DR. TIA ABSHIRE"/>
        <s v="MS. ISABEL RUNOLFSDOTTIR"/>
        <s v="HR. BARNEY WESACK"/>
        <s v="HR. BARUCH KADE"/>
        <s v="PROF. LIESBETH ROSEMANN"/>
        <s v="MME. VALENTINE MOREAU"/>
        <s v="MME. PAULETTE DURAND"/>
        <s v="MME. LAURE-ALIX CHEVALIER"/>
        <s v="M. CLAUDE TOUSSAINT"/>
        <s v="M. VICTOR LENOIR"/>
        <s v="M. ARTHUR LENOIR"/>
        <s v="M. BENJAMIN LEBRUN-BRUN"/>
        <s v="M. ANTOINE MAILLARD"/>
        <s v="M. BERNARD HOARAU-GUYON"/>
        <s v="SR. HIDALGO TERCERO"/>
        <s v="SR. HADALGO POLANCO"/>
        <s v="SRA. LAURA OLIVIERA"/>
        <s v="SRA. AINHOA GARZA"/>
        <s v="SRA. ISABEL BANDA"/>
        <s v="SRA. CAROLOTA MATEOS"/>
        <s v="MW. ELIZE PRINS"/>
        <s v="DHR. RYAN PHAM"/>
        <s v="MW ELISE ROTTEVEEL"/>
        <s v="FRU. MIRJAM SODERBERG"/>
        <s v="H. BERNDT PALSSON"/>
        <s v="SR. ADRIANO SOBRINHO"/>
      </sharedItems>
    </cacheField>
    <cacheField name="PREFIX" numFmtId="0">
      <sharedItems count="16">
        <s v="Ms."/>
        <s v="Sr."/>
        <s v="Dr."/>
        <s v="Mr."/>
        <s v="Sir"/>
        <s v="Mrs."/>
        <s v="Hr."/>
        <s v="Prof."/>
        <s v="Mme."/>
        <s v="M."/>
        <s v="Sra."/>
        <s v="Mw."/>
        <s v="dhr."/>
        <s v="Mw"/>
        <s v="Fru."/>
        <s v="H."/>
      </sharedItems>
    </cacheField>
    <cacheField name="FIRSTNAME" numFmtId="0">
      <sharedItems count="49">
        <s v="Annie"/>
        <s v="Aurelie"/>
        <s v="Tomas"/>
        <s v="Darby"/>
        <s v="Jaydon"/>
        <s v="Moriah "/>
        <s v="Amiya"/>
        <s v="Pierce"/>
        <s v="Amelia"/>
        <s v="Toby"/>
        <s v="Ethan"/>
        <s v="Ashley"/>
        <s v="Megan"/>
        <s v="Helmut"/>
        <s v="Milena"/>
        <s v="Lothar"/>
        <s v="Pietro"/>
        <s v="Richard "/>
        <s v="Earnestine"/>
        <s v="Jason"/>
        <s v="Kendrick"/>
        <s v="Annabell"/>
        <s v="Jena"/>
        <s v="Shanny"/>
        <s v="Tia"/>
        <s v="Isabel"/>
        <s v="Barney"/>
        <s v="Baruch"/>
        <s v="Liesbeth"/>
        <s v="Valentine"/>
        <s v="Paulette"/>
        <s v="Laure-Alix"/>
        <s v="Claude"/>
        <s v="Victor"/>
        <s v="Arthur"/>
        <s v="Benjamin"/>
        <s v="Antoine"/>
        <s v="Bernard"/>
        <s v="Hidalgo"/>
        <s v="Hadalgo"/>
        <s v="Laura"/>
        <s v="Ainhoa"/>
        <s v="Carolota"/>
        <s v="Elize"/>
        <s v="Ryan"/>
        <s v="Elise"/>
        <s v="Mirjam"/>
        <s v="Berndt"/>
        <s v="Adriano"/>
      </sharedItems>
    </cacheField>
    <cacheField name="LASTNAME" numFmtId="0">
      <sharedItems count="49">
        <s v="Abbott"/>
        <s v="Liesuchke"/>
        <s v="Filho"/>
        <s v="Cruickshank"/>
        <s v="Borer"/>
        <s v="Lynch"/>
        <s v="Eichmann"/>
        <s v="Rau"/>
        <s v="Stevens"/>
        <s v="Simpson"/>
        <s v="Murphy"/>
        <s v="Wood"/>
        <s v="Scott"/>
        <s v="Weinhae"/>
        <s v="Schotin"/>
        <s v="Birnbaum"/>
        <s v="Stolze"/>
        <s v="Tlustek"/>
        <s v="Raynor"/>
        <s v="Gaylord"/>
        <s v="Sauer"/>
        <s v="Olson"/>
        <s v="Upton"/>
        <s v="Bins"/>
        <s v="Abshire"/>
        <s v="Runolfsdottir"/>
        <s v="Wesack"/>
        <s v="Kade"/>
        <s v="Rosemann"/>
        <s v="Moreau"/>
        <s v="Durand"/>
        <s v="Chevalier"/>
        <s v="Toussaint"/>
        <s v="Lenoir"/>
        <s v="Lebrun-Brun"/>
        <s v="Maillard"/>
        <s v="Hoarau-Guyon"/>
        <s v="Tercero"/>
        <s v="Polanco"/>
        <s v="Oliviera"/>
        <s v="Garza"/>
        <s v="Banda"/>
        <s v="Mateos"/>
        <s v="Prins"/>
        <s v="Pham"/>
        <s v="Rotteveel"/>
        <s v="Soderberg"/>
        <s v="Palsson"/>
        <s v="Sobrinho"/>
      </sharedItems>
    </cacheField>
    <cacheField name="BIRTHDATE" numFmtId="182">
      <sharedItems containsSemiMixedTypes="0" containsString="0" containsNonDate="0" containsDate="1" minDate="1997-09-26T00:00:00" maxDate="1997-11-14T00:00:00" count="50">
        <d v="1997-09-26T00:00:00"/>
        <d v="1997-09-27T00:00:00"/>
        <d v="1997-09-28T00:00:00"/>
        <d v="1997-09-29T00:00:00"/>
        <d v="1997-09-30T00:00:00"/>
        <d v="1997-10-01T00:00:00"/>
        <d v="1997-10-02T00:00:00"/>
        <d v="1997-10-03T00:00:00"/>
        <d v="1997-10-04T00:00:00"/>
        <d v="1997-10-05T00:00:00"/>
        <d v="1997-10-06T00:00:00"/>
        <d v="1997-10-07T00:00:00"/>
        <d v="1997-10-08T00:00:00"/>
        <d v="1997-10-09T00:00:00"/>
        <d v="1997-10-10T00:00:00"/>
        <d v="1997-10-11T00:00:00"/>
        <d v="1997-10-12T00:00:00"/>
        <d v="1997-10-13T00:00:00"/>
        <d v="1997-10-14T00:00:00"/>
        <d v="1997-10-15T00:00:00"/>
        <d v="1997-10-16T00:00:00"/>
        <d v="1997-10-17T00:00:00"/>
        <d v="1997-10-18T00:00:00"/>
        <d v="1997-10-19T00:00:00"/>
        <d v="1997-10-20T00:00:00"/>
        <d v="1997-10-21T00:00:00"/>
        <d v="1997-10-22T00:00:00"/>
        <d v="1997-10-23T00:00:00"/>
        <d v="1997-10-24T00:00:00"/>
        <d v="1997-10-25T00:00:00"/>
        <d v="1997-10-26T00:00:00"/>
        <d v="1997-10-27T00:00:00"/>
        <d v="1997-10-28T00:00:00"/>
        <d v="1997-10-29T00:00:00"/>
        <d v="1997-10-30T00:00:00"/>
        <d v="1997-10-31T00:00:00"/>
        <d v="1997-11-01T00:00:00"/>
        <d v="1997-11-02T00:00:00"/>
        <d v="1997-11-03T00:00:00"/>
        <d v="1997-11-04T00:00:00"/>
        <d v="1997-11-05T00:00:00"/>
        <d v="1997-11-06T00:00:00"/>
        <d v="1997-11-07T00:00:00"/>
        <d v="1997-11-08T00:00:00"/>
        <d v="1997-11-09T00:00:00"/>
        <d v="1997-11-10T00:00:00"/>
        <d v="1997-11-11T00:00:00"/>
        <d v="1997-11-12T00:00:00"/>
        <d v="1997-11-13T00:00:00"/>
        <d v="1997-11-14T00:00:00"/>
      </sharedItems>
    </cacheField>
    <cacheField name="ZODIAC" numFmtId="0">
      <sharedItems count="12">
        <s v="Libra"/>
        <s v="Aquarius"/>
        <s v="Cancer"/>
        <s v="Taurus"/>
        <s v="Sagittarius"/>
        <s v="Leo"/>
        <s v="Scorpio"/>
        <s v="Virgo"/>
        <s v="Pisces"/>
        <s v="Capricorn"/>
        <s v="Aries"/>
        <s v="Gemini"/>
      </sharedItems>
    </cacheField>
    <cacheField name="GENDER" numFmtId="0">
      <sharedItems count="2">
        <s v="Female"/>
        <s v="Male"/>
      </sharedItems>
    </cacheField>
    <cacheField name="COUNTRYCODE" numFmtId="0">
      <sharedItems count="12">
        <s v="US"/>
        <s v="BR"/>
        <s v="GB"/>
        <s v="DE"/>
        <s v="OZ"/>
        <s v="AU"/>
        <s v="FR"/>
        <s v="AG"/>
        <s v="ES"/>
        <s v="DU"/>
        <s v="SV"/>
        <s v="PR"/>
      </sharedItems>
    </cacheField>
    <cacheField name="COUNTRY NAME" numFmtId="0">
      <sharedItems count="11">
        <s v="USA"/>
        <s v="BRAZIL"/>
        <s v="UK"/>
        <s v="GERMANY"/>
        <s v="AUSTRALIA"/>
        <s v="AUSTRIA"/>
        <s v="FRANCE"/>
        <s v="ARGENTINA"/>
        <s v="SPAIN"/>
        <s v="NETHERLANDS"/>
        <s v="SWEDEN"/>
      </sharedItems>
    </cacheField>
    <cacheField name="LANGUAGE" numFmtId="0">
      <sharedItems count="7">
        <s v="English"/>
        <s v="Portuguese"/>
        <s v="German"/>
        <s v="French"/>
        <s v="Spanish"/>
        <s v="Dutch"/>
        <s v="Swedish"/>
      </sharedItems>
    </cacheField>
    <cacheField name="EMAIL" numFmtId="0">
      <sharedItems count="50">
        <s v="abbott.annie@xyz.org"/>
        <s v="liesuchke.aurelie@xyz.org"/>
        <s v="filho.tomas@xyz.com"/>
        <s v="cruickshank.darby@xyz.org"/>
        <s v="borer.jaydon@xyz.org"/>
        <s v="lynch.moriah @xyz.org"/>
        <s v="eichmann.amiya@xyz.org"/>
        <s v="rau.pierce@xyz.org"/>
        <s v="stevens.amelia@xyz.org"/>
        <s v="simpson.toby@xyz.org"/>
        <s v="murphy.ethan@xyz.org"/>
        <s v="wood.ashley@xyz.org"/>
        <s v="scott.megan@xyz.org"/>
        <s v="weinhae.helmut@xyz.com"/>
        <s v="schotin.milena@xyz.com"/>
        <s v="birnbaum.lothar@xyz.com"/>
        <s v="stolze.pietro@xyz.com"/>
        <s v="tlustek.richard @xyz.com"/>
        <s v="raynor.earnestine@xyz.org"/>
        <s v="gaylord.jason@xyz.org"/>
        <s v="sauer.kendrick@xyz.org"/>
        <s v="olson.annabell@xyz.org"/>
        <s v="upton.jena@xyz.org"/>
        <s v="bins.shanny@xyz.org"/>
        <s v="abshire.tia@xyz.org"/>
        <s v="runolfsdottir.isabel@xyz.org"/>
        <s v="wesack.barney@xyz.com"/>
        <s v="kade.baruch@xyz.com"/>
        <s v="rosemann.liesbeth@xyz.com"/>
        <s v="moreau.valentine@xyz.com"/>
        <s v="durand.paulette@xyz.com"/>
        <s v="chevalier.laure-alix@xyz.com"/>
        <s v="toussaint.claude@xyz.com"/>
        <s v="lenoir.victor@xyz.com"/>
        <s v="lenoir.arthur@xyz.com"/>
        <s v="lebrun-brun.benjamin@xyz.com"/>
        <s v="maillard.antoine@xyz.com"/>
        <s v="hoarau-guyon.bernard@xyz.com"/>
        <s v="tercero.hidalgo@xyz.com"/>
        <s v="polanco.hadalgo@xyz.com"/>
        <s v="oliviera.laura@xyz.com"/>
        <s v="garza.ainhoa@xyz.com"/>
        <s v="banda.isabel@xyz.com"/>
        <s v="mateos.carolota@xyz.com"/>
        <s v="prins.elize@xyz.com"/>
        <s v="pham.ryan@xyz.com"/>
        <s v="rotteveel.elise@xyz.com"/>
        <s v="soderberg.mirjam@xyz.com"/>
        <s v="palsson.berndt@xyz.com"/>
        <s v="sobrinho.adriano@xyz.com"/>
      </sharedItems>
    </cacheField>
    <cacheField name="WEIGHT" numFmtId="184">
      <sharedItems containsSemiMixedTypes="0" containsString="0" containsNumber="1" minValue="0" maxValue="105.9" count="50">
        <n v="94"/>
        <n v="84.2"/>
        <n v="52.9"/>
        <n v="48.9"/>
        <n v="84.8"/>
        <n v="83.2"/>
        <n v="61.1"/>
        <n v="105.7"/>
        <n v="65.3"/>
        <n v="62.9"/>
        <n v="104.3"/>
        <n v="100.7"/>
        <n v="70.9"/>
        <n v="68.3"/>
        <n v="105.3"/>
        <n v="48.6"/>
        <n v="105.9"/>
        <n v="71.1"/>
        <n v="70.3"/>
        <n v="54.7"/>
        <n v="100.9"/>
        <n v="84.3"/>
        <n v="66.8"/>
        <n v="59.4"/>
        <n v="77.8"/>
        <n v="85.9"/>
        <n v="93.4"/>
        <n v="95.5"/>
        <n v="52.2"/>
        <n v="74.6"/>
        <n v="81.7"/>
        <n v="78.1"/>
        <n v="57.1"/>
        <n v="56"/>
        <n v="88.6"/>
        <n v="78.2"/>
        <n v="95.8"/>
        <n v="59.7"/>
        <n v="77.7"/>
        <n v="98"/>
        <n v="51.9"/>
        <n v="55.6"/>
        <n v="102.3"/>
        <n v="58.8"/>
        <n v="63.8"/>
        <n v="98.6"/>
        <n v="61.8"/>
        <n v="50"/>
        <n v="45.9"/>
        <n v="92.5"/>
      </sharedItems>
    </cacheField>
    <cacheField name="EYECOLOR" numFmtId="0">
      <sharedItems count="5">
        <s v="Green"/>
        <s v="Brown"/>
        <s v="Amber"/>
        <s v="Blue"/>
        <s v="Gray"/>
      </sharedItems>
    </cacheField>
    <cacheField name="BLOODTYPE" numFmtId="0">
      <sharedItems count="6">
        <s v="A−"/>
        <s v="O−"/>
        <s v="B−"/>
        <s v="A+"/>
        <s v="O+"/>
        <s v="B+"/>
      </sharedItems>
    </cacheField>
    <cacheField name="SPORT LOCATION" numFmtId="0">
      <sharedItems count="2">
        <s v="INDOOR"/>
        <s v="OUTDOOR"/>
      </sharedItems>
    </cacheField>
    <cacheField name="SPORTS" numFmtId="0">
      <sharedItems count="32">
        <s v="Cycling Track"/>
        <s v="Boxing"/>
        <s v="Football"/>
        <s v="Alpine Skiing"/>
        <s v="Water Polo"/>
        <s v="Fencing"/>
        <s v="Cycling Road"/>
        <s v="Curling"/>
        <s v="Shooting"/>
        <s v="Freestyle Skiing"/>
        <s v="Archery"/>
        <s v="Rugby"/>
        <s v="Canoe Sprint"/>
        <s v="Cycling BMX"/>
        <s v="Handball"/>
        <s v="Cycling Mountain Bike"/>
        <s v="Short Track Speed Skating"/>
        <s v="Basketball"/>
        <s v="Triathlon"/>
        <s v="Equestrian / Dressage"/>
        <s v="Beach Volleyball"/>
        <s v="Canoe Slalom"/>
        <s v="Volleyball"/>
        <s v="Golf"/>
        <s v="Diving"/>
        <s v="Hockey"/>
        <s v="Sailing"/>
        <s v="Athletics"/>
        <s v="Gymnastics Artistic"/>
        <s v="Judo"/>
        <s v="Biathlon"/>
        <s v="Swimming"/>
      </sharedItems>
    </cacheField>
    <cacheField name="SALARY" numFmtId="185">
      <sharedItems containsSemiMixedTypes="0" containsString="0" containsNumber="1" containsInteger="1" minValue="0" maxValue="117408" count="50">
        <n v="80727"/>
        <n v="87471"/>
        <n v="64724"/>
        <n v="110823"/>
        <n v="56916"/>
        <n v="51133"/>
        <n v="65465"/>
        <n v="109885"/>
        <n v="60061"/>
        <n v="32758"/>
        <n v="99613"/>
        <n v="56595"/>
        <n v="117408"/>
        <n v="64862"/>
        <n v="10241"/>
        <n v="88762"/>
        <n v="80757"/>
        <n v="88794"/>
        <n v="63526"/>
        <n v="46352"/>
        <n v="106808"/>
        <n v="96468"/>
        <n v="16526"/>
        <n v="21891"/>
        <n v="62037"/>
        <n v="89737"/>
        <n v="41039"/>
        <n v="28458"/>
        <n v="55007"/>
        <n v="69041"/>
        <n v="86262"/>
        <n v="19234"/>
        <n v="95123"/>
        <n v="62761"/>
        <n v="108431"/>
        <n v="66268"/>
        <n v="33970"/>
        <n v="71352"/>
        <n v="116376"/>
        <n v="114144"/>
        <n v="79872"/>
        <n v="101969"/>
        <n v="50659"/>
        <n v="58215"/>
        <n v="39935"/>
        <n v="44865"/>
        <n v="90478"/>
        <n v="38965"/>
        <n v="35387"/>
        <n v="2053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0"/>
    <x v="0"/>
    <x v="0"/>
    <x v="0"/>
    <x v="1"/>
    <x v="1"/>
    <x v="1"/>
    <x v="1"/>
    <x v="0"/>
    <x v="1"/>
    <x v="1"/>
  </r>
  <r>
    <x v="2"/>
    <x v="2"/>
    <x v="1"/>
    <x v="2"/>
    <x v="2"/>
    <x v="2"/>
    <x v="2"/>
    <x v="1"/>
    <x v="1"/>
    <x v="1"/>
    <x v="1"/>
    <x v="2"/>
    <x v="2"/>
    <x v="2"/>
    <x v="0"/>
    <x v="1"/>
    <x v="2"/>
    <x v="2"/>
  </r>
  <r>
    <x v="3"/>
    <x v="3"/>
    <x v="0"/>
    <x v="3"/>
    <x v="3"/>
    <x v="3"/>
    <x v="3"/>
    <x v="0"/>
    <x v="0"/>
    <x v="0"/>
    <x v="0"/>
    <x v="3"/>
    <x v="3"/>
    <x v="0"/>
    <x v="1"/>
    <x v="1"/>
    <x v="3"/>
    <x v="3"/>
  </r>
  <r>
    <x v="4"/>
    <x v="4"/>
    <x v="2"/>
    <x v="4"/>
    <x v="4"/>
    <x v="4"/>
    <x v="3"/>
    <x v="1"/>
    <x v="0"/>
    <x v="0"/>
    <x v="0"/>
    <x v="4"/>
    <x v="4"/>
    <x v="3"/>
    <x v="2"/>
    <x v="0"/>
    <x v="4"/>
    <x v="4"/>
  </r>
  <r>
    <x v="5"/>
    <x v="5"/>
    <x v="3"/>
    <x v="5"/>
    <x v="5"/>
    <x v="5"/>
    <x v="4"/>
    <x v="1"/>
    <x v="0"/>
    <x v="0"/>
    <x v="0"/>
    <x v="5"/>
    <x v="5"/>
    <x v="3"/>
    <x v="1"/>
    <x v="0"/>
    <x v="5"/>
    <x v="5"/>
  </r>
  <r>
    <x v="6"/>
    <x v="6"/>
    <x v="0"/>
    <x v="6"/>
    <x v="6"/>
    <x v="6"/>
    <x v="5"/>
    <x v="0"/>
    <x v="0"/>
    <x v="0"/>
    <x v="0"/>
    <x v="6"/>
    <x v="6"/>
    <x v="3"/>
    <x v="2"/>
    <x v="1"/>
    <x v="6"/>
    <x v="6"/>
  </r>
  <r>
    <x v="7"/>
    <x v="7"/>
    <x v="3"/>
    <x v="7"/>
    <x v="7"/>
    <x v="7"/>
    <x v="3"/>
    <x v="1"/>
    <x v="0"/>
    <x v="0"/>
    <x v="0"/>
    <x v="7"/>
    <x v="7"/>
    <x v="2"/>
    <x v="3"/>
    <x v="0"/>
    <x v="7"/>
    <x v="7"/>
  </r>
  <r>
    <x v="8"/>
    <x v="8"/>
    <x v="0"/>
    <x v="8"/>
    <x v="8"/>
    <x v="8"/>
    <x v="1"/>
    <x v="0"/>
    <x v="2"/>
    <x v="2"/>
    <x v="0"/>
    <x v="8"/>
    <x v="8"/>
    <x v="3"/>
    <x v="3"/>
    <x v="0"/>
    <x v="8"/>
    <x v="8"/>
  </r>
  <r>
    <x v="9"/>
    <x v="9"/>
    <x v="3"/>
    <x v="9"/>
    <x v="9"/>
    <x v="9"/>
    <x v="4"/>
    <x v="1"/>
    <x v="2"/>
    <x v="2"/>
    <x v="0"/>
    <x v="9"/>
    <x v="9"/>
    <x v="2"/>
    <x v="4"/>
    <x v="1"/>
    <x v="6"/>
    <x v="9"/>
  </r>
  <r>
    <x v="10"/>
    <x v="10"/>
    <x v="4"/>
    <x v="10"/>
    <x v="10"/>
    <x v="10"/>
    <x v="6"/>
    <x v="1"/>
    <x v="2"/>
    <x v="2"/>
    <x v="0"/>
    <x v="10"/>
    <x v="10"/>
    <x v="1"/>
    <x v="4"/>
    <x v="1"/>
    <x v="9"/>
    <x v="10"/>
  </r>
  <r>
    <x v="11"/>
    <x v="11"/>
    <x v="5"/>
    <x v="11"/>
    <x v="11"/>
    <x v="11"/>
    <x v="0"/>
    <x v="0"/>
    <x v="2"/>
    <x v="2"/>
    <x v="0"/>
    <x v="11"/>
    <x v="11"/>
    <x v="1"/>
    <x v="4"/>
    <x v="1"/>
    <x v="10"/>
    <x v="11"/>
  </r>
  <r>
    <x v="12"/>
    <x v="12"/>
    <x v="0"/>
    <x v="12"/>
    <x v="12"/>
    <x v="12"/>
    <x v="1"/>
    <x v="0"/>
    <x v="2"/>
    <x v="2"/>
    <x v="0"/>
    <x v="12"/>
    <x v="12"/>
    <x v="0"/>
    <x v="0"/>
    <x v="1"/>
    <x v="11"/>
    <x v="12"/>
  </r>
  <r>
    <x v="13"/>
    <x v="13"/>
    <x v="6"/>
    <x v="13"/>
    <x v="13"/>
    <x v="13"/>
    <x v="7"/>
    <x v="1"/>
    <x v="3"/>
    <x v="3"/>
    <x v="2"/>
    <x v="13"/>
    <x v="13"/>
    <x v="4"/>
    <x v="3"/>
    <x v="1"/>
    <x v="12"/>
    <x v="13"/>
  </r>
  <r>
    <x v="14"/>
    <x v="14"/>
    <x v="7"/>
    <x v="14"/>
    <x v="14"/>
    <x v="14"/>
    <x v="8"/>
    <x v="0"/>
    <x v="3"/>
    <x v="3"/>
    <x v="2"/>
    <x v="14"/>
    <x v="14"/>
    <x v="4"/>
    <x v="4"/>
    <x v="0"/>
    <x v="13"/>
    <x v="14"/>
  </r>
  <r>
    <x v="15"/>
    <x v="15"/>
    <x v="6"/>
    <x v="15"/>
    <x v="15"/>
    <x v="15"/>
    <x v="2"/>
    <x v="1"/>
    <x v="3"/>
    <x v="3"/>
    <x v="2"/>
    <x v="15"/>
    <x v="15"/>
    <x v="3"/>
    <x v="4"/>
    <x v="1"/>
    <x v="3"/>
    <x v="15"/>
  </r>
  <r>
    <x v="16"/>
    <x v="16"/>
    <x v="6"/>
    <x v="16"/>
    <x v="16"/>
    <x v="16"/>
    <x v="0"/>
    <x v="1"/>
    <x v="3"/>
    <x v="3"/>
    <x v="2"/>
    <x v="16"/>
    <x v="16"/>
    <x v="3"/>
    <x v="0"/>
    <x v="0"/>
    <x v="14"/>
    <x v="16"/>
  </r>
  <r>
    <x v="17"/>
    <x v="17"/>
    <x v="6"/>
    <x v="17"/>
    <x v="17"/>
    <x v="17"/>
    <x v="7"/>
    <x v="1"/>
    <x v="3"/>
    <x v="3"/>
    <x v="2"/>
    <x v="17"/>
    <x v="17"/>
    <x v="3"/>
    <x v="0"/>
    <x v="1"/>
    <x v="15"/>
    <x v="17"/>
  </r>
  <r>
    <x v="18"/>
    <x v="18"/>
    <x v="2"/>
    <x v="18"/>
    <x v="18"/>
    <x v="18"/>
    <x v="3"/>
    <x v="0"/>
    <x v="4"/>
    <x v="4"/>
    <x v="0"/>
    <x v="18"/>
    <x v="18"/>
    <x v="3"/>
    <x v="3"/>
    <x v="0"/>
    <x v="16"/>
    <x v="18"/>
  </r>
  <r>
    <x v="19"/>
    <x v="19"/>
    <x v="3"/>
    <x v="19"/>
    <x v="19"/>
    <x v="19"/>
    <x v="9"/>
    <x v="1"/>
    <x v="4"/>
    <x v="4"/>
    <x v="0"/>
    <x v="19"/>
    <x v="19"/>
    <x v="1"/>
    <x v="1"/>
    <x v="0"/>
    <x v="17"/>
    <x v="19"/>
  </r>
  <r>
    <x v="20"/>
    <x v="20"/>
    <x v="3"/>
    <x v="20"/>
    <x v="20"/>
    <x v="20"/>
    <x v="2"/>
    <x v="1"/>
    <x v="4"/>
    <x v="4"/>
    <x v="0"/>
    <x v="20"/>
    <x v="20"/>
    <x v="3"/>
    <x v="2"/>
    <x v="1"/>
    <x v="18"/>
    <x v="20"/>
  </r>
  <r>
    <x v="21"/>
    <x v="21"/>
    <x v="2"/>
    <x v="21"/>
    <x v="21"/>
    <x v="21"/>
    <x v="10"/>
    <x v="0"/>
    <x v="4"/>
    <x v="4"/>
    <x v="0"/>
    <x v="21"/>
    <x v="21"/>
    <x v="0"/>
    <x v="3"/>
    <x v="1"/>
    <x v="19"/>
    <x v="21"/>
  </r>
  <r>
    <x v="22"/>
    <x v="22"/>
    <x v="2"/>
    <x v="22"/>
    <x v="22"/>
    <x v="22"/>
    <x v="4"/>
    <x v="0"/>
    <x v="4"/>
    <x v="4"/>
    <x v="0"/>
    <x v="22"/>
    <x v="22"/>
    <x v="3"/>
    <x v="4"/>
    <x v="1"/>
    <x v="20"/>
    <x v="22"/>
  </r>
  <r>
    <x v="23"/>
    <x v="23"/>
    <x v="2"/>
    <x v="23"/>
    <x v="23"/>
    <x v="23"/>
    <x v="7"/>
    <x v="0"/>
    <x v="4"/>
    <x v="4"/>
    <x v="0"/>
    <x v="23"/>
    <x v="23"/>
    <x v="2"/>
    <x v="2"/>
    <x v="1"/>
    <x v="21"/>
    <x v="23"/>
  </r>
  <r>
    <x v="24"/>
    <x v="24"/>
    <x v="2"/>
    <x v="24"/>
    <x v="24"/>
    <x v="24"/>
    <x v="2"/>
    <x v="0"/>
    <x v="4"/>
    <x v="4"/>
    <x v="0"/>
    <x v="24"/>
    <x v="24"/>
    <x v="2"/>
    <x v="3"/>
    <x v="1"/>
    <x v="6"/>
    <x v="24"/>
  </r>
  <r>
    <x v="25"/>
    <x v="25"/>
    <x v="0"/>
    <x v="25"/>
    <x v="25"/>
    <x v="25"/>
    <x v="10"/>
    <x v="0"/>
    <x v="4"/>
    <x v="4"/>
    <x v="0"/>
    <x v="25"/>
    <x v="25"/>
    <x v="3"/>
    <x v="5"/>
    <x v="0"/>
    <x v="0"/>
    <x v="25"/>
  </r>
  <r>
    <x v="26"/>
    <x v="26"/>
    <x v="6"/>
    <x v="26"/>
    <x v="26"/>
    <x v="26"/>
    <x v="2"/>
    <x v="1"/>
    <x v="5"/>
    <x v="5"/>
    <x v="2"/>
    <x v="26"/>
    <x v="26"/>
    <x v="2"/>
    <x v="5"/>
    <x v="0"/>
    <x v="22"/>
    <x v="26"/>
  </r>
  <r>
    <x v="27"/>
    <x v="27"/>
    <x v="6"/>
    <x v="27"/>
    <x v="27"/>
    <x v="27"/>
    <x v="8"/>
    <x v="1"/>
    <x v="5"/>
    <x v="5"/>
    <x v="2"/>
    <x v="27"/>
    <x v="27"/>
    <x v="4"/>
    <x v="1"/>
    <x v="1"/>
    <x v="11"/>
    <x v="27"/>
  </r>
  <r>
    <x v="28"/>
    <x v="28"/>
    <x v="7"/>
    <x v="28"/>
    <x v="28"/>
    <x v="28"/>
    <x v="1"/>
    <x v="0"/>
    <x v="5"/>
    <x v="5"/>
    <x v="2"/>
    <x v="28"/>
    <x v="28"/>
    <x v="3"/>
    <x v="4"/>
    <x v="1"/>
    <x v="6"/>
    <x v="28"/>
  </r>
  <r>
    <x v="29"/>
    <x v="29"/>
    <x v="8"/>
    <x v="29"/>
    <x v="29"/>
    <x v="29"/>
    <x v="0"/>
    <x v="0"/>
    <x v="6"/>
    <x v="6"/>
    <x v="3"/>
    <x v="29"/>
    <x v="29"/>
    <x v="3"/>
    <x v="5"/>
    <x v="1"/>
    <x v="23"/>
    <x v="29"/>
  </r>
  <r>
    <x v="30"/>
    <x v="30"/>
    <x v="8"/>
    <x v="30"/>
    <x v="30"/>
    <x v="30"/>
    <x v="9"/>
    <x v="0"/>
    <x v="6"/>
    <x v="6"/>
    <x v="3"/>
    <x v="30"/>
    <x v="30"/>
    <x v="2"/>
    <x v="1"/>
    <x v="0"/>
    <x v="22"/>
    <x v="30"/>
  </r>
  <r>
    <x v="31"/>
    <x v="31"/>
    <x v="8"/>
    <x v="31"/>
    <x v="31"/>
    <x v="31"/>
    <x v="9"/>
    <x v="0"/>
    <x v="6"/>
    <x v="6"/>
    <x v="3"/>
    <x v="31"/>
    <x v="31"/>
    <x v="3"/>
    <x v="4"/>
    <x v="1"/>
    <x v="20"/>
    <x v="31"/>
  </r>
  <r>
    <x v="32"/>
    <x v="32"/>
    <x v="9"/>
    <x v="32"/>
    <x v="32"/>
    <x v="32"/>
    <x v="6"/>
    <x v="1"/>
    <x v="6"/>
    <x v="6"/>
    <x v="3"/>
    <x v="32"/>
    <x v="32"/>
    <x v="0"/>
    <x v="4"/>
    <x v="0"/>
    <x v="24"/>
    <x v="32"/>
  </r>
  <r>
    <x v="33"/>
    <x v="33"/>
    <x v="9"/>
    <x v="33"/>
    <x v="33"/>
    <x v="33"/>
    <x v="0"/>
    <x v="1"/>
    <x v="6"/>
    <x v="6"/>
    <x v="3"/>
    <x v="33"/>
    <x v="33"/>
    <x v="3"/>
    <x v="5"/>
    <x v="1"/>
    <x v="18"/>
    <x v="33"/>
  </r>
  <r>
    <x v="34"/>
    <x v="34"/>
    <x v="9"/>
    <x v="34"/>
    <x v="33"/>
    <x v="34"/>
    <x v="5"/>
    <x v="1"/>
    <x v="6"/>
    <x v="6"/>
    <x v="3"/>
    <x v="34"/>
    <x v="34"/>
    <x v="2"/>
    <x v="4"/>
    <x v="1"/>
    <x v="25"/>
    <x v="34"/>
  </r>
  <r>
    <x v="35"/>
    <x v="35"/>
    <x v="9"/>
    <x v="35"/>
    <x v="34"/>
    <x v="35"/>
    <x v="1"/>
    <x v="1"/>
    <x v="6"/>
    <x v="6"/>
    <x v="3"/>
    <x v="35"/>
    <x v="35"/>
    <x v="1"/>
    <x v="1"/>
    <x v="1"/>
    <x v="18"/>
    <x v="35"/>
  </r>
  <r>
    <x v="36"/>
    <x v="36"/>
    <x v="9"/>
    <x v="36"/>
    <x v="35"/>
    <x v="36"/>
    <x v="2"/>
    <x v="1"/>
    <x v="6"/>
    <x v="6"/>
    <x v="3"/>
    <x v="36"/>
    <x v="36"/>
    <x v="3"/>
    <x v="2"/>
    <x v="1"/>
    <x v="26"/>
    <x v="36"/>
  </r>
  <r>
    <x v="37"/>
    <x v="37"/>
    <x v="9"/>
    <x v="37"/>
    <x v="36"/>
    <x v="37"/>
    <x v="9"/>
    <x v="1"/>
    <x v="6"/>
    <x v="6"/>
    <x v="3"/>
    <x v="37"/>
    <x v="37"/>
    <x v="4"/>
    <x v="1"/>
    <x v="0"/>
    <x v="0"/>
    <x v="37"/>
  </r>
  <r>
    <x v="38"/>
    <x v="38"/>
    <x v="1"/>
    <x v="38"/>
    <x v="37"/>
    <x v="38"/>
    <x v="4"/>
    <x v="1"/>
    <x v="7"/>
    <x v="7"/>
    <x v="4"/>
    <x v="38"/>
    <x v="38"/>
    <x v="4"/>
    <x v="2"/>
    <x v="1"/>
    <x v="21"/>
    <x v="38"/>
  </r>
  <r>
    <x v="39"/>
    <x v="39"/>
    <x v="1"/>
    <x v="39"/>
    <x v="38"/>
    <x v="39"/>
    <x v="11"/>
    <x v="1"/>
    <x v="7"/>
    <x v="7"/>
    <x v="4"/>
    <x v="39"/>
    <x v="39"/>
    <x v="3"/>
    <x v="0"/>
    <x v="1"/>
    <x v="20"/>
    <x v="39"/>
  </r>
  <r>
    <x v="40"/>
    <x v="40"/>
    <x v="10"/>
    <x v="40"/>
    <x v="39"/>
    <x v="40"/>
    <x v="1"/>
    <x v="0"/>
    <x v="7"/>
    <x v="7"/>
    <x v="4"/>
    <x v="40"/>
    <x v="40"/>
    <x v="2"/>
    <x v="1"/>
    <x v="1"/>
    <x v="27"/>
    <x v="40"/>
  </r>
  <r>
    <x v="41"/>
    <x v="41"/>
    <x v="10"/>
    <x v="41"/>
    <x v="40"/>
    <x v="41"/>
    <x v="8"/>
    <x v="0"/>
    <x v="8"/>
    <x v="8"/>
    <x v="4"/>
    <x v="41"/>
    <x v="41"/>
    <x v="1"/>
    <x v="4"/>
    <x v="0"/>
    <x v="28"/>
    <x v="41"/>
  </r>
  <r>
    <x v="42"/>
    <x v="42"/>
    <x v="10"/>
    <x v="25"/>
    <x v="41"/>
    <x v="42"/>
    <x v="9"/>
    <x v="0"/>
    <x v="8"/>
    <x v="8"/>
    <x v="4"/>
    <x v="42"/>
    <x v="42"/>
    <x v="2"/>
    <x v="4"/>
    <x v="1"/>
    <x v="21"/>
    <x v="42"/>
  </r>
  <r>
    <x v="43"/>
    <x v="43"/>
    <x v="10"/>
    <x v="42"/>
    <x v="42"/>
    <x v="43"/>
    <x v="5"/>
    <x v="0"/>
    <x v="8"/>
    <x v="8"/>
    <x v="4"/>
    <x v="43"/>
    <x v="43"/>
    <x v="4"/>
    <x v="1"/>
    <x v="1"/>
    <x v="27"/>
    <x v="43"/>
  </r>
  <r>
    <x v="44"/>
    <x v="44"/>
    <x v="11"/>
    <x v="43"/>
    <x v="43"/>
    <x v="44"/>
    <x v="3"/>
    <x v="0"/>
    <x v="9"/>
    <x v="9"/>
    <x v="5"/>
    <x v="44"/>
    <x v="44"/>
    <x v="3"/>
    <x v="4"/>
    <x v="0"/>
    <x v="29"/>
    <x v="44"/>
  </r>
  <r>
    <x v="45"/>
    <x v="45"/>
    <x v="12"/>
    <x v="44"/>
    <x v="44"/>
    <x v="45"/>
    <x v="0"/>
    <x v="1"/>
    <x v="9"/>
    <x v="9"/>
    <x v="5"/>
    <x v="45"/>
    <x v="45"/>
    <x v="2"/>
    <x v="5"/>
    <x v="1"/>
    <x v="20"/>
    <x v="45"/>
  </r>
  <r>
    <x v="46"/>
    <x v="46"/>
    <x v="13"/>
    <x v="45"/>
    <x v="45"/>
    <x v="46"/>
    <x v="10"/>
    <x v="0"/>
    <x v="9"/>
    <x v="9"/>
    <x v="5"/>
    <x v="46"/>
    <x v="46"/>
    <x v="4"/>
    <x v="1"/>
    <x v="1"/>
    <x v="20"/>
    <x v="46"/>
  </r>
  <r>
    <x v="47"/>
    <x v="47"/>
    <x v="14"/>
    <x v="46"/>
    <x v="46"/>
    <x v="47"/>
    <x v="3"/>
    <x v="0"/>
    <x v="10"/>
    <x v="10"/>
    <x v="6"/>
    <x v="47"/>
    <x v="47"/>
    <x v="2"/>
    <x v="4"/>
    <x v="1"/>
    <x v="2"/>
    <x v="47"/>
  </r>
  <r>
    <x v="48"/>
    <x v="48"/>
    <x v="15"/>
    <x v="47"/>
    <x v="47"/>
    <x v="48"/>
    <x v="8"/>
    <x v="1"/>
    <x v="10"/>
    <x v="10"/>
    <x v="6"/>
    <x v="48"/>
    <x v="48"/>
    <x v="3"/>
    <x v="0"/>
    <x v="1"/>
    <x v="30"/>
    <x v="48"/>
  </r>
  <r>
    <x v="49"/>
    <x v="49"/>
    <x v="1"/>
    <x v="48"/>
    <x v="48"/>
    <x v="49"/>
    <x v="5"/>
    <x v="1"/>
    <x v="11"/>
    <x v="1"/>
    <x v="1"/>
    <x v="49"/>
    <x v="49"/>
    <x v="0"/>
    <x v="3"/>
    <x v="0"/>
    <x v="31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36" firstHeaderRow="1" firstDataRow="1" firstDataCol="1"/>
  <pivotFields count="18">
    <pivotField dataField="1"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45"/>
        <item x="21"/>
        <item x="18"/>
        <item x="4"/>
        <item x="22"/>
        <item x="23"/>
        <item x="24"/>
        <item x="47"/>
        <item x="48"/>
        <item x="26"/>
        <item x="27"/>
        <item x="13"/>
        <item x="15"/>
        <item x="16"/>
        <item x="17"/>
        <item x="36"/>
        <item x="34"/>
        <item x="35"/>
        <item x="37"/>
        <item x="32"/>
        <item x="33"/>
        <item x="31"/>
        <item x="30"/>
        <item x="29"/>
        <item x="19"/>
        <item x="20"/>
        <item x="5"/>
        <item x="7"/>
        <item x="9"/>
        <item x="11"/>
        <item x="8"/>
        <item x="6"/>
        <item x="0"/>
        <item x="1"/>
        <item x="3"/>
        <item x="25"/>
        <item x="12"/>
        <item x="46"/>
        <item x="44"/>
        <item x="28"/>
        <item x="14"/>
        <item x="10"/>
        <item x="49"/>
        <item x="39"/>
        <item x="38"/>
        <item x="2"/>
        <item x="41"/>
        <item x="43"/>
        <item x="42"/>
        <item x="40"/>
        <item t="default"/>
      </items>
    </pivotField>
    <pivotField compact="0" showAll="0">
      <items count="17">
        <item x="12"/>
        <item x="2"/>
        <item x="14"/>
        <item x="15"/>
        <item x="6"/>
        <item x="9"/>
        <item x="8"/>
        <item x="3"/>
        <item x="5"/>
        <item x="0"/>
        <item x="13"/>
        <item x="11"/>
        <item x="7"/>
        <item x="4"/>
        <item x="1"/>
        <item x="10"/>
        <item t="default"/>
      </items>
    </pivotField>
    <pivotField compact="0" showAll="0">
      <items count="50">
        <item x="48"/>
        <item x="41"/>
        <item x="8"/>
        <item x="6"/>
        <item x="21"/>
        <item x="0"/>
        <item x="36"/>
        <item x="34"/>
        <item x="11"/>
        <item x="1"/>
        <item x="26"/>
        <item x="27"/>
        <item x="35"/>
        <item x="37"/>
        <item x="47"/>
        <item x="42"/>
        <item x="32"/>
        <item x="3"/>
        <item x="18"/>
        <item x="45"/>
        <item x="43"/>
        <item x="10"/>
        <item x="39"/>
        <item x="13"/>
        <item x="38"/>
        <item x="25"/>
        <item x="19"/>
        <item x="4"/>
        <item x="22"/>
        <item x="20"/>
        <item x="40"/>
        <item x="31"/>
        <item x="28"/>
        <item x="15"/>
        <item x="12"/>
        <item x="14"/>
        <item x="46"/>
        <item x="5"/>
        <item x="30"/>
        <item x="7"/>
        <item x="16"/>
        <item x="17"/>
        <item x="44"/>
        <item x="23"/>
        <item x="24"/>
        <item x="9"/>
        <item x="2"/>
        <item x="29"/>
        <item x="33"/>
        <item t="default"/>
      </items>
    </pivotField>
    <pivotField compact="0" showAll="0">
      <items count="50">
        <item x="0"/>
        <item x="24"/>
        <item x="41"/>
        <item x="23"/>
        <item x="15"/>
        <item x="4"/>
        <item x="31"/>
        <item x="3"/>
        <item x="30"/>
        <item x="6"/>
        <item x="2"/>
        <item x="40"/>
        <item x="19"/>
        <item x="36"/>
        <item x="27"/>
        <item x="34"/>
        <item x="33"/>
        <item x="1"/>
        <item x="5"/>
        <item x="35"/>
        <item x="42"/>
        <item x="29"/>
        <item x="10"/>
        <item x="39"/>
        <item x="21"/>
        <item x="47"/>
        <item x="44"/>
        <item x="38"/>
        <item x="43"/>
        <item x="7"/>
        <item x="18"/>
        <item x="28"/>
        <item x="45"/>
        <item x="25"/>
        <item x="20"/>
        <item x="14"/>
        <item x="12"/>
        <item x="9"/>
        <item x="48"/>
        <item x="46"/>
        <item x="8"/>
        <item x="16"/>
        <item x="37"/>
        <item x="17"/>
        <item x="32"/>
        <item x="22"/>
        <item x="13"/>
        <item x="26"/>
        <item x="1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1"/>
        <item x="10"/>
        <item x="2"/>
        <item x="9"/>
        <item x="11"/>
        <item x="5"/>
        <item x="0"/>
        <item x="8"/>
        <item x="4"/>
        <item x="6"/>
        <item x="3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7"/>
        <item x="5"/>
        <item x="1"/>
        <item x="3"/>
        <item x="9"/>
        <item x="8"/>
        <item x="6"/>
        <item x="2"/>
        <item x="4"/>
        <item x="11"/>
        <item x="10"/>
        <item x="0"/>
        <item t="default"/>
      </items>
    </pivotField>
    <pivotField compact="0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compact="0" showAll="0">
      <items count="8">
        <item x="5"/>
        <item x="0"/>
        <item x="3"/>
        <item x="2"/>
        <item x="1"/>
        <item x="4"/>
        <item x="6"/>
        <item t="default"/>
      </items>
    </pivotField>
    <pivotField compact="0" showAll="0">
      <items count="51">
        <item x="0"/>
        <item x="24"/>
        <item x="42"/>
        <item x="23"/>
        <item x="15"/>
        <item x="4"/>
        <item x="31"/>
        <item x="3"/>
        <item x="30"/>
        <item x="6"/>
        <item x="2"/>
        <item x="41"/>
        <item x="19"/>
        <item x="37"/>
        <item x="27"/>
        <item x="35"/>
        <item x="34"/>
        <item x="33"/>
        <item x="1"/>
        <item x="5"/>
        <item x="36"/>
        <item x="43"/>
        <item x="29"/>
        <item x="10"/>
        <item x="40"/>
        <item x="21"/>
        <item x="48"/>
        <item x="45"/>
        <item x="39"/>
        <item x="44"/>
        <item x="7"/>
        <item x="18"/>
        <item x="28"/>
        <item x="46"/>
        <item x="25"/>
        <item x="20"/>
        <item x="14"/>
        <item x="12"/>
        <item x="9"/>
        <item x="49"/>
        <item x="47"/>
        <item x="8"/>
        <item x="16"/>
        <item x="38"/>
        <item x="17"/>
        <item x="32"/>
        <item x="22"/>
        <item x="13"/>
        <item x="26"/>
        <item x="11"/>
        <item t="default"/>
      </items>
    </pivotField>
    <pivotField compact="0" numFmtId="184" showAll="0">
      <items count="51">
        <item x="48"/>
        <item x="15"/>
        <item x="3"/>
        <item x="47"/>
        <item x="40"/>
        <item x="28"/>
        <item x="2"/>
        <item x="19"/>
        <item x="41"/>
        <item x="33"/>
        <item x="32"/>
        <item x="43"/>
        <item x="23"/>
        <item x="37"/>
        <item x="6"/>
        <item x="46"/>
        <item x="9"/>
        <item x="44"/>
        <item x="8"/>
        <item x="22"/>
        <item x="13"/>
        <item x="18"/>
        <item x="12"/>
        <item x="17"/>
        <item x="29"/>
        <item x="38"/>
        <item x="24"/>
        <item x="31"/>
        <item x="35"/>
        <item x="30"/>
        <item x="5"/>
        <item x="1"/>
        <item x="21"/>
        <item x="4"/>
        <item x="25"/>
        <item x="34"/>
        <item x="49"/>
        <item x="26"/>
        <item x="0"/>
        <item x="27"/>
        <item x="36"/>
        <item x="39"/>
        <item x="45"/>
        <item x="11"/>
        <item x="20"/>
        <item x="42"/>
        <item x="10"/>
        <item x="14"/>
        <item x="7"/>
        <item x="16"/>
        <item t="default"/>
      </items>
    </pivotField>
    <pivotField compact="0" showAll="0">
      <items count="6">
        <item x="2"/>
        <item x="3"/>
        <item x="1"/>
        <item x="4"/>
        <item x="0"/>
        <item t="default"/>
      </items>
    </pivotField>
    <pivotField compact="0" showAll="0">
      <items count="7">
        <item x="0"/>
        <item x="3"/>
        <item x="2"/>
        <item x="5"/>
        <item x="1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compact="0" numFmtId="185" showAll="0">
      <items count="51">
        <item x="14"/>
        <item x="22"/>
        <item x="31"/>
        <item x="49"/>
        <item x="23"/>
        <item x="27"/>
        <item x="9"/>
        <item x="36"/>
        <item x="48"/>
        <item x="47"/>
        <item x="44"/>
        <item x="26"/>
        <item x="45"/>
        <item x="19"/>
        <item x="42"/>
        <item x="5"/>
        <item x="28"/>
        <item x="11"/>
        <item x="4"/>
        <item x="43"/>
        <item x="8"/>
        <item x="24"/>
        <item x="33"/>
        <item x="18"/>
        <item x="2"/>
        <item x="13"/>
        <item x="6"/>
        <item x="35"/>
        <item x="29"/>
        <item x="37"/>
        <item x="40"/>
        <item x="0"/>
        <item x="16"/>
        <item x="30"/>
        <item x="1"/>
        <item x="15"/>
        <item x="17"/>
        <item x="25"/>
        <item x="46"/>
        <item x="32"/>
        <item x="21"/>
        <item x="10"/>
        <item x="41"/>
        <item x="20"/>
        <item x="34"/>
        <item x="7"/>
        <item x="3"/>
        <item x="39"/>
        <item x="38"/>
        <item x="12"/>
        <item t="default"/>
      </items>
    </pivotField>
  </pivotFields>
  <rowFields count="1">
    <field x="1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MEMBER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I4:J37" firstHeaderRow="1" firstDataRow="1" firstDataCol="1"/>
  <pivotFields count="18">
    <pivotField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51">
        <item x="45"/>
        <item x="21"/>
        <item x="18"/>
        <item x="4"/>
        <item x="22"/>
        <item x="23"/>
        <item x="24"/>
        <item x="47"/>
        <item x="48"/>
        <item x="26"/>
        <item x="27"/>
        <item x="13"/>
        <item x="15"/>
        <item x="16"/>
        <item x="17"/>
        <item x="36"/>
        <item x="34"/>
        <item x="35"/>
        <item x="37"/>
        <item x="32"/>
        <item x="33"/>
        <item x="31"/>
        <item x="30"/>
        <item x="29"/>
        <item x="19"/>
        <item x="20"/>
        <item x="5"/>
        <item x="7"/>
        <item x="9"/>
        <item x="11"/>
        <item x="8"/>
        <item x="6"/>
        <item x="0"/>
        <item x="1"/>
        <item x="3"/>
        <item x="25"/>
        <item x="12"/>
        <item x="46"/>
        <item x="44"/>
        <item x="28"/>
        <item x="14"/>
        <item x="10"/>
        <item x="49"/>
        <item x="39"/>
        <item x="38"/>
        <item x="2"/>
        <item x="41"/>
        <item x="43"/>
        <item x="42"/>
        <item x="40"/>
        <item t="default"/>
      </items>
    </pivotField>
    <pivotField compact="0" showAll="0">
      <items count="17">
        <item x="12"/>
        <item x="2"/>
        <item x="14"/>
        <item x="15"/>
        <item x="6"/>
        <item x="9"/>
        <item x="8"/>
        <item x="3"/>
        <item x="5"/>
        <item x="0"/>
        <item x="13"/>
        <item x="11"/>
        <item x="7"/>
        <item x="4"/>
        <item x="1"/>
        <item x="10"/>
        <item t="default"/>
      </items>
    </pivotField>
    <pivotField compact="0" showAll="0">
      <items count="50">
        <item x="48"/>
        <item x="41"/>
        <item x="8"/>
        <item x="6"/>
        <item x="21"/>
        <item x="0"/>
        <item x="36"/>
        <item x="34"/>
        <item x="11"/>
        <item x="1"/>
        <item x="26"/>
        <item x="27"/>
        <item x="35"/>
        <item x="37"/>
        <item x="47"/>
        <item x="42"/>
        <item x="32"/>
        <item x="3"/>
        <item x="18"/>
        <item x="45"/>
        <item x="43"/>
        <item x="10"/>
        <item x="39"/>
        <item x="13"/>
        <item x="38"/>
        <item x="25"/>
        <item x="19"/>
        <item x="4"/>
        <item x="22"/>
        <item x="20"/>
        <item x="40"/>
        <item x="31"/>
        <item x="28"/>
        <item x="15"/>
        <item x="12"/>
        <item x="14"/>
        <item x="46"/>
        <item x="5"/>
        <item x="30"/>
        <item x="7"/>
        <item x="16"/>
        <item x="17"/>
        <item x="44"/>
        <item x="23"/>
        <item x="24"/>
        <item x="9"/>
        <item x="2"/>
        <item x="29"/>
        <item x="33"/>
        <item t="default"/>
      </items>
    </pivotField>
    <pivotField compact="0" showAll="0">
      <items count="50">
        <item x="0"/>
        <item x="24"/>
        <item x="41"/>
        <item x="23"/>
        <item x="15"/>
        <item x="4"/>
        <item x="31"/>
        <item x="3"/>
        <item x="30"/>
        <item x="6"/>
        <item x="2"/>
        <item x="40"/>
        <item x="19"/>
        <item x="36"/>
        <item x="27"/>
        <item x="34"/>
        <item x="33"/>
        <item x="1"/>
        <item x="5"/>
        <item x="35"/>
        <item x="42"/>
        <item x="29"/>
        <item x="10"/>
        <item x="39"/>
        <item x="21"/>
        <item x="47"/>
        <item x="44"/>
        <item x="38"/>
        <item x="43"/>
        <item x="7"/>
        <item x="18"/>
        <item x="28"/>
        <item x="45"/>
        <item x="25"/>
        <item x="20"/>
        <item x="14"/>
        <item x="12"/>
        <item x="9"/>
        <item x="48"/>
        <item x="46"/>
        <item x="8"/>
        <item x="16"/>
        <item x="37"/>
        <item x="17"/>
        <item x="32"/>
        <item x="22"/>
        <item x="13"/>
        <item x="26"/>
        <item x="11"/>
        <item t="default"/>
      </items>
    </pivotField>
    <pivotField compact="0" numFmtId="182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>
      <items count="13">
        <item x="1"/>
        <item x="10"/>
        <item x="2"/>
        <item x="9"/>
        <item x="11"/>
        <item x="5"/>
        <item x="0"/>
        <item x="8"/>
        <item x="4"/>
        <item x="6"/>
        <item x="3"/>
        <item x="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13">
        <item x="7"/>
        <item x="5"/>
        <item x="1"/>
        <item x="3"/>
        <item x="9"/>
        <item x="8"/>
        <item x="6"/>
        <item x="2"/>
        <item x="4"/>
        <item x="11"/>
        <item x="10"/>
        <item x="0"/>
        <item t="default"/>
      </items>
    </pivotField>
    <pivotField compact="0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compact="0" showAll="0">
      <items count="8">
        <item x="5"/>
        <item x="0"/>
        <item x="3"/>
        <item x="2"/>
        <item x="1"/>
        <item x="4"/>
        <item x="6"/>
        <item t="default"/>
      </items>
    </pivotField>
    <pivotField compact="0" showAll="0">
      <items count="51">
        <item x="0"/>
        <item x="24"/>
        <item x="42"/>
        <item x="23"/>
        <item x="15"/>
        <item x="4"/>
        <item x="31"/>
        <item x="3"/>
        <item x="30"/>
        <item x="6"/>
        <item x="2"/>
        <item x="41"/>
        <item x="19"/>
        <item x="37"/>
        <item x="27"/>
        <item x="35"/>
        <item x="34"/>
        <item x="33"/>
        <item x="1"/>
        <item x="5"/>
        <item x="36"/>
        <item x="43"/>
        <item x="29"/>
        <item x="10"/>
        <item x="40"/>
        <item x="21"/>
        <item x="48"/>
        <item x="45"/>
        <item x="39"/>
        <item x="44"/>
        <item x="7"/>
        <item x="18"/>
        <item x="28"/>
        <item x="46"/>
        <item x="25"/>
        <item x="20"/>
        <item x="14"/>
        <item x="12"/>
        <item x="9"/>
        <item x="49"/>
        <item x="47"/>
        <item x="8"/>
        <item x="16"/>
        <item x="38"/>
        <item x="17"/>
        <item x="32"/>
        <item x="22"/>
        <item x="13"/>
        <item x="26"/>
        <item x="11"/>
        <item t="default"/>
      </items>
    </pivotField>
    <pivotField compact="0" numFmtId="184" showAll="0">
      <items count="51">
        <item x="48"/>
        <item x="15"/>
        <item x="3"/>
        <item x="47"/>
        <item x="40"/>
        <item x="28"/>
        <item x="2"/>
        <item x="19"/>
        <item x="41"/>
        <item x="33"/>
        <item x="32"/>
        <item x="43"/>
        <item x="23"/>
        <item x="37"/>
        <item x="6"/>
        <item x="46"/>
        <item x="9"/>
        <item x="44"/>
        <item x="8"/>
        <item x="22"/>
        <item x="13"/>
        <item x="18"/>
        <item x="12"/>
        <item x="17"/>
        <item x="29"/>
        <item x="38"/>
        <item x="24"/>
        <item x="31"/>
        <item x="35"/>
        <item x="30"/>
        <item x="5"/>
        <item x="1"/>
        <item x="21"/>
        <item x="4"/>
        <item x="25"/>
        <item x="34"/>
        <item x="49"/>
        <item x="26"/>
        <item x="0"/>
        <item x="27"/>
        <item x="36"/>
        <item x="39"/>
        <item x="45"/>
        <item x="11"/>
        <item x="20"/>
        <item x="42"/>
        <item x="10"/>
        <item x="14"/>
        <item x="7"/>
        <item x="16"/>
        <item t="default"/>
      </items>
    </pivotField>
    <pivotField compact="0" showAll="0">
      <items count="6">
        <item x="2"/>
        <item x="3"/>
        <item x="1"/>
        <item x="4"/>
        <item x="0"/>
        <item t="default"/>
      </items>
    </pivotField>
    <pivotField compact="0" showAll="0">
      <items count="7">
        <item x="0"/>
        <item x="3"/>
        <item x="2"/>
        <item x="5"/>
        <item x="1"/>
        <item x="4"/>
        <item t="default"/>
      </items>
    </pivotField>
    <pivotField compact="0" showAll="0">
      <items count="3">
        <item x="0"/>
        <item x="1"/>
        <item t="default"/>
      </items>
    </pivotField>
    <pivotField axis="axisRow" compact="0" multipleItemSelectionAllowed="1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dataField="1" compact="0" numFmtId="185" showAll="0">
      <items count="51">
        <item x="14"/>
        <item x="22"/>
        <item x="31"/>
        <item x="49"/>
        <item x="23"/>
        <item x="27"/>
        <item x="9"/>
        <item x="36"/>
        <item x="48"/>
        <item x="47"/>
        <item x="44"/>
        <item x="26"/>
        <item x="45"/>
        <item x="19"/>
        <item x="42"/>
        <item x="5"/>
        <item x="28"/>
        <item x="11"/>
        <item x="4"/>
        <item x="43"/>
        <item x="8"/>
        <item x="24"/>
        <item x="33"/>
        <item x="18"/>
        <item x="2"/>
        <item x="13"/>
        <item x="6"/>
        <item x="35"/>
        <item x="29"/>
        <item x="37"/>
        <item x="40"/>
        <item x="0"/>
        <item x="16"/>
        <item x="30"/>
        <item x="1"/>
        <item x="15"/>
        <item x="17"/>
        <item x="25"/>
        <item x="46"/>
        <item x="32"/>
        <item x="21"/>
        <item x="10"/>
        <item x="41"/>
        <item x="20"/>
        <item x="34"/>
        <item x="7"/>
        <item x="3"/>
        <item x="39"/>
        <item x="38"/>
        <item x="12"/>
        <item t="default"/>
      </items>
    </pivotField>
  </pivotFields>
  <rowFields count="1">
    <field x="1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Average of SALARY" fld="17" subtotal="average" baseField="0" baseItem="0"/>
  </dataFields>
  <formats count="11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  <format dxfId="7">
      <pivotArea collapsedLevelsAreSubtotals="1" fieldPosition="0"/>
    </format>
    <format dxfId="8">
      <pivotArea collapsedLevelsAreSubtotals="1" fieldPosition="0"/>
    </format>
    <format dxfId="9">
      <pivotArea collapsedLevelsAreSubtotals="1" fieldPosition="0"/>
    </format>
    <format dxfId="1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D12:E18" firstHeaderRow="1" firstDataRow="1" firstDataCol="1"/>
  <pivotFields count="18">
    <pivotField dataField="1"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showAll="0"/>
    <pivotField compact="0" showAll="0"/>
    <pivotField compact="0" showAll="0"/>
    <pivotField compact="0" numFmtId="182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4" showAll="0"/>
    <pivotField axis="axisRow" compact="0" showAll="0">
      <items count="6">
        <item x="2"/>
        <item x="3"/>
        <item x="1"/>
        <item x="4"/>
        <item x="0"/>
        <item t="default"/>
      </items>
    </pivotField>
    <pivotField compact="0" showAll="0"/>
    <pivotField compact="0" showAll="0"/>
    <pivotField compact="0" showAll="0"/>
    <pivotField compact="0" numFmtId="185"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EMBER ID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20:E23" firstHeaderRow="1" firstDataRow="1" firstDataCol="1"/>
  <pivotFields count="18">
    <pivotField dataField="1"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showAll="0"/>
    <pivotField compact="0" showAll="0"/>
    <pivotField compact="0" showAll="0"/>
    <pivotField compact="0" numFmtId="182" showAll="0"/>
    <pivotField compact="0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numFmtId="184" showAll="0"/>
    <pivotField compact="0" showAll="0"/>
    <pivotField compact="0" showAll="0"/>
    <pivotField compact="0" showAll="0"/>
    <pivotField compact="0" showAll="0"/>
    <pivotField compact="0" numFmtId="185" showAll="0"/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MEMBER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I40:L53" firstHeaderRow="1" firstDataRow="2" firstDataCol="1"/>
  <pivotFields count="18">
    <pivotField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showAll="0"/>
    <pivotField compact="0" showAll="0"/>
    <pivotField compact="0" showAll="0"/>
    <pivotField compact="0" numFmtId="182" showAll="0"/>
    <pivotField compact="0" showAll="0"/>
    <pivotField compact="0" showAll="0"/>
    <pivotField compact="0" showAll="0"/>
    <pivotField axis="axisRow" compact="0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compact="0" showAll="0"/>
    <pivotField compact="0" showAll="0"/>
    <pivotField compact="0" numFmtId="184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dataField="1" compact="0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compact="0" numFmtId="185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PORTS" fld="1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L5:O39" firstHeaderRow="1" firstDataRow="2" firstDataCol="1"/>
  <pivotFields count="18">
    <pivotField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showAll="0"/>
    <pivotField compact="0" showAll="0"/>
    <pivotField compact="0" showAll="0"/>
    <pivotField compact="0" numFmtId="182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84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  <pivotField axis="axisRow" compact="0" showAll="0">
      <items count="33">
        <item x="3"/>
        <item x="10"/>
        <item x="27"/>
        <item x="17"/>
        <item x="20"/>
        <item x="30"/>
        <item x="1"/>
        <item x="21"/>
        <item x="12"/>
        <item x="7"/>
        <item x="13"/>
        <item x="15"/>
        <item x="6"/>
        <item x="0"/>
        <item x="24"/>
        <item x="19"/>
        <item x="5"/>
        <item x="2"/>
        <item x="9"/>
        <item x="23"/>
        <item x="28"/>
        <item x="14"/>
        <item x="25"/>
        <item x="29"/>
        <item x="11"/>
        <item x="26"/>
        <item x="8"/>
        <item x="16"/>
        <item x="31"/>
        <item x="18"/>
        <item x="22"/>
        <item x="4"/>
        <item t="default"/>
      </items>
    </pivotField>
    <pivotField compact="0" numFmtId="185" showAll="0"/>
  </pivotFields>
  <rowFields count="1">
    <field x="1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PORT LOCATION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5:D58" firstHeaderRow="1" firstDataRow="2" firstDataCol="1"/>
  <pivotFields count="18">
    <pivotField dataField="1" compact="0" numFmtId="18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compact="0" showAll="0"/>
    <pivotField compact="0" showAll="0"/>
    <pivotField compact="0" showAll="0"/>
    <pivotField compact="0" showAll="0"/>
    <pivotField compact="0" numFmtId="182" showAll="0"/>
    <pivotField compact="0" showAll="0"/>
    <pivotField axis="axisCol" compact="0" multipleItemSelectionAllowed="1" showAll="0">
      <items count="3">
        <item x="0"/>
        <item x="1"/>
        <item t="default"/>
      </items>
    </pivotField>
    <pivotField compact="0" showAll="0"/>
    <pivotField axis="axisRow" compact="0" multipleItemSelectionAllowed="1" showAll="0">
      <items count="12">
        <item x="7"/>
        <item x="4"/>
        <item x="5"/>
        <item x="1"/>
        <item x="6"/>
        <item x="3"/>
        <item x="9"/>
        <item x="8"/>
        <item x="10"/>
        <item x="2"/>
        <item x="0"/>
        <item t="default"/>
      </items>
    </pivotField>
    <pivotField compact="0" showAll="0"/>
    <pivotField compact="0" showAll="0"/>
    <pivotField compact="0" numFmtId="184" showAll="0"/>
    <pivotField compact="0" showAll="0"/>
    <pivotField compact="0" showAll="0"/>
    <pivotField compact="0" showAll="0"/>
    <pivotField compact="0" showAll="0"/>
    <pivotField compact="0" numFmtId="185"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MEMBER ID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portsmanData" displayName="SportsmanData" ref="A1:R51" totalsRowShown="0">
  <autoFilter xmlns:etc="http://www.wps.cn/officeDocument/2017/etCustomData" ref="A1:R51" etc:filterBottomFollowUsedRange="0"/>
  <tableColumns count="18">
    <tableColumn id="1" name="MEMBER ID"/>
    <tableColumn id="2" name="FULL NAME">
      <calculatedColumnFormula>UPPER(CONCATENATE(C2," ",D2," ",E2,))</calculatedColumnFormula>
    </tableColumn>
    <tableColumn id="3" name="PREFIX"/>
    <tableColumn id="4" name="FIRSTNAME"/>
    <tableColumn id="5" name="LASTNAME"/>
    <tableColumn id="6" name="BIRTHDATE"/>
    <tableColumn id="7" name="ZODIAC"/>
    <tableColumn id="8" name="GENDER"/>
    <tableColumn id="9" name="COUNTRYCODE"/>
    <tableColumn id="10" name="COUNTRY NAME">
      <calculatedColumnFormula>HLOOKUP(I2,[1]LOCATION!$A$2:$M$3,2,0)</calculatedColumnFormula>
    </tableColumn>
    <tableColumn id="11" name="LANGUAGE">
      <calculatedColumnFormula>INDEX([1]LOCATION!$A$1:$M$2,1,MATCH($I2,[1]LOCATION!$A$2:$M$2,0))</calculatedColumnFormula>
    </tableColumn>
    <tableColumn id="12" name="EMAIL">
      <calculatedColumnFormula>LOWER(IF(OR($K2="English"),CONCATENATE($E2,".",$D2,"@xyz.org"),CONCATENATE($E2,".",$D2,"@xyz.com")))</calculatedColumnFormula>
    </tableColumn>
    <tableColumn id="13" name="WEIGHT"/>
    <tableColumn id="14" name="EYECOLOR"/>
    <tableColumn id="15" name="BLOODTYPE"/>
    <tableColumn id="16" name="SPORT LOCATION">
      <calculatedColumnFormula>INDEX([1]SPORT!$A$1:$B$33,MATCH(Q2,[1]SPORT!$B$1:$B$33,0),1)</calculatedColumnFormula>
    </tableColumn>
    <tableColumn id="17" name="SPORTS"/>
    <tableColumn id="18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58"/>
  <sheetViews>
    <sheetView showGridLines="0" tabSelected="1" workbookViewId="0">
      <selection activeCell="A44" sqref="A44:D58"/>
    </sheetView>
  </sheetViews>
  <sheetFormatPr defaultColWidth="8.88888888888889" defaultRowHeight="14.4"/>
  <cols>
    <col min="1" max="1" width="24"/>
    <col min="2" max="2" width="20.6666666666667"/>
    <col min="4" max="4" width="20.6666666666667"/>
    <col min="5" max="6" width="10.5555555555556"/>
    <col min="7" max="8" width="11.4444444444444"/>
    <col min="9" max="9" width="18.4444444444444"/>
    <col min="10" max="11" width="18.8888888888889"/>
    <col min="12" max="12" width="26"/>
    <col min="13" max="14" width="18.8888888888889"/>
    <col min="15" max="15" width="11.4444444444444"/>
    <col min="16" max="23" width="24"/>
    <col min="24" max="24" width="13.6666666666667"/>
    <col min="25" max="41" width="20.7777777777778"/>
    <col min="42" max="42" width="15.6666666666667"/>
    <col min="43" max="43" width="11.4444444444444"/>
  </cols>
  <sheetData>
    <row r="3" spans="1:2">
      <c r="A3" t="s">
        <v>0</v>
      </c>
      <c r="B3" t="s">
        <v>1</v>
      </c>
    </row>
    <row r="4" spans="1:10">
      <c r="A4" t="s">
        <v>2</v>
      </c>
      <c r="B4">
        <v>2</v>
      </c>
      <c r="I4" t="s">
        <v>0</v>
      </c>
      <c r="J4" t="s">
        <v>3</v>
      </c>
    </row>
    <row r="5" spans="1:13">
      <c r="A5" t="s">
        <v>4</v>
      </c>
      <c r="B5">
        <v>1</v>
      </c>
      <c r="I5" t="s">
        <v>2</v>
      </c>
      <c r="J5" s="38">
        <v>99792.5</v>
      </c>
      <c r="L5" t="s">
        <v>5</v>
      </c>
      <c r="M5" t="s">
        <v>6</v>
      </c>
    </row>
    <row r="6" spans="1:15">
      <c r="A6" t="s">
        <v>7</v>
      </c>
      <c r="B6">
        <v>2</v>
      </c>
      <c r="I6" t="s">
        <v>4</v>
      </c>
      <c r="J6" s="38">
        <v>56595</v>
      </c>
      <c r="L6" t="s">
        <v>0</v>
      </c>
      <c r="M6" t="s">
        <v>8</v>
      </c>
      <c r="N6" t="s">
        <v>9</v>
      </c>
      <c r="O6" t="s">
        <v>10</v>
      </c>
    </row>
    <row r="7" spans="1:15">
      <c r="A7" t="s">
        <v>11</v>
      </c>
      <c r="B7">
        <v>1</v>
      </c>
      <c r="I7" t="s">
        <v>7</v>
      </c>
      <c r="J7" s="38">
        <v>69043.5</v>
      </c>
      <c r="L7" t="s">
        <v>2</v>
      </c>
      <c r="N7">
        <v>2</v>
      </c>
      <c r="O7">
        <v>2</v>
      </c>
    </row>
    <row r="8" spans="1:15">
      <c r="A8" t="s">
        <v>12</v>
      </c>
      <c r="B8">
        <v>5</v>
      </c>
      <c r="I8" t="s">
        <v>11</v>
      </c>
      <c r="J8" s="38">
        <v>46352</v>
      </c>
      <c r="L8" t="s">
        <v>4</v>
      </c>
      <c r="N8">
        <v>1</v>
      </c>
      <c r="O8">
        <v>1</v>
      </c>
    </row>
    <row r="9" spans="1:15">
      <c r="A9" t="s">
        <v>13</v>
      </c>
      <c r="B9">
        <v>1</v>
      </c>
      <c r="I9" t="s">
        <v>12</v>
      </c>
      <c r="J9" s="38">
        <v>57049.4</v>
      </c>
      <c r="L9" t="s">
        <v>7</v>
      </c>
      <c r="N9">
        <v>2</v>
      </c>
      <c r="O9">
        <v>2</v>
      </c>
    </row>
    <row r="10" spans="1:15">
      <c r="A10" t="s">
        <v>14</v>
      </c>
      <c r="B10">
        <v>1</v>
      </c>
      <c r="I10" t="s">
        <v>13</v>
      </c>
      <c r="J10" s="38">
        <v>35387</v>
      </c>
      <c r="L10" t="s">
        <v>11</v>
      </c>
      <c r="M10">
        <v>1</v>
      </c>
      <c r="O10">
        <v>1</v>
      </c>
    </row>
    <row r="11" spans="1:15">
      <c r="A11" t="s">
        <v>15</v>
      </c>
      <c r="B11">
        <v>3</v>
      </c>
      <c r="I11" t="s">
        <v>14</v>
      </c>
      <c r="J11" s="38">
        <v>87471</v>
      </c>
      <c r="L11" t="s">
        <v>12</v>
      </c>
      <c r="N11">
        <v>5</v>
      </c>
      <c r="O11">
        <v>5</v>
      </c>
    </row>
    <row r="12" spans="1:15">
      <c r="A12" t="s">
        <v>16</v>
      </c>
      <c r="B12">
        <v>1</v>
      </c>
      <c r="D12" t="s">
        <v>17</v>
      </c>
      <c r="E12" t="s">
        <v>18</v>
      </c>
      <c r="I12" t="s">
        <v>15</v>
      </c>
      <c r="J12" s="38">
        <v>62975.3333333333</v>
      </c>
      <c r="L12" t="s">
        <v>13</v>
      </c>
      <c r="N12">
        <v>1</v>
      </c>
      <c r="O12">
        <v>1</v>
      </c>
    </row>
    <row r="13" spans="1:15">
      <c r="A13" t="s">
        <v>19</v>
      </c>
      <c r="B13">
        <v>1</v>
      </c>
      <c r="D13" t="s">
        <v>20</v>
      </c>
      <c r="E13">
        <v>341</v>
      </c>
      <c r="I13" t="s">
        <v>16</v>
      </c>
      <c r="J13" s="38">
        <v>64862</v>
      </c>
      <c r="L13" t="s">
        <v>14</v>
      </c>
      <c r="M13">
        <v>1</v>
      </c>
      <c r="O13">
        <v>1</v>
      </c>
    </row>
    <row r="14" spans="1:15">
      <c r="A14" t="s">
        <v>21</v>
      </c>
      <c r="B14">
        <v>1</v>
      </c>
      <c r="D14" t="s">
        <v>22</v>
      </c>
      <c r="E14">
        <v>463</v>
      </c>
      <c r="I14" t="s">
        <v>19</v>
      </c>
      <c r="J14" s="38">
        <v>109885</v>
      </c>
      <c r="L14" t="s">
        <v>15</v>
      </c>
      <c r="N14">
        <v>3</v>
      </c>
      <c r="O14">
        <v>3</v>
      </c>
    </row>
    <row r="15" spans="1:15">
      <c r="A15" t="s">
        <v>23</v>
      </c>
      <c r="B15">
        <v>1</v>
      </c>
      <c r="D15" t="s">
        <v>24</v>
      </c>
      <c r="E15">
        <v>123</v>
      </c>
      <c r="I15" t="s">
        <v>21</v>
      </c>
      <c r="J15" s="38">
        <v>10241</v>
      </c>
      <c r="L15" t="s">
        <v>16</v>
      </c>
      <c r="N15">
        <v>1</v>
      </c>
      <c r="O15">
        <v>1</v>
      </c>
    </row>
    <row r="16" spans="1:15">
      <c r="A16" t="s">
        <v>25</v>
      </c>
      <c r="B16">
        <v>4</v>
      </c>
      <c r="D16" t="s">
        <v>26</v>
      </c>
      <c r="E16">
        <v>225</v>
      </c>
      <c r="I16" t="s">
        <v>23</v>
      </c>
      <c r="J16" s="38">
        <v>88794</v>
      </c>
      <c r="L16" t="s">
        <v>19</v>
      </c>
      <c r="M16">
        <v>1</v>
      </c>
      <c r="O16">
        <v>1</v>
      </c>
    </row>
    <row r="17" spans="1:15">
      <c r="A17" t="s">
        <v>27</v>
      </c>
      <c r="B17">
        <v>3</v>
      </c>
      <c r="D17" t="s">
        <v>28</v>
      </c>
      <c r="E17">
        <v>123</v>
      </c>
      <c r="I17" t="s">
        <v>25</v>
      </c>
      <c r="J17" s="38">
        <v>53816.75</v>
      </c>
      <c r="L17" t="s">
        <v>21</v>
      </c>
      <c r="M17">
        <v>1</v>
      </c>
      <c r="O17">
        <v>1</v>
      </c>
    </row>
    <row r="18" spans="1:15">
      <c r="A18" t="s">
        <v>29</v>
      </c>
      <c r="B18">
        <v>1</v>
      </c>
      <c r="D18" t="s">
        <v>10</v>
      </c>
      <c r="E18">
        <v>1275</v>
      </c>
      <c r="I18" t="s">
        <v>27</v>
      </c>
      <c r="J18" s="38">
        <v>80605.3333333333</v>
      </c>
      <c r="L18" t="s">
        <v>23</v>
      </c>
      <c r="N18">
        <v>1</v>
      </c>
      <c r="O18">
        <v>1</v>
      </c>
    </row>
    <row r="19" spans="1:15">
      <c r="A19" t="s">
        <v>30</v>
      </c>
      <c r="B19">
        <v>1</v>
      </c>
      <c r="I19" t="s">
        <v>29</v>
      </c>
      <c r="J19" s="38">
        <v>95123</v>
      </c>
      <c r="L19" t="s">
        <v>25</v>
      </c>
      <c r="N19">
        <v>4</v>
      </c>
      <c r="O19">
        <v>4</v>
      </c>
    </row>
    <row r="20" spans="1:15">
      <c r="A20" t="s">
        <v>31</v>
      </c>
      <c r="B20">
        <v>1</v>
      </c>
      <c r="D20" t="s">
        <v>32</v>
      </c>
      <c r="E20" t="s">
        <v>1</v>
      </c>
      <c r="I20" t="s">
        <v>30</v>
      </c>
      <c r="J20" s="38">
        <v>96468</v>
      </c>
      <c r="L20" t="s">
        <v>27</v>
      </c>
      <c r="M20">
        <v>3</v>
      </c>
      <c r="O20">
        <v>3</v>
      </c>
    </row>
    <row r="21" spans="1:15">
      <c r="A21" t="s">
        <v>33</v>
      </c>
      <c r="B21">
        <v>2</v>
      </c>
      <c r="D21" t="s">
        <v>34</v>
      </c>
      <c r="E21">
        <v>25</v>
      </c>
      <c r="I21" t="s">
        <v>31</v>
      </c>
      <c r="J21" s="38">
        <v>51133</v>
      </c>
      <c r="L21" t="s">
        <v>29</v>
      </c>
      <c r="M21">
        <v>1</v>
      </c>
      <c r="O21">
        <v>1</v>
      </c>
    </row>
    <row r="22" spans="1:15">
      <c r="A22" t="s">
        <v>35</v>
      </c>
      <c r="B22">
        <v>1</v>
      </c>
      <c r="D22" t="s">
        <v>36</v>
      </c>
      <c r="E22">
        <v>25</v>
      </c>
      <c r="I22" t="s">
        <v>33</v>
      </c>
      <c r="J22" s="38">
        <v>51844.5</v>
      </c>
      <c r="L22" t="s">
        <v>30</v>
      </c>
      <c r="N22">
        <v>1</v>
      </c>
      <c r="O22">
        <v>1</v>
      </c>
    </row>
    <row r="23" spans="1:15">
      <c r="A23" t="s">
        <v>37</v>
      </c>
      <c r="B23">
        <v>1</v>
      </c>
      <c r="D23" t="s">
        <v>10</v>
      </c>
      <c r="E23">
        <v>50</v>
      </c>
      <c r="I23" t="s">
        <v>35</v>
      </c>
      <c r="J23" s="38">
        <v>99613</v>
      </c>
      <c r="L23" t="s">
        <v>31</v>
      </c>
      <c r="M23">
        <v>1</v>
      </c>
      <c r="O23">
        <v>1</v>
      </c>
    </row>
    <row r="24" spans="1:15">
      <c r="A24" t="s">
        <v>38</v>
      </c>
      <c r="B24">
        <v>1</v>
      </c>
      <c r="I24" t="s">
        <v>37</v>
      </c>
      <c r="J24" s="38">
        <v>69041</v>
      </c>
      <c r="L24" t="s">
        <v>33</v>
      </c>
      <c r="N24">
        <v>2</v>
      </c>
      <c r="O24">
        <v>2</v>
      </c>
    </row>
    <row r="25" spans="1:15">
      <c r="A25" t="s">
        <v>39</v>
      </c>
      <c r="B25">
        <v>1</v>
      </c>
      <c r="D25" s="29"/>
      <c r="E25" s="30"/>
      <c r="F25" s="31"/>
      <c r="I25" t="s">
        <v>38</v>
      </c>
      <c r="J25" s="38">
        <v>101969</v>
      </c>
      <c r="L25" t="s">
        <v>35</v>
      </c>
      <c r="N25">
        <v>1</v>
      </c>
      <c r="O25">
        <v>1</v>
      </c>
    </row>
    <row r="26" spans="1:15">
      <c r="A26" t="s">
        <v>40</v>
      </c>
      <c r="B26">
        <v>1</v>
      </c>
      <c r="D26" s="32"/>
      <c r="E26" s="33"/>
      <c r="F26" s="34"/>
      <c r="I26" t="s">
        <v>39</v>
      </c>
      <c r="J26" s="38">
        <v>80757</v>
      </c>
      <c r="L26" t="s">
        <v>37</v>
      </c>
      <c r="N26">
        <v>1</v>
      </c>
      <c r="O26">
        <v>1</v>
      </c>
    </row>
    <row r="27" spans="1:15">
      <c r="A27" t="s">
        <v>41</v>
      </c>
      <c r="B27">
        <v>1</v>
      </c>
      <c r="D27" s="32"/>
      <c r="E27" s="33"/>
      <c r="F27" s="34"/>
      <c r="I27" t="s">
        <v>40</v>
      </c>
      <c r="J27" s="38">
        <v>108431</v>
      </c>
      <c r="L27" t="s">
        <v>38</v>
      </c>
      <c r="M27">
        <v>1</v>
      </c>
      <c r="O27">
        <v>1</v>
      </c>
    </row>
    <row r="28" spans="1:15">
      <c r="A28" t="s">
        <v>42</v>
      </c>
      <c r="B28">
        <v>2</v>
      </c>
      <c r="D28" s="32"/>
      <c r="E28" s="33"/>
      <c r="F28" s="34"/>
      <c r="I28" t="s">
        <v>41</v>
      </c>
      <c r="J28" s="38">
        <v>39935</v>
      </c>
      <c r="L28" t="s">
        <v>39</v>
      </c>
      <c r="M28">
        <v>1</v>
      </c>
      <c r="O28">
        <v>1</v>
      </c>
    </row>
    <row r="29" spans="1:15">
      <c r="A29" t="s">
        <v>43</v>
      </c>
      <c r="B29">
        <v>1</v>
      </c>
      <c r="D29" s="32"/>
      <c r="E29" s="33"/>
      <c r="F29" s="34"/>
      <c r="I29" t="s">
        <v>42</v>
      </c>
      <c r="J29" s="38">
        <v>72933</v>
      </c>
      <c r="L29" t="s">
        <v>40</v>
      </c>
      <c r="N29">
        <v>1</v>
      </c>
      <c r="O29">
        <v>1</v>
      </c>
    </row>
    <row r="30" spans="1:15">
      <c r="A30" t="s">
        <v>44</v>
      </c>
      <c r="B30">
        <v>1</v>
      </c>
      <c r="D30" s="32"/>
      <c r="E30" s="33"/>
      <c r="F30" s="34"/>
      <c r="I30" t="s">
        <v>43</v>
      </c>
      <c r="J30" s="38">
        <v>33970</v>
      </c>
      <c r="L30" t="s">
        <v>41</v>
      </c>
      <c r="M30">
        <v>1</v>
      </c>
      <c r="O30">
        <v>1</v>
      </c>
    </row>
    <row r="31" spans="1:15">
      <c r="A31" t="s">
        <v>45</v>
      </c>
      <c r="B31">
        <v>1</v>
      </c>
      <c r="D31" s="32"/>
      <c r="E31" s="33"/>
      <c r="F31" s="34"/>
      <c r="I31" t="s">
        <v>44</v>
      </c>
      <c r="J31" s="38">
        <v>60061</v>
      </c>
      <c r="L31" t="s">
        <v>42</v>
      </c>
      <c r="N31">
        <v>2</v>
      </c>
      <c r="O31">
        <v>2</v>
      </c>
    </row>
    <row r="32" spans="1:15">
      <c r="A32" t="s">
        <v>46</v>
      </c>
      <c r="B32">
        <v>1</v>
      </c>
      <c r="D32" s="32"/>
      <c r="E32" s="33"/>
      <c r="F32" s="34"/>
      <c r="I32" t="s">
        <v>45</v>
      </c>
      <c r="J32" s="38">
        <v>63526</v>
      </c>
      <c r="L32" t="s">
        <v>43</v>
      </c>
      <c r="N32">
        <v>1</v>
      </c>
      <c r="O32">
        <v>1</v>
      </c>
    </row>
    <row r="33" spans="1:15">
      <c r="A33" t="s">
        <v>47</v>
      </c>
      <c r="B33">
        <v>3</v>
      </c>
      <c r="D33" s="32"/>
      <c r="E33" s="33"/>
      <c r="F33" s="34"/>
      <c r="I33" t="s">
        <v>46</v>
      </c>
      <c r="J33" s="38">
        <v>20532</v>
      </c>
      <c r="L33" t="s">
        <v>44</v>
      </c>
      <c r="M33">
        <v>1</v>
      </c>
      <c r="O33">
        <v>1</v>
      </c>
    </row>
    <row r="34" spans="1:15">
      <c r="A34" t="s">
        <v>48</v>
      </c>
      <c r="B34">
        <v>2</v>
      </c>
      <c r="D34" s="32"/>
      <c r="E34" s="33"/>
      <c r="F34" s="34"/>
      <c r="I34" t="s">
        <v>47</v>
      </c>
      <c r="J34" s="38">
        <v>78612.3333333333</v>
      </c>
      <c r="L34" t="s">
        <v>45</v>
      </c>
      <c r="M34">
        <v>1</v>
      </c>
      <c r="O34">
        <v>1</v>
      </c>
    </row>
    <row r="35" spans="1:15">
      <c r="A35" t="s">
        <v>49</v>
      </c>
      <c r="B35">
        <v>1</v>
      </c>
      <c r="D35" s="32"/>
      <c r="E35" s="33"/>
      <c r="F35" s="34"/>
      <c r="I35" t="s">
        <v>48</v>
      </c>
      <c r="J35" s="38">
        <v>63650.5</v>
      </c>
      <c r="L35" t="s">
        <v>46</v>
      </c>
      <c r="M35">
        <v>1</v>
      </c>
      <c r="O35">
        <v>1</v>
      </c>
    </row>
    <row r="36" spans="1:15">
      <c r="A36" t="s">
        <v>10</v>
      </c>
      <c r="B36">
        <v>50</v>
      </c>
      <c r="D36" s="32"/>
      <c r="E36" s="33"/>
      <c r="F36" s="34"/>
      <c r="I36" t="s">
        <v>49</v>
      </c>
      <c r="J36" s="38">
        <v>56916</v>
      </c>
      <c r="L36" t="s">
        <v>47</v>
      </c>
      <c r="N36">
        <v>3</v>
      </c>
      <c r="O36">
        <v>3</v>
      </c>
    </row>
    <row r="37" spans="4:15">
      <c r="D37" s="32"/>
      <c r="E37" s="33"/>
      <c r="F37" s="34"/>
      <c r="I37" t="s">
        <v>10</v>
      </c>
      <c r="J37" s="38">
        <v>67173.66</v>
      </c>
      <c r="L37" t="s">
        <v>48</v>
      </c>
      <c r="M37">
        <v>2</v>
      </c>
      <c r="O37">
        <v>2</v>
      </c>
    </row>
    <row r="38" spans="4:15">
      <c r="D38" s="32"/>
      <c r="E38" s="33"/>
      <c r="F38" s="34"/>
      <c r="L38" t="s">
        <v>49</v>
      </c>
      <c r="M38">
        <v>1</v>
      </c>
      <c r="O38">
        <v>1</v>
      </c>
    </row>
    <row r="39" spans="4:15">
      <c r="D39" s="32"/>
      <c r="E39" s="33"/>
      <c r="F39" s="34"/>
      <c r="L39" t="s">
        <v>10</v>
      </c>
      <c r="M39">
        <v>18</v>
      </c>
      <c r="N39">
        <v>32</v>
      </c>
      <c r="O39">
        <v>50</v>
      </c>
    </row>
    <row r="40" spans="4:10">
      <c r="D40" s="32"/>
      <c r="E40" s="33"/>
      <c r="F40" s="34"/>
      <c r="I40" t="s">
        <v>50</v>
      </c>
      <c r="J40" t="s">
        <v>6</v>
      </c>
    </row>
    <row r="41" spans="4:12">
      <c r="D41" s="32"/>
      <c r="E41" s="33"/>
      <c r="F41" s="34"/>
      <c r="I41" t="s">
        <v>51</v>
      </c>
      <c r="J41" t="s">
        <v>8</v>
      </c>
      <c r="K41" t="s">
        <v>9</v>
      </c>
      <c r="L41" t="s">
        <v>10</v>
      </c>
    </row>
    <row r="42" spans="4:12">
      <c r="D42" s="35"/>
      <c r="E42" s="36"/>
      <c r="F42" s="37"/>
      <c r="I42" t="s">
        <v>52</v>
      </c>
      <c r="K42">
        <v>3</v>
      </c>
      <c r="L42">
        <v>3</v>
      </c>
    </row>
    <row r="43" spans="9:12">
      <c r="I43" t="s">
        <v>53</v>
      </c>
      <c r="J43">
        <v>3</v>
      </c>
      <c r="K43">
        <v>5</v>
      </c>
      <c r="L43">
        <v>8</v>
      </c>
    </row>
    <row r="44" spans="9:12">
      <c r="I44" t="s">
        <v>54</v>
      </c>
      <c r="J44">
        <v>1</v>
      </c>
      <c r="K44">
        <v>2</v>
      </c>
      <c r="L44">
        <v>3</v>
      </c>
    </row>
    <row r="45" spans="1:12">
      <c r="A45" t="s">
        <v>1</v>
      </c>
      <c r="B45" t="s">
        <v>32</v>
      </c>
      <c r="I45" t="s">
        <v>55</v>
      </c>
      <c r="J45">
        <v>1</v>
      </c>
      <c r="K45">
        <v>1</v>
      </c>
      <c r="L45">
        <v>2</v>
      </c>
    </row>
    <row r="46" spans="1:12">
      <c r="A46" t="s">
        <v>51</v>
      </c>
      <c r="B46" t="s">
        <v>34</v>
      </c>
      <c r="C46" t="s">
        <v>36</v>
      </c>
      <c r="D46" t="s">
        <v>10</v>
      </c>
      <c r="I46" t="s">
        <v>56</v>
      </c>
      <c r="J46">
        <v>3</v>
      </c>
      <c r="K46">
        <v>6</v>
      </c>
      <c r="L46">
        <v>9</v>
      </c>
    </row>
    <row r="47" spans="1:12">
      <c r="A47" t="s">
        <v>52</v>
      </c>
      <c r="B47">
        <v>1</v>
      </c>
      <c r="C47">
        <v>2</v>
      </c>
      <c r="D47">
        <v>3</v>
      </c>
      <c r="I47" t="s">
        <v>57</v>
      </c>
      <c r="J47">
        <v>2</v>
      </c>
      <c r="K47">
        <v>3</v>
      </c>
      <c r="L47">
        <v>5</v>
      </c>
    </row>
    <row r="48" spans="1:12">
      <c r="A48" t="s">
        <v>53</v>
      </c>
      <c r="B48">
        <v>6</v>
      </c>
      <c r="C48">
        <v>2</v>
      </c>
      <c r="D48">
        <v>8</v>
      </c>
      <c r="I48" t="s">
        <v>58</v>
      </c>
      <c r="J48">
        <v>1</v>
      </c>
      <c r="K48">
        <v>2</v>
      </c>
      <c r="L48">
        <v>3</v>
      </c>
    </row>
    <row r="49" spans="1:12">
      <c r="A49" t="s">
        <v>54</v>
      </c>
      <c r="B49">
        <v>1</v>
      </c>
      <c r="C49">
        <v>2</v>
      </c>
      <c r="D49">
        <v>3</v>
      </c>
      <c r="I49" t="s">
        <v>59</v>
      </c>
      <c r="J49">
        <v>1</v>
      </c>
      <c r="K49">
        <v>2</v>
      </c>
      <c r="L49">
        <v>3</v>
      </c>
    </row>
    <row r="50" spans="1:12">
      <c r="A50" t="s">
        <v>55</v>
      </c>
      <c r="C50">
        <v>2</v>
      </c>
      <c r="D50">
        <v>2</v>
      </c>
      <c r="I50" t="s">
        <v>60</v>
      </c>
      <c r="K50">
        <v>2</v>
      </c>
      <c r="L50">
        <v>2</v>
      </c>
    </row>
    <row r="51" spans="1:12">
      <c r="A51" t="s">
        <v>56</v>
      </c>
      <c r="B51">
        <v>3</v>
      </c>
      <c r="C51">
        <v>6</v>
      </c>
      <c r="D51">
        <v>9</v>
      </c>
      <c r="I51" t="s">
        <v>61</v>
      </c>
      <c r="J51">
        <v>1</v>
      </c>
      <c r="K51">
        <v>4</v>
      </c>
      <c r="L51">
        <v>5</v>
      </c>
    </row>
    <row r="52" spans="1:12">
      <c r="A52" t="s">
        <v>57</v>
      </c>
      <c r="B52">
        <v>1</v>
      </c>
      <c r="C52">
        <v>4</v>
      </c>
      <c r="D52">
        <v>5</v>
      </c>
      <c r="I52" t="s">
        <v>62</v>
      </c>
      <c r="J52">
        <v>5</v>
      </c>
      <c r="K52">
        <v>2</v>
      </c>
      <c r="L52">
        <v>7</v>
      </c>
    </row>
    <row r="53" spans="1:12">
      <c r="A53" t="s">
        <v>58</v>
      </c>
      <c r="B53">
        <v>2</v>
      </c>
      <c r="C53">
        <v>1</v>
      </c>
      <c r="D53">
        <v>3</v>
      </c>
      <c r="I53" t="s">
        <v>10</v>
      </c>
      <c r="J53">
        <v>18</v>
      </c>
      <c r="K53">
        <v>32</v>
      </c>
      <c r="L53">
        <v>50</v>
      </c>
    </row>
    <row r="54" spans="1:4">
      <c r="A54" t="s">
        <v>59</v>
      </c>
      <c r="B54">
        <v>3</v>
      </c>
      <c r="D54">
        <v>3</v>
      </c>
    </row>
    <row r="55" spans="1:4">
      <c r="A55" t="s">
        <v>60</v>
      </c>
      <c r="B55">
        <v>1</v>
      </c>
      <c r="C55">
        <v>1</v>
      </c>
      <c r="D55">
        <v>2</v>
      </c>
    </row>
    <row r="56" spans="1:4">
      <c r="A56" t="s">
        <v>61</v>
      </c>
      <c r="B56">
        <v>3</v>
      </c>
      <c r="C56">
        <v>2</v>
      </c>
      <c r="D56">
        <v>5</v>
      </c>
    </row>
    <row r="57" spans="1:4">
      <c r="A57" t="s">
        <v>62</v>
      </c>
      <c r="B57">
        <v>4</v>
      </c>
      <c r="C57">
        <v>3</v>
      </c>
      <c r="D57">
        <v>7</v>
      </c>
    </row>
    <row r="58" spans="1:4">
      <c r="A58" t="s">
        <v>10</v>
      </c>
      <c r="B58">
        <v>25</v>
      </c>
      <c r="C58">
        <v>25</v>
      </c>
      <c r="D58">
        <v>50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topLeftCell="C1" workbookViewId="0">
      <selection activeCell="O8" sqref="O8"/>
    </sheetView>
  </sheetViews>
  <sheetFormatPr defaultColWidth="9" defaultRowHeight="14.4"/>
  <cols>
    <col min="1" max="1" width="11.4444444444444" customWidth="1"/>
    <col min="2" max="2" width="29" customWidth="1"/>
    <col min="3" max="3" width="7.44444444444444" customWidth="1"/>
    <col min="4" max="4" width="11.7777777777778" customWidth="1"/>
    <col min="5" max="5" width="14" customWidth="1"/>
    <col min="6" max="6" width="12.6666666666667" customWidth="1"/>
    <col min="7" max="7" width="10.1111111111111" customWidth="1"/>
    <col min="8" max="8" width="8.55555555555556" customWidth="1"/>
    <col min="9" max="9" width="15.1111111111111" customWidth="1"/>
    <col min="10" max="10" width="16.4444444444444" customWidth="1"/>
    <col min="11" max="11" width="11.2222222222222" customWidth="1"/>
    <col min="12" max="12" width="30.6666666666667" customWidth="1"/>
    <col min="13" max="13" width="8.44444444444444" customWidth="1"/>
    <col min="14" max="14" width="10.5555555555556" customWidth="1"/>
    <col min="15" max="15" width="11.8888888888889" customWidth="1"/>
    <col min="16" max="16" width="17.2222222222222" customWidth="1"/>
    <col min="17" max="17" width="24" customWidth="1"/>
    <col min="18" max="18" width="8.11111111111111" customWidth="1"/>
  </cols>
  <sheetData>
    <row r="1" spans="1:18">
      <c r="A1" s="3" t="s">
        <v>63</v>
      </c>
      <c r="B1" s="4" t="s">
        <v>64</v>
      </c>
      <c r="C1" s="4" t="s">
        <v>65</v>
      </c>
      <c r="D1" s="4" t="s">
        <v>66</v>
      </c>
      <c r="E1" s="4" t="s">
        <v>67</v>
      </c>
      <c r="F1" s="5" t="s">
        <v>68</v>
      </c>
      <c r="G1" s="4" t="s">
        <v>69</v>
      </c>
      <c r="H1" s="4" t="s">
        <v>32</v>
      </c>
      <c r="I1" s="4" t="s">
        <v>70</v>
      </c>
      <c r="J1" s="4" t="s">
        <v>51</v>
      </c>
      <c r="K1" s="4" t="s">
        <v>71</v>
      </c>
      <c r="L1" s="4" t="s">
        <v>72</v>
      </c>
      <c r="M1" s="18" t="s">
        <v>73</v>
      </c>
      <c r="N1" s="4" t="s">
        <v>17</v>
      </c>
      <c r="O1" s="4" t="s">
        <v>74</v>
      </c>
      <c r="P1" s="4" t="s">
        <v>6</v>
      </c>
      <c r="Q1" s="4" t="s">
        <v>0</v>
      </c>
      <c r="R1" s="25" t="s">
        <v>75</v>
      </c>
    </row>
    <row r="2" spans="1:18">
      <c r="A2" s="6">
        <v>1</v>
      </c>
      <c r="B2" s="7" t="str">
        <f t="shared" ref="B2:B51" si="0">UPPER(CONCATENATE(C2," ",D2," ",E2,))</f>
        <v>MS. ANNIE ABBOTT</v>
      </c>
      <c r="C2" s="7" t="s">
        <v>76</v>
      </c>
      <c r="D2" s="7" t="s">
        <v>77</v>
      </c>
      <c r="E2" s="7" t="s">
        <v>78</v>
      </c>
      <c r="F2" s="8">
        <v>35699</v>
      </c>
      <c r="G2" s="7" t="s">
        <v>79</v>
      </c>
      <c r="H2" s="7" t="s">
        <v>34</v>
      </c>
      <c r="I2" s="19" t="s">
        <v>80</v>
      </c>
      <c r="J2" s="19" t="str">
        <f>HLOOKUP(I2,[1]LOCATION!$A$2:$M$3,2,0)</f>
        <v>USA</v>
      </c>
      <c r="K2" s="19" t="str">
        <f>INDEX([1]LOCATION!$A$1:$M$2,1,MATCH($I2,[1]LOCATION!$A$2:$M$2,0))</f>
        <v>English</v>
      </c>
      <c r="L2" s="19" t="str">
        <f t="shared" ref="L2:L51" si="1">LOWER(IF(OR($K2="English"),CONCATENATE($E2,".",$D2,"@xyz.org"),CONCATENATE($E2,".",$D2,"@xyz.com")))</f>
        <v>abbott.annie@xyz.org</v>
      </c>
      <c r="M2" s="20">
        <v>94</v>
      </c>
      <c r="N2" s="7" t="s">
        <v>28</v>
      </c>
      <c r="O2" s="7" t="s">
        <v>81</v>
      </c>
      <c r="P2" s="7" t="str">
        <f>INDEX([1]SPORT!$A$1:$B$33,MATCH(Q2,[1]SPORT!$B$1:$B$33,0),1)</f>
        <v>INDOOR</v>
      </c>
      <c r="Q2" s="7" t="s">
        <v>27</v>
      </c>
      <c r="R2" s="26">
        <v>80727</v>
      </c>
    </row>
    <row r="3" spans="1:18">
      <c r="A3" s="9">
        <v>2</v>
      </c>
      <c r="B3" s="10" t="str">
        <f t="shared" si="0"/>
        <v>MS. AURELIE LIESUCHKE</v>
      </c>
      <c r="C3" s="11" t="s">
        <v>76</v>
      </c>
      <c r="D3" s="11" t="s">
        <v>82</v>
      </c>
      <c r="E3" s="11" t="s">
        <v>83</v>
      </c>
      <c r="F3" s="12">
        <v>35700</v>
      </c>
      <c r="G3" s="11" t="s">
        <v>84</v>
      </c>
      <c r="H3" s="11" t="s">
        <v>34</v>
      </c>
      <c r="I3" s="21" t="s">
        <v>80</v>
      </c>
      <c r="J3" s="21" t="str">
        <f>HLOOKUP(I3,[1]LOCATION!$A$2:$M$3,2,0)</f>
        <v>USA</v>
      </c>
      <c r="K3" s="21" t="str">
        <f>INDEX([1]LOCATION!$A$1:$M$2,1,MATCH($I3,[1]LOCATION!$A$2:$M$2,0))</f>
        <v>English</v>
      </c>
      <c r="L3" s="21" t="str">
        <f t="shared" si="1"/>
        <v>liesuchke.aurelie@xyz.org</v>
      </c>
      <c r="M3" s="22">
        <v>84.2</v>
      </c>
      <c r="N3" s="11" t="s">
        <v>24</v>
      </c>
      <c r="O3" s="11" t="s">
        <v>85</v>
      </c>
      <c r="P3" s="10" t="str">
        <f>INDEX([1]SPORT!$A$1:$B$33,MATCH(Q3,[1]SPORT!$B$1:$B$33,0),1)</f>
        <v>INDOOR</v>
      </c>
      <c r="Q3" s="11" t="s">
        <v>14</v>
      </c>
      <c r="R3" s="27">
        <v>87471</v>
      </c>
    </row>
    <row r="4" spans="1:18">
      <c r="A4" s="6">
        <v>3</v>
      </c>
      <c r="B4" s="7" t="str">
        <f t="shared" si="0"/>
        <v>SR. TOMAS FILHO</v>
      </c>
      <c r="C4" s="13" t="s">
        <v>86</v>
      </c>
      <c r="D4" s="13" t="s">
        <v>87</v>
      </c>
      <c r="E4" s="13" t="s">
        <v>88</v>
      </c>
      <c r="F4" s="8">
        <v>35701</v>
      </c>
      <c r="G4" s="13" t="s">
        <v>89</v>
      </c>
      <c r="H4" s="13" t="s">
        <v>36</v>
      </c>
      <c r="I4" s="19" t="s">
        <v>90</v>
      </c>
      <c r="J4" s="19" t="str">
        <f>HLOOKUP(I4,[1]LOCATION!$A$2:$M$3,2,0)</f>
        <v>BRAZIL</v>
      </c>
      <c r="K4" s="19" t="str">
        <f>INDEX([1]LOCATION!$A$1:$M$2,1,MATCH($I4,[1]LOCATION!$A$2:$M$2,0))</f>
        <v>Portuguese</v>
      </c>
      <c r="L4" s="19" t="str">
        <f t="shared" si="1"/>
        <v>filho.tomas@xyz.com</v>
      </c>
      <c r="M4" s="20">
        <v>52.9</v>
      </c>
      <c r="N4" s="13" t="s">
        <v>20</v>
      </c>
      <c r="O4" s="13" t="s">
        <v>81</v>
      </c>
      <c r="P4" s="7" t="str">
        <f>INDEX([1]SPORT!$A$1:$B$33,MATCH(Q4,[1]SPORT!$B$1:$B$33,0),1)</f>
        <v>OUTDOOR</v>
      </c>
      <c r="Q4" s="13" t="s">
        <v>33</v>
      </c>
      <c r="R4" s="26">
        <v>64724</v>
      </c>
    </row>
    <row r="5" spans="1:18">
      <c r="A5" s="9">
        <v>4</v>
      </c>
      <c r="B5" s="10" t="str">
        <f t="shared" si="0"/>
        <v>MS. DARBY CRUICKSHANK</v>
      </c>
      <c r="C5" s="11" t="s">
        <v>76</v>
      </c>
      <c r="D5" s="11" t="s">
        <v>91</v>
      </c>
      <c r="E5" s="11" t="s">
        <v>92</v>
      </c>
      <c r="F5" s="12">
        <v>35702</v>
      </c>
      <c r="G5" s="11" t="s">
        <v>93</v>
      </c>
      <c r="H5" s="11" t="s">
        <v>34</v>
      </c>
      <c r="I5" s="21" t="s">
        <v>80</v>
      </c>
      <c r="J5" s="21" t="str">
        <f>HLOOKUP(I5,[1]LOCATION!$A$2:$M$3,2,0)</f>
        <v>USA</v>
      </c>
      <c r="K5" s="21" t="str">
        <f>INDEX([1]LOCATION!$A$1:$M$2,1,MATCH($I5,[1]LOCATION!$A$2:$M$2,0))</f>
        <v>English</v>
      </c>
      <c r="L5" s="21" t="str">
        <f t="shared" si="1"/>
        <v>cruickshank.darby@xyz.org</v>
      </c>
      <c r="M5" s="22">
        <v>48.9</v>
      </c>
      <c r="N5" s="11" t="s">
        <v>28</v>
      </c>
      <c r="O5" s="11" t="s">
        <v>85</v>
      </c>
      <c r="P5" s="10" t="str">
        <f>INDEX([1]SPORT!$A$1:$B$33,MATCH(Q5,[1]SPORT!$B$1:$B$33,0),1)</f>
        <v>OUTDOOR</v>
      </c>
      <c r="Q5" s="11" t="s">
        <v>2</v>
      </c>
      <c r="R5" s="27">
        <v>110823</v>
      </c>
    </row>
    <row r="6" spans="1:18">
      <c r="A6" s="6">
        <v>5</v>
      </c>
      <c r="B6" s="7" t="str">
        <f t="shared" si="0"/>
        <v>DR. JAYDON BORER</v>
      </c>
      <c r="C6" s="13" t="s">
        <v>94</v>
      </c>
      <c r="D6" s="13" t="s">
        <v>95</v>
      </c>
      <c r="E6" s="13" t="s">
        <v>96</v>
      </c>
      <c r="F6" s="8">
        <v>35703</v>
      </c>
      <c r="G6" s="13" t="s">
        <v>93</v>
      </c>
      <c r="H6" s="13" t="s">
        <v>36</v>
      </c>
      <c r="I6" s="19" t="s">
        <v>80</v>
      </c>
      <c r="J6" s="19" t="str">
        <f>HLOOKUP(I6,[1]LOCATION!$A$2:$M$3,2,0)</f>
        <v>USA</v>
      </c>
      <c r="K6" s="19" t="str">
        <f>INDEX([1]LOCATION!$A$1:$M$2,1,MATCH($I6,[1]LOCATION!$A$2:$M$2,0))</f>
        <v>English</v>
      </c>
      <c r="L6" s="19" t="str">
        <f t="shared" si="1"/>
        <v>borer.jaydon@xyz.org</v>
      </c>
      <c r="M6" s="20">
        <v>84.8</v>
      </c>
      <c r="N6" s="13" t="s">
        <v>22</v>
      </c>
      <c r="O6" s="13" t="s">
        <v>97</v>
      </c>
      <c r="P6" s="7" t="str">
        <f>INDEX([1]SPORT!$A$1:$B$33,MATCH(Q6,[1]SPORT!$B$1:$B$33,0),1)</f>
        <v>INDOOR</v>
      </c>
      <c r="Q6" s="13" t="s">
        <v>49</v>
      </c>
      <c r="R6" s="26">
        <v>56916</v>
      </c>
    </row>
    <row r="7" spans="1:18">
      <c r="A7" s="9">
        <v>6</v>
      </c>
      <c r="B7" s="10" t="str">
        <f t="shared" si="0"/>
        <v>MR. MORIAH  LYNCH</v>
      </c>
      <c r="C7" s="11" t="s">
        <v>98</v>
      </c>
      <c r="D7" s="11" t="s">
        <v>99</v>
      </c>
      <c r="E7" s="11" t="s">
        <v>100</v>
      </c>
      <c r="F7" s="12">
        <v>35704</v>
      </c>
      <c r="G7" s="11" t="s">
        <v>101</v>
      </c>
      <c r="H7" s="11" t="s">
        <v>36</v>
      </c>
      <c r="I7" s="21" t="s">
        <v>80</v>
      </c>
      <c r="J7" s="21" t="str">
        <f>HLOOKUP(I7,[1]LOCATION!$A$2:$M$3,2,0)</f>
        <v>USA</v>
      </c>
      <c r="K7" s="21" t="str">
        <f>INDEX([1]LOCATION!$A$1:$M$2,1,MATCH($I7,[1]LOCATION!$A$2:$M$2,0))</f>
        <v>English</v>
      </c>
      <c r="L7" s="21" t="str">
        <f t="shared" si="1"/>
        <v>lynch.moriah @xyz.org</v>
      </c>
      <c r="M7" s="22">
        <v>83.2</v>
      </c>
      <c r="N7" s="11" t="s">
        <v>22</v>
      </c>
      <c r="O7" s="11" t="s">
        <v>85</v>
      </c>
      <c r="P7" s="10" t="str">
        <f>INDEX([1]SPORT!$A$1:$B$33,MATCH(Q7,[1]SPORT!$B$1:$B$33,0),1)</f>
        <v>INDOOR</v>
      </c>
      <c r="Q7" s="11" t="s">
        <v>31</v>
      </c>
      <c r="R7" s="27">
        <v>51133</v>
      </c>
    </row>
    <row r="8" spans="1:18">
      <c r="A8" s="6">
        <v>7</v>
      </c>
      <c r="B8" s="7" t="str">
        <f t="shared" si="0"/>
        <v>MS. AMIYA EICHMANN</v>
      </c>
      <c r="C8" s="13" t="s">
        <v>76</v>
      </c>
      <c r="D8" s="13" t="s">
        <v>102</v>
      </c>
      <c r="E8" s="13" t="s">
        <v>103</v>
      </c>
      <c r="F8" s="8">
        <v>35705</v>
      </c>
      <c r="G8" s="13" t="s">
        <v>104</v>
      </c>
      <c r="H8" s="13" t="s">
        <v>34</v>
      </c>
      <c r="I8" s="19" t="s">
        <v>80</v>
      </c>
      <c r="J8" s="19" t="str">
        <f>HLOOKUP(I8,[1]LOCATION!$A$2:$M$3,2,0)</f>
        <v>USA</v>
      </c>
      <c r="K8" s="19" t="str">
        <f>INDEX([1]LOCATION!$A$1:$M$2,1,MATCH($I8,[1]LOCATION!$A$2:$M$2,0))</f>
        <v>English</v>
      </c>
      <c r="L8" s="19" t="str">
        <f t="shared" si="1"/>
        <v>eichmann.amiya@xyz.org</v>
      </c>
      <c r="M8" s="20">
        <v>61.1</v>
      </c>
      <c r="N8" s="13" t="s">
        <v>22</v>
      </c>
      <c r="O8" s="13" t="s">
        <v>97</v>
      </c>
      <c r="P8" s="7" t="str">
        <f>INDEX([1]SPORT!$A$1:$B$33,MATCH(Q8,[1]SPORT!$B$1:$B$33,0),1)</f>
        <v>OUTDOOR</v>
      </c>
      <c r="Q8" s="13" t="s">
        <v>25</v>
      </c>
      <c r="R8" s="26">
        <v>65465</v>
      </c>
    </row>
    <row r="9" spans="1:18">
      <c r="A9" s="9">
        <v>8</v>
      </c>
      <c r="B9" s="10" t="str">
        <f t="shared" si="0"/>
        <v>MR. PIERCE RAU</v>
      </c>
      <c r="C9" s="11" t="s">
        <v>98</v>
      </c>
      <c r="D9" s="11" t="s">
        <v>105</v>
      </c>
      <c r="E9" s="11" t="s">
        <v>106</v>
      </c>
      <c r="F9" s="12">
        <v>35706</v>
      </c>
      <c r="G9" s="11" t="s">
        <v>93</v>
      </c>
      <c r="H9" s="11" t="s">
        <v>36</v>
      </c>
      <c r="I9" s="21" t="s">
        <v>80</v>
      </c>
      <c r="J9" s="21" t="str">
        <f>HLOOKUP(I9,[1]LOCATION!$A$2:$M$3,2,0)</f>
        <v>USA</v>
      </c>
      <c r="K9" s="21" t="str">
        <f>INDEX([1]LOCATION!$A$1:$M$2,1,MATCH($I9,[1]LOCATION!$A$2:$M$2,0))</f>
        <v>English</v>
      </c>
      <c r="L9" s="21" t="str">
        <f t="shared" si="1"/>
        <v>rau.pierce@xyz.org</v>
      </c>
      <c r="M9" s="22">
        <v>105.7</v>
      </c>
      <c r="N9" s="11" t="s">
        <v>20</v>
      </c>
      <c r="O9" s="11" t="s">
        <v>107</v>
      </c>
      <c r="P9" s="10" t="str">
        <f>INDEX([1]SPORT!$A$1:$B$33,MATCH(Q9,[1]SPORT!$B$1:$B$33,0),1)</f>
        <v>INDOOR</v>
      </c>
      <c r="Q9" s="11" t="s">
        <v>19</v>
      </c>
      <c r="R9" s="27">
        <v>109885</v>
      </c>
    </row>
    <row r="10" spans="1:18">
      <c r="A10" s="6">
        <v>9</v>
      </c>
      <c r="B10" s="7" t="str">
        <f t="shared" si="0"/>
        <v>MS. AMELIA STEVENS</v>
      </c>
      <c r="C10" s="13" t="s">
        <v>76</v>
      </c>
      <c r="D10" s="13" t="s">
        <v>108</v>
      </c>
      <c r="E10" s="13" t="s">
        <v>109</v>
      </c>
      <c r="F10" s="8">
        <v>35707</v>
      </c>
      <c r="G10" s="13" t="s">
        <v>84</v>
      </c>
      <c r="H10" s="13" t="s">
        <v>34</v>
      </c>
      <c r="I10" s="19" t="s">
        <v>110</v>
      </c>
      <c r="J10" s="19" t="str">
        <f>HLOOKUP(I10,[1]LOCATION!$A$2:$M$3,2,0)</f>
        <v>UK</v>
      </c>
      <c r="K10" s="19" t="str">
        <f>INDEX([1]LOCATION!$A$1:$M$2,1,MATCH($I10,[1]LOCATION!$A$2:$M$2,0))</f>
        <v>English</v>
      </c>
      <c r="L10" s="19" t="str">
        <f t="shared" si="1"/>
        <v>stevens.amelia@xyz.org</v>
      </c>
      <c r="M10" s="20">
        <v>65.3</v>
      </c>
      <c r="N10" s="13" t="s">
        <v>22</v>
      </c>
      <c r="O10" s="13" t="s">
        <v>107</v>
      </c>
      <c r="P10" s="7" t="str">
        <f>INDEX([1]SPORT!$A$1:$B$33,MATCH(Q10,[1]SPORT!$B$1:$B$33,0),1)</f>
        <v>INDOOR</v>
      </c>
      <c r="Q10" s="13" t="s">
        <v>44</v>
      </c>
      <c r="R10" s="26">
        <v>60061</v>
      </c>
    </row>
    <row r="11" spans="1:18">
      <c r="A11" s="9">
        <v>10</v>
      </c>
      <c r="B11" s="10" t="str">
        <f t="shared" si="0"/>
        <v>MR. TOBY SIMPSON</v>
      </c>
      <c r="C11" s="11" t="s">
        <v>98</v>
      </c>
      <c r="D11" s="11" t="s">
        <v>111</v>
      </c>
      <c r="E11" s="11" t="s">
        <v>112</v>
      </c>
      <c r="F11" s="12">
        <v>35708</v>
      </c>
      <c r="G11" s="11" t="s">
        <v>101</v>
      </c>
      <c r="H11" s="11" t="s">
        <v>36</v>
      </c>
      <c r="I11" s="21" t="s">
        <v>110</v>
      </c>
      <c r="J11" s="21" t="str">
        <f>HLOOKUP(I11,[1]LOCATION!$A$2:$M$3,2,0)</f>
        <v>UK</v>
      </c>
      <c r="K11" s="21" t="str">
        <f>INDEX([1]LOCATION!$A$1:$M$2,1,MATCH($I11,[1]LOCATION!$A$2:$M$2,0))</f>
        <v>English</v>
      </c>
      <c r="L11" s="21" t="str">
        <f t="shared" si="1"/>
        <v>simpson.toby@xyz.org</v>
      </c>
      <c r="M11" s="22">
        <v>62.9</v>
      </c>
      <c r="N11" s="11" t="s">
        <v>20</v>
      </c>
      <c r="O11" s="11" t="s">
        <v>113</v>
      </c>
      <c r="P11" s="10" t="str">
        <f>INDEX([1]SPORT!$A$1:$B$33,MATCH(Q11,[1]SPORT!$B$1:$B$33,0),1)</f>
        <v>OUTDOOR</v>
      </c>
      <c r="Q11" s="11" t="s">
        <v>25</v>
      </c>
      <c r="R11" s="27">
        <v>32758</v>
      </c>
    </row>
    <row r="12" spans="1:18">
      <c r="A12" s="6">
        <v>11</v>
      </c>
      <c r="B12" s="7" t="str">
        <f t="shared" si="0"/>
        <v>SIR ETHAN MURPHY</v>
      </c>
      <c r="C12" s="13" t="s">
        <v>114</v>
      </c>
      <c r="D12" s="13" t="s">
        <v>115</v>
      </c>
      <c r="E12" s="13" t="s">
        <v>116</v>
      </c>
      <c r="F12" s="8">
        <v>35709</v>
      </c>
      <c r="G12" s="13" t="s">
        <v>117</v>
      </c>
      <c r="H12" s="13" t="s">
        <v>36</v>
      </c>
      <c r="I12" s="19" t="s">
        <v>110</v>
      </c>
      <c r="J12" s="19" t="str">
        <f>HLOOKUP(I12,[1]LOCATION!$A$2:$M$3,2,0)</f>
        <v>UK</v>
      </c>
      <c r="K12" s="19" t="str">
        <f>INDEX([1]LOCATION!$A$1:$M$2,1,MATCH($I12,[1]LOCATION!$A$2:$M$2,0))</f>
        <v>English</v>
      </c>
      <c r="L12" s="19" t="str">
        <f t="shared" si="1"/>
        <v>murphy.ethan@xyz.org</v>
      </c>
      <c r="M12" s="20">
        <v>104.3</v>
      </c>
      <c r="N12" s="13" t="s">
        <v>24</v>
      </c>
      <c r="O12" s="13" t="s">
        <v>113</v>
      </c>
      <c r="P12" s="7" t="str">
        <f>INDEX([1]SPORT!$A$1:$B$33,MATCH(Q12,[1]SPORT!$B$1:$B$33,0),1)</f>
        <v>OUTDOOR</v>
      </c>
      <c r="Q12" s="13" t="s">
        <v>35</v>
      </c>
      <c r="R12" s="26">
        <v>99613</v>
      </c>
    </row>
    <row r="13" spans="1:18">
      <c r="A13" s="9">
        <v>12</v>
      </c>
      <c r="B13" s="10" t="str">
        <f t="shared" si="0"/>
        <v>MRS. ASHLEY WOOD</v>
      </c>
      <c r="C13" s="11" t="s">
        <v>118</v>
      </c>
      <c r="D13" s="11" t="s">
        <v>119</v>
      </c>
      <c r="E13" s="11" t="s">
        <v>120</v>
      </c>
      <c r="F13" s="12">
        <v>35710</v>
      </c>
      <c r="G13" s="11" t="s">
        <v>79</v>
      </c>
      <c r="H13" s="11" t="s">
        <v>34</v>
      </c>
      <c r="I13" s="21" t="s">
        <v>110</v>
      </c>
      <c r="J13" s="21" t="str">
        <f>HLOOKUP(I13,[1]LOCATION!$A$2:$M$3,2,0)</f>
        <v>UK</v>
      </c>
      <c r="K13" s="21" t="str">
        <f>INDEX([1]LOCATION!$A$1:$M$2,1,MATCH($I13,[1]LOCATION!$A$2:$M$2,0))</f>
        <v>English</v>
      </c>
      <c r="L13" s="21" t="str">
        <f t="shared" si="1"/>
        <v>wood.ashley@xyz.org</v>
      </c>
      <c r="M13" s="22">
        <v>100.7</v>
      </c>
      <c r="N13" s="11" t="s">
        <v>24</v>
      </c>
      <c r="O13" s="11" t="s">
        <v>113</v>
      </c>
      <c r="P13" s="10" t="str">
        <f>INDEX([1]SPORT!$A$1:$B$33,MATCH(Q13,[1]SPORT!$B$1:$B$33,0),1)</f>
        <v>OUTDOOR</v>
      </c>
      <c r="Q13" s="11" t="s">
        <v>4</v>
      </c>
      <c r="R13" s="27">
        <v>56595</v>
      </c>
    </row>
    <row r="14" spans="1:18">
      <c r="A14" s="6">
        <v>13</v>
      </c>
      <c r="B14" s="7" t="str">
        <f t="shared" si="0"/>
        <v>MS. MEGAN SCOTT</v>
      </c>
      <c r="C14" s="13" t="s">
        <v>76</v>
      </c>
      <c r="D14" s="13" t="s">
        <v>121</v>
      </c>
      <c r="E14" s="13" t="s">
        <v>122</v>
      </c>
      <c r="F14" s="8">
        <v>35711</v>
      </c>
      <c r="G14" s="13" t="s">
        <v>84</v>
      </c>
      <c r="H14" s="13" t="s">
        <v>34</v>
      </c>
      <c r="I14" s="19" t="s">
        <v>110</v>
      </c>
      <c r="J14" s="19" t="str">
        <f>HLOOKUP(I14,[1]LOCATION!$A$2:$M$3,2,0)</f>
        <v>UK</v>
      </c>
      <c r="K14" s="19" t="str">
        <f>INDEX([1]LOCATION!$A$1:$M$2,1,MATCH($I14,[1]LOCATION!$A$2:$M$2,0))</f>
        <v>English</v>
      </c>
      <c r="L14" s="19" t="str">
        <f t="shared" si="1"/>
        <v>scott.megan@xyz.org</v>
      </c>
      <c r="M14" s="20">
        <v>70.9</v>
      </c>
      <c r="N14" s="13" t="s">
        <v>28</v>
      </c>
      <c r="O14" s="13" t="s">
        <v>81</v>
      </c>
      <c r="P14" s="7" t="str">
        <f>INDEX([1]SPORT!$A$1:$B$33,MATCH(Q14,[1]SPORT!$B$1:$B$33,0),1)</f>
        <v>OUTDOOR</v>
      </c>
      <c r="Q14" s="13" t="s">
        <v>42</v>
      </c>
      <c r="R14" s="26">
        <v>117408</v>
      </c>
    </row>
    <row r="15" spans="1:18">
      <c r="A15" s="9">
        <v>14</v>
      </c>
      <c r="B15" s="10" t="str">
        <f t="shared" si="0"/>
        <v>HR. HELMUT WEINHAE</v>
      </c>
      <c r="C15" s="11" t="s">
        <v>123</v>
      </c>
      <c r="D15" s="11" t="s">
        <v>124</v>
      </c>
      <c r="E15" s="11" t="s">
        <v>125</v>
      </c>
      <c r="F15" s="12">
        <v>35712</v>
      </c>
      <c r="G15" s="11" t="s">
        <v>126</v>
      </c>
      <c r="H15" s="11" t="s">
        <v>36</v>
      </c>
      <c r="I15" s="21" t="s">
        <v>127</v>
      </c>
      <c r="J15" s="21" t="str">
        <f>HLOOKUP(I15,[1]LOCATION!$A$2:$M$3,2,0)</f>
        <v>GERMANY</v>
      </c>
      <c r="K15" s="21" t="str">
        <f>INDEX([1]LOCATION!$A$1:$M$2,1,MATCH($I15,[1]LOCATION!$A$2:$M$2,0))</f>
        <v>German</v>
      </c>
      <c r="L15" s="21" t="str">
        <f t="shared" si="1"/>
        <v>weinhae.helmut@xyz.com</v>
      </c>
      <c r="M15" s="22">
        <v>68.3</v>
      </c>
      <c r="N15" s="11" t="s">
        <v>26</v>
      </c>
      <c r="O15" s="11" t="s">
        <v>107</v>
      </c>
      <c r="P15" s="10" t="str">
        <f>INDEX([1]SPORT!$A$1:$B$33,MATCH(Q15,[1]SPORT!$B$1:$B$33,0),1)</f>
        <v>OUTDOOR</v>
      </c>
      <c r="Q15" s="11" t="s">
        <v>16</v>
      </c>
      <c r="R15" s="27">
        <v>64862</v>
      </c>
    </row>
    <row r="16" spans="1:18">
      <c r="A16" s="6">
        <v>15</v>
      </c>
      <c r="B16" s="7" t="str">
        <f t="shared" si="0"/>
        <v>PROF. MILENA SCHOTIN</v>
      </c>
      <c r="C16" s="13" t="s">
        <v>128</v>
      </c>
      <c r="D16" s="13" t="s">
        <v>129</v>
      </c>
      <c r="E16" s="13" t="s">
        <v>130</v>
      </c>
      <c r="F16" s="8">
        <v>35713</v>
      </c>
      <c r="G16" s="13" t="s">
        <v>131</v>
      </c>
      <c r="H16" s="13" t="s">
        <v>34</v>
      </c>
      <c r="I16" s="19" t="s">
        <v>127</v>
      </c>
      <c r="J16" s="19" t="str">
        <f>HLOOKUP(I16,[1]LOCATION!$A$2:$M$3,2,0)</f>
        <v>GERMANY</v>
      </c>
      <c r="K16" s="19" t="str">
        <f>INDEX([1]LOCATION!$A$1:$M$2,1,MATCH($I16,[1]LOCATION!$A$2:$M$2,0))</f>
        <v>German</v>
      </c>
      <c r="L16" s="19" t="str">
        <f t="shared" si="1"/>
        <v>schotin.milena@xyz.com</v>
      </c>
      <c r="M16" s="20">
        <v>105.3</v>
      </c>
      <c r="N16" s="13" t="s">
        <v>26</v>
      </c>
      <c r="O16" s="13" t="s">
        <v>113</v>
      </c>
      <c r="P16" s="7" t="str">
        <f>INDEX([1]SPORT!$A$1:$B$33,MATCH(Q16,[1]SPORT!$B$1:$B$33,0),1)</f>
        <v>INDOOR</v>
      </c>
      <c r="Q16" s="13" t="s">
        <v>21</v>
      </c>
      <c r="R16" s="26">
        <v>10241</v>
      </c>
    </row>
    <row r="17" spans="1:18">
      <c r="A17" s="9">
        <v>16</v>
      </c>
      <c r="B17" s="10" t="str">
        <f t="shared" si="0"/>
        <v>HR. LOTHAR BIRNBAUM</v>
      </c>
      <c r="C17" s="11" t="s">
        <v>123</v>
      </c>
      <c r="D17" s="11" t="s">
        <v>132</v>
      </c>
      <c r="E17" s="11" t="s">
        <v>133</v>
      </c>
      <c r="F17" s="12">
        <v>35714</v>
      </c>
      <c r="G17" s="11" t="s">
        <v>89</v>
      </c>
      <c r="H17" s="11" t="s">
        <v>36</v>
      </c>
      <c r="I17" s="21" t="s">
        <v>127</v>
      </c>
      <c r="J17" s="21" t="str">
        <f>HLOOKUP(I17,[1]LOCATION!$A$2:$M$3,2,0)</f>
        <v>GERMANY</v>
      </c>
      <c r="K17" s="21" t="str">
        <f>INDEX([1]LOCATION!$A$1:$M$2,1,MATCH($I17,[1]LOCATION!$A$2:$M$2,0))</f>
        <v>German</v>
      </c>
      <c r="L17" s="21" t="str">
        <f t="shared" si="1"/>
        <v>birnbaum.lothar@xyz.com</v>
      </c>
      <c r="M17" s="22">
        <v>48.6</v>
      </c>
      <c r="N17" s="11" t="s">
        <v>22</v>
      </c>
      <c r="O17" s="11" t="s">
        <v>113</v>
      </c>
      <c r="P17" s="10" t="str">
        <f>INDEX([1]SPORT!$A$1:$B$33,MATCH(Q17,[1]SPORT!$B$1:$B$33,0),1)</f>
        <v>OUTDOOR</v>
      </c>
      <c r="Q17" s="11" t="s">
        <v>2</v>
      </c>
      <c r="R17" s="27">
        <v>88762</v>
      </c>
    </row>
    <row r="18" spans="1:18">
      <c r="A18" s="6">
        <v>17</v>
      </c>
      <c r="B18" s="7" t="str">
        <f t="shared" si="0"/>
        <v>HR. PIETRO STOLZE</v>
      </c>
      <c r="C18" s="13" t="s">
        <v>123</v>
      </c>
      <c r="D18" s="13" t="s">
        <v>134</v>
      </c>
      <c r="E18" s="13" t="s">
        <v>135</v>
      </c>
      <c r="F18" s="8">
        <v>35715</v>
      </c>
      <c r="G18" s="13" t="s">
        <v>79</v>
      </c>
      <c r="H18" s="13" t="s">
        <v>36</v>
      </c>
      <c r="I18" s="19" t="s">
        <v>127</v>
      </c>
      <c r="J18" s="19" t="str">
        <f>HLOOKUP(I18,[1]LOCATION!$A$2:$M$3,2,0)</f>
        <v>GERMANY</v>
      </c>
      <c r="K18" s="19" t="str">
        <f>INDEX([1]LOCATION!$A$1:$M$2,1,MATCH($I18,[1]LOCATION!$A$2:$M$2,0))</f>
        <v>German</v>
      </c>
      <c r="L18" s="19" t="str">
        <f t="shared" si="1"/>
        <v>stolze.pietro@xyz.com</v>
      </c>
      <c r="M18" s="20">
        <v>105.9</v>
      </c>
      <c r="N18" s="13" t="s">
        <v>22</v>
      </c>
      <c r="O18" s="13" t="s">
        <v>81</v>
      </c>
      <c r="P18" s="7" t="str">
        <f>INDEX([1]SPORT!$A$1:$B$33,MATCH(Q18,[1]SPORT!$B$1:$B$33,0),1)</f>
        <v>INDOOR</v>
      </c>
      <c r="Q18" s="13" t="s">
        <v>39</v>
      </c>
      <c r="R18" s="26">
        <v>80757</v>
      </c>
    </row>
    <row r="19" spans="1:18">
      <c r="A19" s="9">
        <v>18</v>
      </c>
      <c r="B19" s="10" t="str">
        <f t="shared" si="0"/>
        <v>HR. RICHARD  TLUSTEK</v>
      </c>
      <c r="C19" s="11" t="s">
        <v>123</v>
      </c>
      <c r="D19" s="11" t="s">
        <v>136</v>
      </c>
      <c r="E19" s="11" t="s">
        <v>137</v>
      </c>
      <c r="F19" s="12">
        <v>35716</v>
      </c>
      <c r="G19" s="11" t="s">
        <v>126</v>
      </c>
      <c r="H19" s="11" t="s">
        <v>36</v>
      </c>
      <c r="I19" s="21" t="s">
        <v>127</v>
      </c>
      <c r="J19" s="21" t="str">
        <f>HLOOKUP(I19,[1]LOCATION!$A$2:$M$3,2,0)</f>
        <v>GERMANY</v>
      </c>
      <c r="K19" s="21" t="str">
        <f>INDEX([1]LOCATION!$A$1:$M$2,1,MATCH($I19,[1]LOCATION!$A$2:$M$2,0))</f>
        <v>German</v>
      </c>
      <c r="L19" s="21" t="str">
        <f t="shared" si="1"/>
        <v>tlustek.richard @xyz.com</v>
      </c>
      <c r="M19" s="22">
        <v>71.1</v>
      </c>
      <c r="N19" s="11" t="s">
        <v>22</v>
      </c>
      <c r="O19" s="11" t="s">
        <v>81</v>
      </c>
      <c r="P19" s="10" t="str">
        <f>INDEX([1]SPORT!$A$1:$B$33,MATCH(Q19,[1]SPORT!$B$1:$B$33,0),1)</f>
        <v>OUTDOOR</v>
      </c>
      <c r="Q19" s="11" t="s">
        <v>23</v>
      </c>
      <c r="R19" s="27">
        <v>88794</v>
      </c>
    </row>
    <row r="20" spans="1:18">
      <c r="A20" s="6">
        <v>19</v>
      </c>
      <c r="B20" s="7" t="str">
        <f t="shared" si="0"/>
        <v>DR. EARNESTINE RAYNOR</v>
      </c>
      <c r="C20" s="13" t="s">
        <v>94</v>
      </c>
      <c r="D20" s="13" t="s">
        <v>138</v>
      </c>
      <c r="E20" s="13" t="s">
        <v>139</v>
      </c>
      <c r="F20" s="8">
        <v>35717</v>
      </c>
      <c r="G20" s="13" t="s">
        <v>93</v>
      </c>
      <c r="H20" s="13" t="s">
        <v>34</v>
      </c>
      <c r="I20" s="19" t="s">
        <v>140</v>
      </c>
      <c r="J20" s="19" t="str">
        <f>HLOOKUP(I20,[1]LOCATION!$A$2:$M$3,2,0)</f>
        <v>AUSTRALIA</v>
      </c>
      <c r="K20" s="19" t="str">
        <f>INDEX([1]LOCATION!$A$1:$M$2,1,MATCH($I20,[1]LOCATION!$A$2:$M$2,0))</f>
        <v>English</v>
      </c>
      <c r="L20" s="19" t="str">
        <f t="shared" si="1"/>
        <v>raynor.earnestine@xyz.org</v>
      </c>
      <c r="M20" s="20">
        <v>70.3</v>
      </c>
      <c r="N20" s="13" t="s">
        <v>22</v>
      </c>
      <c r="O20" s="13" t="s">
        <v>107</v>
      </c>
      <c r="P20" s="7" t="str">
        <f>INDEX([1]SPORT!$A$1:$B$33,MATCH(Q20,[1]SPORT!$B$1:$B$33,0),1)</f>
        <v>INDOOR</v>
      </c>
      <c r="Q20" s="13" t="s">
        <v>45</v>
      </c>
      <c r="R20" s="26">
        <v>63526</v>
      </c>
    </row>
    <row r="21" spans="1:18">
      <c r="A21" s="9">
        <v>20</v>
      </c>
      <c r="B21" s="10" t="str">
        <f t="shared" si="0"/>
        <v>MR. JASON GAYLORD</v>
      </c>
      <c r="C21" s="11" t="s">
        <v>98</v>
      </c>
      <c r="D21" s="11" t="s">
        <v>141</v>
      </c>
      <c r="E21" s="11" t="s">
        <v>142</v>
      </c>
      <c r="F21" s="12">
        <v>35718</v>
      </c>
      <c r="G21" s="11" t="s">
        <v>143</v>
      </c>
      <c r="H21" s="11" t="s">
        <v>36</v>
      </c>
      <c r="I21" s="21" t="s">
        <v>140</v>
      </c>
      <c r="J21" s="21" t="str">
        <f>HLOOKUP(I21,[1]LOCATION!$A$2:$M$3,2,0)</f>
        <v>AUSTRALIA</v>
      </c>
      <c r="K21" s="21" t="str">
        <f>INDEX([1]LOCATION!$A$1:$M$2,1,MATCH($I21,[1]LOCATION!$A$2:$M$2,0))</f>
        <v>English</v>
      </c>
      <c r="L21" s="21" t="str">
        <f t="shared" si="1"/>
        <v>gaylord.jason@xyz.org</v>
      </c>
      <c r="M21" s="22">
        <v>54.7</v>
      </c>
      <c r="N21" s="11" t="s">
        <v>24</v>
      </c>
      <c r="O21" s="11" t="s">
        <v>85</v>
      </c>
      <c r="P21" s="10" t="str">
        <f>INDEX([1]SPORT!$A$1:$B$33,MATCH(Q21,[1]SPORT!$B$1:$B$33,0),1)</f>
        <v>INDOOR</v>
      </c>
      <c r="Q21" s="11" t="s">
        <v>11</v>
      </c>
      <c r="R21" s="27">
        <v>46352</v>
      </c>
    </row>
    <row r="22" spans="1:18">
      <c r="A22" s="6">
        <v>21</v>
      </c>
      <c r="B22" s="7" t="str">
        <f t="shared" si="0"/>
        <v>MR. KENDRICK SAUER</v>
      </c>
      <c r="C22" s="13" t="s">
        <v>98</v>
      </c>
      <c r="D22" s="13" t="s">
        <v>144</v>
      </c>
      <c r="E22" s="13" t="s">
        <v>145</v>
      </c>
      <c r="F22" s="8">
        <v>35719</v>
      </c>
      <c r="G22" s="13" t="s">
        <v>89</v>
      </c>
      <c r="H22" s="13" t="s">
        <v>36</v>
      </c>
      <c r="I22" s="19" t="s">
        <v>140</v>
      </c>
      <c r="J22" s="19" t="str">
        <f>HLOOKUP(I22,[1]LOCATION!$A$2:$M$3,2,0)</f>
        <v>AUSTRALIA</v>
      </c>
      <c r="K22" s="19" t="str">
        <f>INDEX([1]LOCATION!$A$1:$M$2,1,MATCH($I22,[1]LOCATION!$A$2:$M$2,0))</f>
        <v>English</v>
      </c>
      <c r="L22" s="19" t="str">
        <f t="shared" si="1"/>
        <v>sauer.kendrick@xyz.org</v>
      </c>
      <c r="M22" s="20">
        <v>100.9</v>
      </c>
      <c r="N22" s="13" t="s">
        <v>22</v>
      </c>
      <c r="O22" s="13" t="s">
        <v>97</v>
      </c>
      <c r="P22" s="7" t="str">
        <f>INDEX([1]SPORT!$A$1:$B$33,MATCH(Q22,[1]SPORT!$B$1:$B$33,0),1)</f>
        <v>OUTDOOR</v>
      </c>
      <c r="Q22" s="13" t="s">
        <v>47</v>
      </c>
      <c r="R22" s="26">
        <v>106808</v>
      </c>
    </row>
    <row r="23" spans="1:18">
      <c r="A23" s="9">
        <v>22</v>
      </c>
      <c r="B23" s="10" t="str">
        <f t="shared" si="0"/>
        <v>DR. ANNABELL OLSON</v>
      </c>
      <c r="C23" s="11" t="s">
        <v>94</v>
      </c>
      <c r="D23" s="11" t="s">
        <v>146</v>
      </c>
      <c r="E23" s="11" t="s">
        <v>147</v>
      </c>
      <c r="F23" s="12">
        <v>35720</v>
      </c>
      <c r="G23" s="11" t="s">
        <v>148</v>
      </c>
      <c r="H23" s="11" t="s">
        <v>34</v>
      </c>
      <c r="I23" s="21" t="s">
        <v>140</v>
      </c>
      <c r="J23" s="21" t="str">
        <f>HLOOKUP(I23,[1]LOCATION!$A$2:$M$3,2,0)</f>
        <v>AUSTRALIA</v>
      </c>
      <c r="K23" s="21" t="str">
        <f>INDEX([1]LOCATION!$A$1:$M$2,1,MATCH($I23,[1]LOCATION!$A$2:$M$2,0))</f>
        <v>English</v>
      </c>
      <c r="L23" s="21" t="str">
        <f t="shared" si="1"/>
        <v>olson.annabell@xyz.org</v>
      </c>
      <c r="M23" s="22">
        <v>84.3</v>
      </c>
      <c r="N23" s="11" t="s">
        <v>28</v>
      </c>
      <c r="O23" s="11" t="s">
        <v>107</v>
      </c>
      <c r="P23" s="10" t="str">
        <f>INDEX([1]SPORT!$A$1:$B$33,MATCH(Q23,[1]SPORT!$B$1:$B$33,0),1)</f>
        <v>OUTDOOR</v>
      </c>
      <c r="Q23" s="11" t="s">
        <v>30</v>
      </c>
      <c r="R23" s="27">
        <v>96468</v>
      </c>
    </row>
    <row r="24" spans="1:18">
      <c r="A24" s="6">
        <v>23</v>
      </c>
      <c r="B24" s="7" t="str">
        <f t="shared" si="0"/>
        <v>DR. JENA UPTON</v>
      </c>
      <c r="C24" s="13" t="s">
        <v>94</v>
      </c>
      <c r="D24" s="13" t="s">
        <v>149</v>
      </c>
      <c r="E24" s="13" t="s">
        <v>150</v>
      </c>
      <c r="F24" s="8">
        <v>35721</v>
      </c>
      <c r="G24" s="13" t="s">
        <v>101</v>
      </c>
      <c r="H24" s="13" t="s">
        <v>34</v>
      </c>
      <c r="I24" s="19" t="s">
        <v>140</v>
      </c>
      <c r="J24" s="19" t="str">
        <f>HLOOKUP(I24,[1]LOCATION!$A$2:$M$3,2,0)</f>
        <v>AUSTRALIA</v>
      </c>
      <c r="K24" s="19" t="str">
        <f>INDEX([1]LOCATION!$A$1:$M$2,1,MATCH($I24,[1]LOCATION!$A$2:$M$2,0))</f>
        <v>English</v>
      </c>
      <c r="L24" s="19" t="str">
        <f t="shared" si="1"/>
        <v>upton.jena@xyz.org</v>
      </c>
      <c r="M24" s="20">
        <v>66.8</v>
      </c>
      <c r="N24" s="13" t="s">
        <v>22</v>
      </c>
      <c r="O24" s="13" t="s">
        <v>113</v>
      </c>
      <c r="P24" s="7" t="str">
        <f>INDEX([1]SPORT!$A$1:$B$33,MATCH(Q24,[1]SPORT!$B$1:$B$33,0),1)</f>
        <v>OUTDOOR</v>
      </c>
      <c r="Q24" s="13" t="s">
        <v>12</v>
      </c>
      <c r="R24" s="26">
        <v>16526</v>
      </c>
    </row>
    <row r="25" spans="1:18">
      <c r="A25" s="9">
        <v>24</v>
      </c>
      <c r="B25" s="10" t="str">
        <f t="shared" si="0"/>
        <v>DR. SHANNY BINS</v>
      </c>
      <c r="C25" s="11" t="s">
        <v>94</v>
      </c>
      <c r="D25" s="11" t="s">
        <v>151</v>
      </c>
      <c r="E25" s="11" t="s">
        <v>152</v>
      </c>
      <c r="F25" s="12">
        <v>35722</v>
      </c>
      <c r="G25" s="11" t="s">
        <v>126</v>
      </c>
      <c r="H25" s="11" t="s">
        <v>34</v>
      </c>
      <c r="I25" s="21" t="s">
        <v>140</v>
      </c>
      <c r="J25" s="21" t="str">
        <f>HLOOKUP(I25,[1]LOCATION!$A$2:$M$3,2,0)</f>
        <v>AUSTRALIA</v>
      </c>
      <c r="K25" s="21" t="str">
        <f>INDEX([1]LOCATION!$A$1:$M$2,1,MATCH($I25,[1]LOCATION!$A$2:$M$2,0))</f>
        <v>English</v>
      </c>
      <c r="L25" s="21" t="str">
        <f t="shared" si="1"/>
        <v>bins.shanny@xyz.org</v>
      </c>
      <c r="M25" s="22">
        <v>59.4</v>
      </c>
      <c r="N25" s="11" t="s">
        <v>20</v>
      </c>
      <c r="O25" s="11" t="s">
        <v>97</v>
      </c>
      <c r="P25" s="10" t="str">
        <f>INDEX([1]SPORT!$A$1:$B$33,MATCH(Q25,[1]SPORT!$B$1:$B$33,0),1)</f>
        <v>OUTDOOR</v>
      </c>
      <c r="Q25" s="11" t="s">
        <v>15</v>
      </c>
      <c r="R25" s="27">
        <v>21891</v>
      </c>
    </row>
    <row r="26" spans="1:18">
      <c r="A26" s="6">
        <v>25</v>
      </c>
      <c r="B26" s="7" t="str">
        <f t="shared" si="0"/>
        <v>DR. TIA ABSHIRE</v>
      </c>
      <c r="C26" s="13" t="s">
        <v>94</v>
      </c>
      <c r="D26" s="13" t="s">
        <v>153</v>
      </c>
      <c r="E26" s="13" t="s">
        <v>154</v>
      </c>
      <c r="F26" s="8">
        <v>35723</v>
      </c>
      <c r="G26" s="13" t="s">
        <v>89</v>
      </c>
      <c r="H26" s="13" t="s">
        <v>34</v>
      </c>
      <c r="I26" s="19" t="s">
        <v>140</v>
      </c>
      <c r="J26" s="19" t="str">
        <f>HLOOKUP(I26,[1]LOCATION!$A$2:$M$3,2,0)</f>
        <v>AUSTRALIA</v>
      </c>
      <c r="K26" s="19" t="str">
        <f>INDEX([1]LOCATION!$A$1:$M$2,1,MATCH($I26,[1]LOCATION!$A$2:$M$2,0))</f>
        <v>English</v>
      </c>
      <c r="L26" s="19" t="str">
        <f t="shared" si="1"/>
        <v>abshire.tia@xyz.org</v>
      </c>
      <c r="M26" s="20">
        <v>77.8</v>
      </c>
      <c r="N26" s="13" t="s">
        <v>20</v>
      </c>
      <c r="O26" s="13" t="s">
        <v>107</v>
      </c>
      <c r="P26" s="7" t="str">
        <f>INDEX([1]SPORT!$A$1:$B$33,MATCH(Q26,[1]SPORT!$B$1:$B$33,0),1)</f>
        <v>OUTDOOR</v>
      </c>
      <c r="Q26" s="13" t="s">
        <v>25</v>
      </c>
      <c r="R26" s="26">
        <v>62037</v>
      </c>
    </row>
    <row r="27" spans="1:18">
      <c r="A27" s="9">
        <v>26</v>
      </c>
      <c r="B27" s="10" t="str">
        <f t="shared" si="0"/>
        <v>MS. ISABEL RUNOLFSDOTTIR</v>
      </c>
      <c r="C27" s="11" t="s">
        <v>76</v>
      </c>
      <c r="D27" s="11" t="s">
        <v>155</v>
      </c>
      <c r="E27" s="11" t="s">
        <v>156</v>
      </c>
      <c r="F27" s="12">
        <v>35724</v>
      </c>
      <c r="G27" s="11" t="s">
        <v>148</v>
      </c>
      <c r="H27" s="11" t="s">
        <v>34</v>
      </c>
      <c r="I27" s="21" t="s">
        <v>140</v>
      </c>
      <c r="J27" s="21" t="str">
        <f>HLOOKUP(I27,[1]LOCATION!$A$2:$M$3,2,0)</f>
        <v>AUSTRALIA</v>
      </c>
      <c r="K27" s="21" t="str">
        <f>INDEX([1]LOCATION!$A$1:$M$2,1,MATCH($I27,[1]LOCATION!$A$2:$M$2,0))</f>
        <v>English</v>
      </c>
      <c r="L27" s="21" t="str">
        <f t="shared" si="1"/>
        <v>runolfsdottir.isabel@xyz.org</v>
      </c>
      <c r="M27" s="22">
        <v>85.9</v>
      </c>
      <c r="N27" s="11" t="s">
        <v>22</v>
      </c>
      <c r="O27" s="11" t="s">
        <v>157</v>
      </c>
      <c r="P27" s="10" t="str">
        <f>INDEX([1]SPORT!$A$1:$B$33,MATCH(Q27,[1]SPORT!$B$1:$B$33,0),1)</f>
        <v>INDOOR</v>
      </c>
      <c r="Q27" s="11" t="s">
        <v>27</v>
      </c>
      <c r="R27" s="27">
        <v>89737</v>
      </c>
    </row>
    <row r="28" spans="1:18">
      <c r="A28" s="6">
        <v>27</v>
      </c>
      <c r="B28" s="7" t="str">
        <f t="shared" si="0"/>
        <v>HR. BARNEY WESACK</v>
      </c>
      <c r="C28" s="13" t="s">
        <v>123</v>
      </c>
      <c r="D28" s="13" t="s">
        <v>158</v>
      </c>
      <c r="E28" s="13" t="s">
        <v>159</v>
      </c>
      <c r="F28" s="8">
        <v>35725</v>
      </c>
      <c r="G28" s="13" t="s">
        <v>89</v>
      </c>
      <c r="H28" s="13" t="s">
        <v>36</v>
      </c>
      <c r="I28" s="19" t="s">
        <v>160</v>
      </c>
      <c r="J28" s="19" t="str">
        <f>HLOOKUP(I28,[1]LOCATION!$A$2:$M$3,2,0)</f>
        <v>AUSTRIA</v>
      </c>
      <c r="K28" s="19" t="str">
        <f>INDEX([1]LOCATION!$A$1:$M$2,1,MATCH($I28,[1]LOCATION!$A$2:$M$2,0))</f>
        <v>German</v>
      </c>
      <c r="L28" s="19" t="str">
        <f t="shared" si="1"/>
        <v>wesack.barney@xyz.com</v>
      </c>
      <c r="M28" s="20">
        <v>93.4</v>
      </c>
      <c r="N28" s="13" t="s">
        <v>20</v>
      </c>
      <c r="O28" s="13" t="s">
        <v>157</v>
      </c>
      <c r="P28" s="7" t="str">
        <f>INDEX([1]SPORT!$A$1:$B$33,MATCH(Q28,[1]SPORT!$B$1:$B$33,0),1)</f>
        <v>INDOOR</v>
      </c>
      <c r="Q28" s="13" t="s">
        <v>48</v>
      </c>
      <c r="R28" s="26">
        <v>41039</v>
      </c>
    </row>
    <row r="29" spans="1:18">
      <c r="A29" s="9">
        <v>28</v>
      </c>
      <c r="B29" s="10" t="str">
        <f t="shared" si="0"/>
        <v>HR. BARUCH KADE</v>
      </c>
      <c r="C29" s="11" t="s">
        <v>123</v>
      </c>
      <c r="D29" s="11" t="s">
        <v>161</v>
      </c>
      <c r="E29" s="11" t="s">
        <v>162</v>
      </c>
      <c r="F29" s="12">
        <v>35726</v>
      </c>
      <c r="G29" s="11" t="s">
        <v>131</v>
      </c>
      <c r="H29" s="11" t="s">
        <v>36</v>
      </c>
      <c r="I29" s="21" t="s">
        <v>160</v>
      </c>
      <c r="J29" s="21" t="str">
        <f>HLOOKUP(I29,[1]LOCATION!$A$2:$M$3,2,0)</f>
        <v>AUSTRIA</v>
      </c>
      <c r="K29" s="21" t="str">
        <f>INDEX([1]LOCATION!$A$1:$M$2,1,MATCH($I29,[1]LOCATION!$A$2:$M$2,0))</f>
        <v>German</v>
      </c>
      <c r="L29" s="21" t="str">
        <f t="shared" si="1"/>
        <v>kade.baruch@xyz.com</v>
      </c>
      <c r="M29" s="22">
        <v>95.5</v>
      </c>
      <c r="N29" s="11" t="s">
        <v>26</v>
      </c>
      <c r="O29" s="11" t="s">
        <v>85</v>
      </c>
      <c r="P29" s="10" t="str">
        <f>INDEX([1]SPORT!$A$1:$B$33,MATCH(Q29,[1]SPORT!$B$1:$B$33,0),1)</f>
        <v>OUTDOOR</v>
      </c>
      <c r="Q29" s="11" t="s">
        <v>42</v>
      </c>
      <c r="R29" s="27">
        <v>28458</v>
      </c>
    </row>
    <row r="30" spans="1:18">
      <c r="A30" s="6">
        <v>29</v>
      </c>
      <c r="B30" s="7" t="str">
        <f t="shared" si="0"/>
        <v>PROF. LIESBETH ROSEMANN</v>
      </c>
      <c r="C30" s="13" t="s">
        <v>128</v>
      </c>
      <c r="D30" s="13" t="s">
        <v>163</v>
      </c>
      <c r="E30" s="13" t="s">
        <v>164</v>
      </c>
      <c r="F30" s="8">
        <v>35727</v>
      </c>
      <c r="G30" s="13" t="s">
        <v>84</v>
      </c>
      <c r="H30" s="13" t="s">
        <v>34</v>
      </c>
      <c r="I30" s="19" t="s">
        <v>160</v>
      </c>
      <c r="J30" s="19" t="str">
        <f>HLOOKUP(I30,[1]LOCATION!$A$2:$M$3,2,0)</f>
        <v>AUSTRIA</v>
      </c>
      <c r="K30" s="19" t="str">
        <f>INDEX([1]LOCATION!$A$1:$M$2,1,MATCH($I30,[1]LOCATION!$A$2:$M$2,0))</f>
        <v>German</v>
      </c>
      <c r="L30" s="19" t="str">
        <f t="shared" si="1"/>
        <v>rosemann.liesbeth@xyz.com</v>
      </c>
      <c r="M30" s="20">
        <v>52.2</v>
      </c>
      <c r="N30" s="13" t="s">
        <v>22</v>
      </c>
      <c r="O30" s="13" t="s">
        <v>113</v>
      </c>
      <c r="P30" s="7" t="str">
        <f>INDEX([1]SPORT!$A$1:$B$33,MATCH(Q30,[1]SPORT!$B$1:$B$33,0),1)</f>
        <v>OUTDOOR</v>
      </c>
      <c r="Q30" s="13" t="s">
        <v>25</v>
      </c>
      <c r="R30" s="26">
        <v>55007</v>
      </c>
    </row>
    <row r="31" spans="1:18">
      <c r="A31" s="9">
        <v>30</v>
      </c>
      <c r="B31" s="10" t="str">
        <f t="shared" si="0"/>
        <v>MME. VALENTINE MOREAU</v>
      </c>
      <c r="C31" s="11" t="s">
        <v>165</v>
      </c>
      <c r="D31" s="11" t="s">
        <v>166</v>
      </c>
      <c r="E31" s="11" t="s">
        <v>167</v>
      </c>
      <c r="F31" s="12">
        <v>35728</v>
      </c>
      <c r="G31" s="11" t="s">
        <v>79</v>
      </c>
      <c r="H31" s="11" t="s">
        <v>34</v>
      </c>
      <c r="I31" s="21" t="s">
        <v>168</v>
      </c>
      <c r="J31" s="21" t="str">
        <f>HLOOKUP(I31,[1]LOCATION!$A$2:$M$3,2,0)</f>
        <v>FRANCE</v>
      </c>
      <c r="K31" s="21" t="str">
        <f>INDEX([1]LOCATION!$A$1:$M$2,1,MATCH($I31,[1]LOCATION!$A$2:$M$2,0))</f>
        <v>French</v>
      </c>
      <c r="L31" s="21" t="str">
        <f t="shared" si="1"/>
        <v>moreau.valentine@xyz.com</v>
      </c>
      <c r="M31" s="22">
        <v>74.6</v>
      </c>
      <c r="N31" s="11" t="s">
        <v>22</v>
      </c>
      <c r="O31" s="11" t="s">
        <v>157</v>
      </c>
      <c r="P31" s="10" t="str">
        <f>INDEX([1]SPORT!$A$1:$B$33,MATCH(Q31,[1]SPORT!$B$1:$B$33,0),1)</f>
        <v>OUTDOOR</v>
      </c>
      <c r="Q31" s="11" t="s">
        <v>37</v>
      </c>
      <c r="R31" s="27">
        <v>69041</v>
      </c>
    </row>
    <row r="32" spans="1:18">
      <c r="A32" s="6">
        <v>31</v>
      </c>
      <c r="B32" s="7" t="str">
        <f t="shared" si="0"/>
        <v>MME. PAULETTE DURAND</v>
      </c>
      <c r="C32" s="13" t="s">
        <v>165</v>
      </c>
      <c r="D32" s="13" t="s">
        <v>169</v>
      </c>
      <c r="E32" s="13" t="s">
        <v>170</v>
      </c>
      <c r="F32" s="8">
        <v>35729</v>
      </c>
      <c r="G32" s="13" t="s">
        <v>143</v>
      </c>
      <c r="H32" s="13" t="s">
        <v>34</v>
      </c>
      <c r="I32" s="19" t="s">
        <v>168</v>
      </c>
      <c r="J32" s="19" t="str">
        <f>HLOOKUP(I32,[1]LOCATION!$A$2:$M$3,2,0)</f>
        <v>FRANCE</v>
      </c>
      <c r="K32" s="19" t="str">
        <f>INDEX([1]LOCATION!$A$1:$M$2,1,MATCH($I32,[1]LOCATION!$A$2:$M$2,0))</f>
        <v>French</v>
      </c>
      <c r="L32" s="19" t="str">
        <f t="shared" si="1"/>
        <v>durand.paulette@xyz.com</v>
      </c>
      <c r="M32" s="20">
        <v>81.7</v>
      </c>
      <c r="N32" s="13" t="s">
        <v>20</v>
      </c>
      <c r="O32" s="13" t="s">
        <v>85</v>
      </c>
      <c r="P32" s="7" t="str">
        <f>INDEX([1]SPORT!$A$1:$B$33,MATCH(Q32,[1]SPORT!$B$1:$B$33,0),1)</f>
        <v>INDOOR</v>
      </c>
      <c r="Q32" s="13" t="s">
        <v>48</v>
      </c>
      <c r="R32" s="26">
        <v>86262</v>
      </c>
    </row>
    <row r="33" spans="1:18">
      <c r="A33" s="9">
        <v>32</v>
      </c>
      <c r="B33" s="10" t="str">
        <f t="shared" si="0"/>
        <v>MME. LAURE-ALIX CHEVALIER</v>
      </c>
      <c r="C33" s="11" t="s">
        <v>165</v>
      </c>
      <c r="D33" s="11" t="s">
        <v>171</v>
      </c>
      <c r="E33" s="11" t="s">
        <v>172</v>
      </c>
      <c r="F33" s="12">
        <v>35730</v>
      </c>
      <c r="G33" s="11" t="s">
        <v>143</v>
      </c>
      <c r="H33" s="11" t="s">
        <v>34</v>
      </c>
      <c r="I33" s="21" t="s">
        <v>168</v>
      </c>
      <c r="J33" s="21" t="str">
        <f>HLOOKUP(I33,[1]LOCATION!$A$2:$M$3,2,0)</f>
        <v>FRANCE</v>
      </c>
      <c r="K33" s="21" t="str">
        <f>INDEX([1]LOCATION!$A$1:$M$2,1,MATCH($I33,[1]LOCATION!$A$2:$M$2,0))</f>
        <v>French</v>
      </c>
      <c r="L33" s="21" t="str">
        <f t="shared" si="1"/>
        <v>chevalier.laure-alix@xyz.com</v>
      </c>
      <c r="M33" s="22">
        <v>78.1</v>
      </c>
      <c r="N33" s="11" t="s">
        <v>22</v>
      </c>
      <c r="O33" s="11" t="s">
        <v>113</v>
      </c>
      <c r="P33" s="10" t="str">
        <f>INDEX([1]SPORT!$A$1:$B$33,MATCH(Q33,[1]SPORT!$B$1:$B$33,0),1)</f>
        <v>OUTDOOR</v>
      </c>
      <c r="Q33" s="11" t="s">
        <v>12</v>
      </c>
      <c r="R33" s="27">
        <v>19234</v>
      </c>
    </row>
    <row r="34" spans="1:18">
      <c r="A34" s="6">
        <v>33</v>
      </c>
      <c r="B34" s="7" t="str">
        <f t="shared" si="0"/>
        <v>M. CLAUDE TOUSSAINT</v>
      </c>
      <c r="C34" s="13" t="s">
        <v>173</v>
      </c>
      <c r="D34" s="13" t="s">
        <v>174</v>
      </c>
      <c r="E34" s="13" t="s">
        <v>175</v>
      </c>
      <c r="F34" s="8">
        <v>35731</v>
      </c>
      <c r="G34" s="13" t="s">
        <v>117</v>
      </c>
      <c r="H34" s="13" t="s">
        <v>36</v>
      </c>
      <c r="I34" s="19" t="s">
        <v>168</v>
      </c>
      <c r="J34" s="19" t="str">
        <f>HLOOKUP(I34,[1]LOCATION!$A$2:$M$3,2,0)</f>
        <v>FRANCE</v>
      </c>
      <c r="K34" s="19" t="str">
        <f>INDEX([1]LOCATION!$A$1:$M$2,1,MATCH($I34,[1]LOCATION!$A$2:$M$2,0))</f>
        <v>French</v>
      </c>
      <c r="L34" s="19" t="str">
        <f t="shared" si="1"/>
        <v>toussaint.claude@xyz.com</v>
      </c>
      <c r="M34" s="20">
        <v>57.1</v>
      </c>
      <c r="N34" s="13" t="s">
        <v>28</v>
      </c>
      <c r="O34" s="13" t="s">
        <v>113</v>
      </c>
      <c r="P34" s="7" t="str">
        <f>INDEX([1]SPORT!$A$1:$B$33,MATCH(Q34,[1]SPORT!$B$1:$B$33,0),1)</f>
        <v>INDOOR</v>
      </c>
      <c r="Q34" s="13" t="s">
        <v>29</v>
      </c>
      <c r="R34" s="26">
        <v>95123</v>
      </c>
    </row>
    <row r="35" spans="1:18">
      <c r="A35" s="9">
        <v>34</v>
      </c>
      <c r="B35" s="10" t="str">
        <f t="shared" si="0"/>
        <v>M. VICTOR LENOIR</v>
      </c>
      <c r="C35" s="11" t="s">
        <v>173</v>
      </c>
      <c r="D35" s="11" t="s">
        <v>176</v>
      </c>
      <c r="E35" s="11" t="s">
        <v>177</v>
      </c>
      <c r="F35" s="12">
        <v>35732</v>
      </c>
      <c r="G35" s="11" t="s">
        <v>79</v>
      </c>
      <c r="H35" s="11" t="s">
        <v>36</v>
      </c>
      <c r="I35" s="21" t="s">
        <v>168</v>
      </c>
      <c r="J35" s="21" t="str">
        <f>HLOOKUP(I35,[1]LOCATION!$A$2:$M$3,2,0)</f>
        <v>FRANCE</v>
      </c>
      <c r="K35" s="21" t="str">
        <f>INDEX([1]LOCATION!$A$1:$M$2,1,MATCH($I35,[1]LOCATION!$A$2:$M$2,0))</f>
        <v>French</v>
      </c>
      <c r="L35" s="21" t="str">
        <f t="shared" si="1"/>
        <v>lenoir.victor@xyz.com</v>
      </c>
      <c r="M35" s="22">
        <v>56</v>
      </c>
      <c r="N35" s="11" t="s">
        <v>22</v>
      </c>
      <c r="O35" s="11" t="s">
        <v>157</v>
      </c>
      <c r="P35" s="10" t="str">
        <f>INDEX([1]SPORT!$A$1:$B$33,MATCH(Q35,[1]SPORT!$B$1:$B$33,0),1)</f>
        <v>OUTDOOR</v>
      </c>
      <c r="Q35" s="11" t="s">
        <v>47</v>
      </c>
      <c r="R35" s="27">
        <v>62761</v>
      </c>
    </row>
    <row r="36" spans="1:18">
      <c r="A36" s="6">
        <v>35</v>
      </c>
      <c r="B36" s="7" t="str">
        <f t="shared" si="0"/>
        <v>M. ARTHUR LENOIR</v>
      </c>
      <c r="C36" s="13" t="s">
        <v>173</v>
      </c>
      <c r="D36" s="13" t="s">
        <v>178</v>
      </c>
      <c r="E36" s="13" t="s">
        <v>177</v>
      </c>
      <c r="F36" s="8">
        <v>35733</v>
      </c>
      <c r="G36" s="13" t="s">
        <v>104</v>
      </c>
      <c r="H36" s="13" t="s">
        <v>36</v>
      </c>
      <c r="I36" s="19" t="s">
        <v>168</v>
      </c>
      <c r="J36" s="19" t="str">
        <f>HLOOKUP(I36,[1]LOCATION!$A$2:$M$3,2,0)</f>
        <v>FRANCE</v>
      </c>
      <c r="K36" s="19" t="str">
        <f>INDEX([1]LOCATION!$A$1:$M$2,1,MATCH($I36,[1]LOCATION!$A$2:$M$2,0))</f>
        <v>French</v>
      </c>
      <c r="L36" s="19" t="str">
        <f t="shared" si="1"/>
        <v>lenoir.arthur@xyz.com</v>
      </c>
      <c r="M36" s="20">
        <v>88.6</v>
      </c>
      <c r="N36" s="13" t="s">
        <v>20</v>
      </c>
      <c r="O36" s="13" t="s">
        <v>113</v>
      </c>
      <c r="P36" s="7" t="str">
        <f>INDEX([1]SPORT!$A$1:$B$33,MATCH(Q36,[1]SPORT!$B$1:$B$33,0),1)</f>
        <v>OUTDOOR</v>
      </c>
      <c r="Q36" s="13" t="s">
        <v>40</v>
      </c>
      <c r="R36" s="26">
        <v>108431</v>
      </c>
    </row>
    <row r="37" spans="1:18">
      <c r="A37" s="9">
        <v>36</v>
      </c>
      <c r="B37" s="10" t="str">
        <f t="shared" si="0"/>
        <v>M. BENJAMIN LEBRUN-BRUN</v>
      </c>
      <c r="C37" s="11" t="s">
        <v>173</v>
      </c>
      <c r="D37" s="11" t="s">
        <v>179</v>
      </c>
      <c r="E37" s="11" t="s">
        <v>180</v>
      </c>
      <c r="F37" s="12">
        <v>35734</v>
      </c>
      <c r="G37" s="11" t="s">
        <v>84</v>
      </c>
      <c r="H37" s="11" t="s">
        <v>36</v>
      </c>
      <c r="I37" s="21" t="s">
        <v>168</v>
      </c>
      <c r="J37" s="21" t="str">
        <f>HLOOKUP(I37,[1]LOCATION!$A$2:$M$3,2,0)</f>
        <v>FRANCE</v>
      </c>
      <c r="K37" s="21" t="str">
        <f>INDEX([1]LOCATION!$A$1:$M$2,1,MATCH($I37,[1]LOCATION!$A$2:$M$2,0))</f>
        <v>French</v>
      </c>
      <c r="L37" s="21" t="str">
        <f t="shared" si="1"/>
        <v>lebrun-brun.benjamin@xyz.com</v>
      </c>
      <c r="M37" s="22">
        <v>78.2</v>
      </c>
      <c r="N37" s="11" t="s">
        <v>24</v>
      </c>
      <c r="O37" s="11" t="s">
        <v>85</v>
      </c>
      <c r="P37" s="10" t="str">
        <f>INDEX([1]SPORT!$A$1:$B$33,MATCH(Q37,[1]SPORT!$B$1:$B$33,0),1)</f>
        <v>OUTDOOR</v>
      </c>
      <c r="Q37" s="11" t="s">
        <v>47</v>
      </c>
      <c r="R37" s="27">
        <v>66268</v>
      </c>
    </row>
    <row r="38" spans="1:18">
      <c r="A38" s="6">
        <v>37</v>
      </c>
      <c r="B38" s="7" t="str">
        <f t="shared" si="0"/>
        <v>M. ANTOINE MAILLARD</v>
      </c>
      <c r="C38" s="13" t="s">
        <v>173</v>
      </c>
      <c r="D38" s="13" t="s">
        <v>181</v>
      </c>
      <c r="E38" s="13" t="s">
        <v>182</v>
      </c>
      <c r="F38" s="8">
        <v>35735</v>
      </c>
      <c r="G38" s="13" t="s">
        <v>89</v>
      </c>
      <c r="H38" s="13" t="s">
        <v>36</v>
      </c>
      <c r="I38" s="19" t="s">
        <v>168</v>
      </c>
      <c r="J38" s="19" t="str">
        <f>HLOOKUP(I38,[1]LOCATION!$A$2:$M$3,2,0)</f>
        <v>FRANCE</v>
      </c>
      <c r="K38" s="19" t="str">
        <f>INDEX([1]LOCATION!$A$1:$M$2,1,MATCH($I38,[1]LOCATION!$A$2:$M$2,0))</f>
        <v>French</v>
      </c>
      <c r="L38" s="19" t="str">
        <f t="shared" si="1"/>
        <v>maillard.antoine@xyz.com</v>
      </c>
      <c r="M38" s="20">
        <v>95.8</v>
      </c>
      <c r="N38" s="13" t="s">
        <v>22</v>
      </c>
      <c r="O38" s="13" t="s">
        <v>97</v>
      </c>
      <c r="P38" s="7" t="str">
        <f>INDEX([1]SPORT!$A$1:$B$33,MATCH(Q38,[1]SPORT!$B$1:$B$33,0),1)</f>
        <v>OUTDOOR</v>
      </c>
      <c r="Q38" s="13" t="s">
        <v>43</v>
      </c>
      <c r="R38" s="26">
        <v>33970</v>
      </c>
    </row>
    <row r="39" spans="1:18">
      <c r="A39" s="9">
        <v>38</v>
      </c>
      <c r="B39" s="10" t="str">
        <f t="shared" si="0"/>
        <v>M. BERNARD HOARAU-GUYON</v>
      </c>
      <c r="C39" s="11" t="s">
        <v>173</v>
      </c>
      <c r="D39" s="11" t="s">
        <v>183</v>
      </c>
      <c r="E39" s="11" t="s">
        <v>184</v>
      </c>
      <c r="F39" s="12">
        <v>35736</v>
      </c>
      <c r="G39" s="11" t="s">
        <v>143</v>
      </c>
      <c r="H39" s="11" t="s">
        <v>36</v>
      </c>
      <c r="I39" s="21" t="s">
        <v>168</v>
      </c>
      <c r="J39" s="21" t="str">
        <f>HLOOKUP(I39,[1]LOCATION!$A$2:$M$3,2,0)</f>
        <v>FRANCE</v>
      </c>
      <c r="K39" s="21" t="str">
        <f>INDEX([1]LOCATION!$A$1:$M$2,1,MATCH($I39,[1]LOCATION!$A$2:$M$2,0))</f>
        <v>French</v>
      </c>
      <c r="L39" s="21" t="str">
        <f t="shared" si="1"/>
        <v>hoarau-guyon.bernard@xyz.com</v>
      </c>
      <c r="M39" s="22">
        <v>59.7</v>
      </c>
      <c r="N39" s="11" t="s">
        <v>26</v>
      </c>
      <c r="O39" s="11" t="s">
        <v>85</v>
      </c>
      <c r="P39" s="10" t="str">
        <f>INDEX([1]SPORT!$A$1:$B$33,MATCH(Q39,[1]SPORT!$B$1:$B$33,0),1)</f>
        <v>INDOOR</v>
      </c>
      <c r="Q39" s="11" t="s">
        <v>27</v>
      </c>
      <c r="R39" s="27">
        <v>71352</v>
      </c>
    </row>
    <row r="40" spans="1:18">
      <c r="A40" s="6">
        <v>39</v>
      </c>
      <c r="B40" s="7" t="str">
        <f t="shared" si="0"/>
        <v>SR. HIDALGO TERCERO</v>
      </c>
      <c r="C40" s="13" t="s">
        <v>86</v>
      </c>
      <c r="D40" s="13" t="s">
        <v>185</v>
      </c>
      <c r="E40" s="13" t="s">
        <v>186</v>
      </c>
      <c r="F40" s="8">
        <v>35737</v>
      </c>
      <c r="G40" s="13" t="s">
        <v>101</v>
      </c>
      <c r="H40" s="13" t="s">
        <v>36</v>
      </c>
      <c r="I40" s="19" t="s">
        <v>187</v>
      </c>
      <c r="J40" s="19" t="str">
        <f>HLOOKUP(I40,[1]LOCATION!$A$2:$M$3,2,0)</f>
        <v>ARGENTINA</v>
      </c>
      <c r="K40" s="19" t="str">
        <f>INDEX([1]LOCATION!$A$1:$M$2,1,MATCH($I40,[1]LOCATION!$A$2:$M$2,0))</f>
        <v>Spanish</v>
      </c>
      <c r="L40" s="19" t="str">
        <f t="shared" si="1"/>
        <v>tercero.hidalgo@xyz.com</v>
      </c>
      <c r="M40" s="20">
        <v>77.7</v>
      </c>
      <c r="N40" s="13" t="s">
        <v>26</v>
      </c>
      <c r="O40" s="13" t="s">
        <v>97</v>
      </c>
      <c r="P40" s="7" t="str">
        <f>INDEX([1]SPORT!$A$1:$B$33,MATCH(Q40,[1]SPORT!$B$1:$B$33,0),1)</f>
        <v>OUTDOOR</v>
      </c>
      <c r="Q40" s="13" t="s">
        <v>15</v>
      </c>
      <c r="R40" s="26">
        <v>116376</v>
      </c>
    </row>
    <row r="41" spans="1:18">
      <c r="A41" s="9">
        <v>40</v>
      </c>
      <c r="B41" s="10" t="str">
        <f t="shared" si="0"/>
        <v>SR. HADALGO POLANCO</v>
      </c>
      <c r="C41" s="11" t="s">
        <v>86</v>
      </c>
      <c r="D41" s="11" t="s">
        <v>188</v>
      </c>
      <c r="E41" s="11" t="s">
        <v>189</v>
      </c>
      <c r="F41" s="12">
        <v>35738</v>
      </c>
      <c r="G41" s="11" t="s">
        <v>190</v>
      </c>
      <c r="H41" s="11" t="s">
        <v>36</v>
      </c>
      <c r="I41" s="21" t="s">
        <v>187</v>
      </c>
      <c r="J41" s="21" t="str">
        <f>HLOOKUP(I41,[1]LOCATION!$A$2:$M$3,2,0)</f>
        <v>ARGENTINA</v>
      </c>
      <c r="K41" s="21" t="str">
        <f>INDEX([1]LOCATION!$A$1:$M$2,1,MATCH($I41,[1]LOCATION!$A$2:$M$2,0))</f>
        <v>Spanish</v>
      </c>
      <c r="L41" s="21" t="str">
        <f t="shared" si="1"/>
        <v>polanco.hadalgo@xyz.com</v>
      </c>
      <c r="M41" s="22">
        <v>98</v>
      </c>
      <c r="N41" s="11" t="s">
        <v>22</v>
      </c>
      <c r="O41" s="11" t="s">
        <v>81</v>
      </c>
      <c r="P41" s="10" t="str">
        <f>INDEX([1]SPORT!$A$1:$B$33,MATCH(Q41,[1]SPORT!$B$1:$B$33,0),1)</f>
        <v>OUTDOOR</v>
      </c>
      <c r="Q41" s="11" t="s">
        <v>12</v>
      </c>
      <c r="R41" s="27">
        <v>114144</v>
      </c>
    </row>
    <row r="42" spans="1:18">
      <c r="A42" s="6">
        <v>41</v>
      </c>
      <c r="B42" s="7" t="str">
        <f t="shared" si="0"/>
        <v>SRA. LAURA OLIVIERA</v>
      </c>
      <c r="C42" s="13" t="s">
        <v>191</v>
      </c>
      <c r="D42" s="13" t="s">
        <v>192</v>
      </c>
      <c r="E42" s="13" t="s">
        <v>193</v>
      </c>
      <c r="F42" s="8">
        <v>35739</v>
      </c>
      <c r="G42" s="13" t="s">
        <v>84</v>
      </c>
      <c r="H42" s="13" t="s">
        <v>34</v>
      </c>
      <c r="I42" s="19" t="s">
        <v>187</v>
      </c>
      <c r="J42" s="19" t="str">
        <f>HLOOKUP(I42,[1]LOCATION!$A$2:$M$3,2,0)</f>
        <v>ARGENTINA</v>
      </c>
      <c r="K42" s="19" t="str">
        <f>INDEX([1]LOCATION!$A$1:$M$2,1,MATCH($I42,[1]LOCATION!$A$2:$M$2,0))</f>
        <v>Spanish</v>
      </c>
      <c r="L42" s="19" t="str">
        <f t="shared" si="1"/>
        <v>oliviera.laura@xyz.com</v>
      </c>
      <c r="M42" s="20">
        <v>51.9</v>
      </c>
      <c r="N42" s="13" t="s">
        <v>20</v>
      </c>
      <c r="O42" s="13" t="s">
        <v>85</v>
      </c>
      <c r="P42" s="7" t="str">
        <f>INDEX([1]SPORT!$A$1:$B$33,MATCH(Q42,[1]SPORT!$B$1:$B$33,0),1)</f>
        <v>OUTDOOR</v>
      </c>
      <c r="Q42" s="13" t="s">
        <v>7</v>
      </c>
      <c r="R42" s="26">
        <v>79872</v>
      </c>
    </row>
    <row r="43" spans="1:18">
      <c r="A43" s="9">
        <v>42</v>
      </c>
      <c r="B43" s="10" t="str">
        <f t="shared" si="0"/>
        <v>SRA. AINHOA GARZA</v>
      </c>
      <c r="C43" s="11" t="s">
        <v>191</v>
      </c>
      <c r="D43" s="11" t="s">
        <v>194</v>
      </c>
      <c r="E43" s="11" t="s">
        <v>195</v>
      </c>
      <c r="F43" s="12">
        <v>35740</v>
      </c>
      <c r="G43" s="11" t="s">
        <v>131</v>
      </c>
      <c r="H43" s="11" t="s">
        <v>34</v>
      </c>
      <c r="I43" s="21" t="s">
        <v>196</v>
      </c>
      <c r="J43" s="21" t="str">
        <f>HLOOKUP(I43,[1]LOCATION!$A$2:$M$3,2,0)</f>
        <v>SPAIN</v>
      </c>
      <c r="K43" s="21" t="str">
        <f>INDEX([1]LOCATION!$A$1:$M$2,1,MATCH($I43,[1]LOCATION!$A$2:$M$2,0))</f>
        <v>Spanish</v>
      </c>
      <c r="L43" s="21" t="str">
        <f t="shared" si="1"/>
        <v>garza.ainhoa@xyz.com</v>
      </c>
      <c r="M43" s="22">
        <v>55.6</v>
      </c>
      <c r="N43" s="11" t="s">
        <v>24</v>
      </c>
      <c r="O43" s="11" t="s">
        <v>113</v>
      </c>
      <c r="P43" s="10" t="str">
        <f>INDEX([1]SPORT!$A$1:$B$33,MATCH(Q43,[1]SPORT!$B$1:$B$33,0),1)</f>
        <v>INDOOR</v>
      </c>
      <c r="Q43" s="11" t="s">
        <v>38</v>
      </c>
      <c r="R43" s="27">
        <v>101969</v>
      </c>
    </row>
    <row r="44" spans="1:18">
      <c r="A44" s="6">
        <v>43</v>
      </c>
      <c r="B44" s="7" t="str">
        <f t="shared" si="0"/>
        <v>SRA. ISABEL BANDA</v>
      </c>
      <c r="C44" s="13" t="s">
        <v>191</v>
      </c>
      <c r="D44" s="13" t="s">
        <v>155</v>
      </c>
      <c r="E44" s="13" t="s">
        <v>197</v>
      </c>
      <c r="F44" s="8">
        <v>35741</v>
      </c>
      <c r="G44" s="13" t="s">
        <v>143</v>
      </c>
      <c r="H44" s="13" t="s">
        <v>34</v>
      </c>
      <c r="I44" s="19" t="s">
        <v>196</v>
      </c>
      <c r="J44" s="19" t="str">
        <f>HLOOKUP(I44,[1]LOCATION!$A$2:$M$3,2,0)</f>
        <v>SPAIN</v>
      </c>
      <c r="K44" s="19" t="str">
        <f>INDEX([1]LOCATION!$A$1:$M$2,1,MATCH($I44,[1]LOCATION!$A$2:$M$2,0))</f>
        <v>Spanish</v>
      </c>
      <c r="L44" s="19" t="str">
        <f t="shared" si="1"/>
        <v>banda.isabel@xyz.com</v>
      </c>
      <c r="M44" s="20">
        <v>102.3</v>
      </c>
      <c r="N44" s="13" t="s">
        <v>20</v>
      </c>
      <c r="O44" s="13" t="s">
        <v>113</v>
      </c>
      <c r="P44" s="7" t="str">
        <f>INDEX([1]SPORT!$A$1:$B$33,MATCH(Q44,[1]SPORT!$B$1:$B$33,0),1)</f>
        <v>OUTDOOR</v>
      </c>
      <c r="Q44" s="13" t="s">
        <v>15</v>
      </c>
      <c r="R44" s="26">
        <v>50659</v>
      </c>
    </row>
    <row r="45" spans="1:18">
      <c r="A45" s="9">
        <v>44</v>
      </c>
      <c r="B45" s="10" t="str">
        <f t="shared" si="0"/>
        <v>SRA. CAROLOTA MATEOS</v>
      </c>
      <c r="C45" s="11" t="s">
        <v>191</v>
      </c>
      <c r="D45" s="11" t="s">
        <v>198</v>
      </c>
      <c r="E45" s="11" t="s">
        <v>199</v>
      </c>
      <c r="F45" s="12">
        <v>35742</v>
      </c>
      <c r="G45" s="11" t="s">
        <v>104</v>
      </c>
      <c r="H45" s="11" t="s">
        <v>34</v>
      </c>
      <c r="I45" s="21" t="s">
        <v>196</v>
      </c>
      <c r="J45" s="21" t="str">
        <f>HLOOKUP(I45,[1]LOCATION!$A$2:$M$3,2,0)</f>
        <v>SPAIN</v>
      </c>
      <c r="K45" s="21" t="str">
        <f>INDEX([1]LOCATION!$A$1:$M$2,1,MATCH($I45,[1]LOCATION!$A$2:$M$2,0))</f>
        <v>Spanish</v>
      </c>
      <c r="L45" s="21" t="str">
        <f t="shared" si="1"/>
        <v>mateos.carolota@xyz.com</v>
      </c>
      <c r="M45" s="22">
        <v>58.8</v>
      </c>
      <c r="N45" s="11" t="s">
        <v>26</v>
      </c>
      <c r="O45" s="11" t="s">
        <v>85</v>
      </c>
      <c r="P45" s="10" t="str">
        <f>INDEX([1]SPORT!$A$1:$B$33,MATCH(Q45,[1]SPORT!$B$1:$B$33,0),1)</f>
        <v>OUTDOOR</v>
      </c>
      <c r="Q45" s="11" t="s">
        <v>7</v>
      </c>
      <c r="R45" s="27">
        <v>58215</v>
      </c>
    </row>
    <row r="46" spans="1:18">
      <c r="A46" s="6">
        <v>45</v>
      </c>
      <c r="B46" s="7" t="str">
        <f t="shared" si="0"/>
        <v>MW. ELIZE PRINS</v>
      </c>
      <c r="C46" s="13" t="s">
        <v>200</v>
      </c>
      <c r="D46" s="13" t="s">
        <v>201</v>
      </c>
      <c r="E46" s="13" t="s">
        <v>202</v>
      </c>
      <c r="F46" s="8">
        <v>35743</v>
      </c>
      <c r="G46" s="13" t="s">
        <v>93</v>
      </c>
      <c r="H46" s="13" t="s">
        <v>34</v>
      </c>
      <c r="I46" s="19" t="s">
        <v>203</v>
      </c>
      <c r="J46" s="19" t="str">
        <f>HLOOKUP(I46,[1]LOCATION!$A$2:$M$3,2,0)</f>
        <v>NETHERLANDS</v>
      </c>
      <c r="K46" s="19" t="str">
        <f>INDEX([1]LOCATION!$A$1:$M$2,1,MATCH($I46,[1]LOCATION!$A$2:$M$2,0))</f>
        <v>Dutch</v>
      </c>
      <c r="L46" s="19" t="str">
        <f t="shared" si="1"/>
        <v>prins.elize@xyz.com</v>
      </c>
      <c r="M46" s="20">
        <v>63.8</v>
      </c>
      <c r="N46" s="13" t="s">
        <v>22</v>
      </c>
      <c r="O46" s="13" t="s">
        <v>113</v>
      </c>
      <c r="P46" s="7" t="str">
        <f>INDEX([1]SPORT!$A$1:$B$33,MATCH(Q46,[1]SPORT!$B$1:$B$33,0),1)</f>
        <v>INDOOR</v>
      </c>
      <c r="Q46" s="13" t="s">
        <v>41</v>
      </c>
      <c r="R46" s="26">
        <v>39935</v>
      </c>
    </row>
    <row r="47" spans="1:18">
      <c r="A47" s="9">
        <v>46</v>
      </c>
      <c r="B47" s="10" t="str">
        <f t="shared" si="0"/>
        <v>DHR. RYAN PHAM</v>
      </c>
      <c r="C47" s="11" t="s">
        <v>204</v>
      </c>
      <c r="D47" s="11" t="s">
        <v>205</v>
      </c>
      <c r="E47" s="11" t="s">
        <v>206</v>
      </c>
      <c r="F47" s="12">
        <v>35744</v>
      </c>
      <c r="G47" s="11" t="s">
        <v>79</v>
      </c>
      <c r="H47" s="11" t="s">
        <v>36</v>
      </c>
      <c r="I47" s="21" t="s">
        <v>203</v>
      </c>
      <c r="J47" s="21" t="str">
        <f>HLOOKUP(I47,[1]LOCATION!$A$2:$M$3,2,0)</f>
        <v>NETHERLANDS</v>
      </c>
      <c r="K47" s="21" t="str">
        <f>INDEX([1]LOCATION!$A$1:$M$2,1,MATCH($I47,[1]LOCATION!$A$2:$M$2,0))</f>
        <v>Dutch</v>
      </c>
      <c r="L47" s="21" t="str">
        <f t="shared" si="1"/>
        <v>pham.ryan@xyz.com</v>
      </c>
      <c r="M47" s="22">
        <v>98.6</v>
      </c>
      <c r="N47" s="11" t="s">
        <v>20</v>
      </c>
      <c r="O47" s="11" t="s">
        <v>157</v>
      </c>
      <c r="P47" s="10" t="str">
        <f>INDEX([1]SPORT!$A$1:$B$33,MATCH(Q47,[1]SPORT!$B$1:$B$33,0),1)</f>
        <v>OUTDOOR</v>
      </c>
      <c r="Q47" s="11" t="s">
        <v>12</v>
      </c>
      <c r="R47" s="27">
        <v>44865</v>
      </c>
    </row>
    <row r="48" spans="1:18">
      <c r="A48" s="6">
        <v>47</v>
      </c>
      <c r="B48" s="7" t="str">
        <f t="shared" si="0"/>
        <v>MW ELISE ROTTEVEEL</v>
      </c>
      <c r="C48" s="13" t="s">
        <v>207</v>
      </c>
      <c r="D48" s="13" t="s">
        <v>208</v>
      </c>
      <c r="E48" s="13" t="s">
        <v>209</v>
      </c>
      <c r="F48" s="8">
        <v>35745</v>
      </c>
      <c r="G48" s="13" t="s">
        <v>148</v>
      </c>
      <c r="H48" s="13" t="s">
        <v>34</v>
      </c>
      <c r="I48" s="19" t="s">
        <v>203</v>
      </c>
      <c r="J48" s="19" t="str">
        <f>HLOOKUP(I48,[1]LOCATION!$A$2:$M$3,2,0)</f>
        <v>NETHERLANDS</v>
      </c>
      <c r="K48" s="19" t="str">
        <f>INDEX([1]LOCATION!$A$1:$M$2,1,MATCH($I48,[1]LOCATION!$A$2:$M$2,0))</f>
        <v>Dutch</v>
      </c>
      <c r="L48" s="19" t="str">
        <f t="shared" si="1"/>
        <v>rotteveel.elise@xyz.com</v>
      </c>
      <c r="M48" s="20">
        <v>61.8</v>
      </c>
      <c r="N48" s="13" t="s">
        <v>26</v>
      </c>
      <c r="O48" s="13" t="s">
        <v>85</v>
      </c>
      <c r="P48" s="7" t="str">
        <f>INDEX([1]SPORT!$A$1:$B$33,MATCH(Q48,[1]SPORT!$B$1:$B$33,0),1)</f>
        <v>OUTDOOR</v>
      </c>
      <c r="Q48" s="13" t="s">
        <v>12</v>
      </c>
      <c r="R48" s="26">
        <v>90478</v>
      </c>
    </row>
    <row r="49" spans="1:18">
      <c r="A49" s="9">
        <v>48</v>
      </c>
      <c r="B49" s="10" t="str">
        <f t="shared" si="0"/>
        <v>FRU. MIRJAM SODERBERG</v>
      </c>
      <c r="C49" s="11" t="s">
        <v>210</v>
      </c>
      <c r="D49" s="11" t="s">
        <v>211</v>
      </c>
      <c r="E49" s="11" t="s">
        <v>212</v>
      </c>
      <c r="F49" s="12">
        <v>35746</v>
      </c>
      <c r="G49" s="11" t="s">
        <v>93</v>
      </c>
      <c r="H49" s="11" t="s">
        <v>34</v>
      </c>
      <c r="I49" s="21" t="s">
        <v>213</v>
      </c>
      <c r="J49" s="21" t="str">
        <f>HLOOKUP(I49,[1]LOCATION!$A$2:$M$3,2,0)</f>
        <v>SWEDEN</v>
      </c>
      <c r="K49" s="21" t="str">
        <f>INDEX([1]LOCATION!$A$1:$M$2,1,MATCH($I49,[1]LOCATION!$A$2:$M$2,0))</f>
        <v>Swedish</v>
      </c>
      <c r="L49" s="21" t="str">
        <f t="shared" si="1"/>
        <v>soderberg.mirjam@xyz.com</v>
      </c>
      <c r="M49" s="22">
        <v>50</v>
      </c>
      <c r="N49" s="11" t="s">
        <v>20</v>
      </c>
      <c r="O49" s="11" t="s">
        <v>113</v>
      </c>
      <c r="P49" s="10" t="str">
        <f>INDEX([1]SPORT!$A$1:$B$33,MATCH(Q49,[1]SPORT!$B$1:$B$33,0),1)</f>
        <v>OUTDOOR</v>
      </c>
      <c r="Q49" s="11" t="s">
        <v>33</v>
      </c>
      <c r="R49" s="27">
        <v>38965</v>
      </c>
    </row>
    <row r="50" spans="1:18">
      <c r="A50" s="6">
        <v>49</v>
      </c>
      <c r="B50" s="7" t="str">
        <f t="shared" si="0"/>
        <v>H. BERNDT PALSSON</v>
      </c>
      <c r="C50" s="13" t="s">
        <v>214</v>
      </c>
      <c r="D50" s="13" t="s">
        <v>215</v>
      </c>
      <c r="E50" s="13" t="s">
        <v>216</v>
      </c>
      <c r="F50" s="8">
        <v>35747</v>
      </c>
      <c r="G50" s="13" t="s">
        <v>131</v>
      </c>
      <c r="H50" s="13" t="s">
        <v>36</v>
      </c>
      <c r="I50" s="19" t="s">
        <v>213</v>
      </c>
      <c r="J50" s="19" t="str">
        <f>HLOOKUP(I50,[1]LOCATION!$A$2:$M$3,2,0)</f>
        <v>SWEDEN</v>
      </c>
      <c r="K50" s="19" t="str">
        <f>INDEX([1]LOCATION!$A$1:$M$2,1,MATCH($I50,[1]LOCATION!$A$2:$M$2,0))</f>
        <v>Swedish</v>
      </c>
      <c r="L50" s="19" t="str">
        <f t="shared" si="1"/>
        <v>palsson.berndt@xyz.com</v>
      </c>
      <c r="M50" s="20">
        <v>45.9</v>
      </c>
      <c r="N50" s="13" t="s">
        <v>22</v>
      </c>
      <c r="O50" s="13" t="s">
        <v>81</v>
      </c>
      <c r="P50" s="7" t="str">
        <f>INDEX([1]SPORT!$A$1:$B$33,MATCH(Q50,[1]SPORT!$B$1:$B$33,0),1)</f>
        <v>OUTDOOR</v>
      </c>
      <c r="Q50" s="13" t="s">
        <v>13</v>
      </c>
      <c r="R50" s="26">
        <v>35387</v>
      </c>
    </row>
    <row r="51" spans="1:18">
      <c r="A51" s="14">
        <v>50</v>
      </c>
      <c r="B51" s="15" t="str">
        <f t="shared" si="0"/>
        <v>SR. ADRIANO SOBRINHO</v>
      </c>
      <c r="C51" s="16" t="s">
        <v>86</v>
      </c>
      <c r="D51" s="16" t="s">
        <v>217</v>
      </c>
      <c r="E51" s="16" t="s">
        <v>218</v>
      </c>
      <c r="F51" s="17">
        <v>35748</v>
      </c>
      <c r="G51" s="16" t="s">
        <v>104</v>
      </c>
      <c r="H51" s="16" t="s">
        <v>36</v>
      </c>
      <c r="I51" s="23" t="s">
        <v>219</v>
      </c>
      <c r="J51" s="23" t="str">
        <f>HLOOKUP(I51,[1]LOCATION!$A$2:$M$3,2,0)</f>
        <v>BRAZIL</v>
      </c>
      <c r="K51" s="23" t="str">
        <f>INDEX([1]LOCATION!$A$1:$M$2,1,MATCH($I51,[1]LOCATION!$A$2:$M$2,0))</f>
        <v>Portuguese</v>
      </c>
      <c r="L51" s="23" t="str">
        <f t="shared" si="1"/>
        <v>sobrinho.adriano@xyz.com</v>
      </c>
      <c r="M51" s="24">
        <v>92.5</v>
      </c>
      <c r="N51" s="16" t="s">
        <v>28</v>
      </c>
      <c r="O51" s="16" t="s">
        <v>107</v>
      </c>
      <c r="P51" s="15" t="str">
        <f>INDEX([1]SPORT!$A$1:$B$33,MATCH(Q51,[1]SPORT!$B$1:$B$33,0),1)</f>
        <v>INDOOR</v>
      </c>
      <c r="Q51" s="16" t="s">
        <v>46</v>
      </c>
      <c r="R51" s="28">
        <v>20532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showGridLines="0" view="pageBreakPreview" zoomScaleNormal="100" workbookViewId="0">
      <selection activeCell="O23" sqref="O23"/>
    </sheetView>
  </sheetViews>
  <sheetFormatPr defaultColWidth="8.88888888888889" defaultRowHeight="14.4"/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</sheetData>
  <pageMargins left="0.75" right="0.75" top="1" bottom="1" header="0.5" footer="0.5"/>
  <pageSetup paperSize="1" scale="41" orientation="portrait"/>
  <headerFooter/>
  <colBreaks count="1" manualBreakCount="1">
    <brk id="24" max="41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reddy</dc:creator>
  <cp:lastModifiedBy>appar</cp:lastModifiedBy>
  <dcterms:created xsi:type="dcterms:W3CDTF">2015-06-05T18:17:00Z</dcterms:created>
  <dcterms:modified xsi:type="dcterms:W3CDTF">2024-10-11T11:17:27Z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8BA76FE5B0CB4C30A46924454929EDDD_13</vt:lpwstr>
  </property>
  <property fmtid="{D5CDD505-2E9C-101B-9397-08002B2CF9AE}" pid="3" name="KSOProductBuildVer">
    <vt:lpwstr>1033-12.2.0.18586</vt:lpwstr>
  </property>
</Properties>
</file>