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730" windowHeight="10035" activeTab="2"/>
  </bookViews>
  <sheets>
    <sheet name="SURAT PENGANTAR" sheetId="1" r:id="rId1"/>
    <sheet name="SURAT TUGAS" sheetId="2" r:id="rId2"/>
    <sheet name="FORM STS" sheetId="3" r:id="rId3"/>
    <sheet name="FORM SCS 100 (1)" sheetId="4" r:id="rId4"/>
    <sheet name="FORM SCS 50 (1)" sheetId="8" r:id="rId5"/>
    <sheet name="Rumus" sheetId="6" state="hidden" r:id="rId6"/>
  </sheets>
  <definedNames>
    <definedName name="_xlnm.Print_Area" localSheetId="3">'FORM SCS 100 (1)'!$A$1:$I$52</definedName>
    <definedName name="_xlnm.Print_Area" localSheetId="4">'FORM SCS 50 (1)'!$A$1:$I$52</definedName>
    <definedName name="_xlnm.Print_Area" localSheetId="2">'FORM STS'!$A$1:$I$46</definedName>
    <definedName name="_xlnm.Print_Area" localSheetId="0">'SURAT PENGANTAR'!$A$1:$J$40</definedName>
  </definedNames>
  <calcPr calcId="145621"/>
</workbook>
</file>

<file path=xl/calcChain.xml><?xml version="1.0" encoding="utf-8"?>
<calcChain xmlns="http://schemas.openxmlformats.org/spreadsheetml/2006/main">
  <c r="F14" i="8" l="1"/>
  <c r="F16" i="8"/>
  <c r="F18" i="8"/>
  <c r="F20" i="8"/>
  <c r="F22" i="8"/>
  <c r="F24" i="8"/>
  <c r="F26" i="8"/>
  <c r="F28" i="8"/>
  <c r="F30" i="8"/>
  <c r="F32" i="8"/>
  <c r="F13" i="8"/>
  <c r="G42" i="8"/>
  <c r="D32" i="8"/>
  <c r="D31" i="8"/>
  <c r="F31" i="8" s="1"/>
  <c r="D30" i="8"/>
  <c r="D29" i="8"/>
  <c r="F29" i="8" s="1"/>
  <c r="D28" i="8"/>
  <c r="D27" i="8"/>
  <c r="F27" i="8" s="1"/>
  <c r="D26" i="8"/>
  <c r="D25" i="8"/>
  <c r="F25" i="8" s="1"/>
  <c r="D24" i="8"/>
  <c r="D23" i="8"/>
  <c r="F23" i="8" s="1"/>
  <c r="D22" i="8"/>
  <c r="D21" i="8"/>
  <c r="F21" i="8" s="1"/>
  <c r="D20" i="8"/>
  <c r="D19" i="8"/>
  <c r="F19" i="8" s="1"/>
  <c r="D18" i="8"/>
  <c r="D17" i="8"/>
  <c r="F17" i="8" s="1"/>
  <c r="D16" i="8"/>
  <c r="D15" i="8"/>
  <c r="F15" i="8" s="1"/>
  <c r="D14" i="8"/>
  <c r="D13" i="8"/>
  <c r="A8" i="8"/>
  <c r="E6" i="8"/>
  <c r="A8" i="4"/>
  <c r="H14" i="2"/>
  <c r="D13" i="2"/>
  <c r="H11" i="2"/>
  <c r="D10" i="2"/>
  <c r="F33" i="8" l="1"/>
  <c r="A9" i="8" s="1"/>
  <c r="D33" i="8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13" i="4"/>
  <c r="F13" i="4" s="1"/>
  <c r="A10" i="1"/>
  <c r="O16" i="2"/>
  <c r="E6" i="4" l="1"/>
  <c r="E6" i="2"/>
  <c r="G42" i="4"/>
  <c r="G39" i="3"/>
  <c r="G34" i="2"/>
  <c r="F33" i="4"/>
  <c r="A9" i="4" s="1"/>
  <c r="D33" i="4"/>
  <c r="C26" i="1"/>
  <c r="C27" i="1"/>
  <c r="I28" i="1"/>
  <c r="D21" i="1" s="1"/>
</calcChain>
</file>

<file path=xl/comments1.xml><?xml version="1.0" encoding="utf-8"?>
<comments xmlns="http://schemas.openxmlformats.org/spreadsheetml/2006/main">
  <authors>
    <author>bgch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bgch:</t>
        </r>
        <r>
          <rPr>
            <sz val="9"/>
            <color indexed="81"/>
            <rFont val="Tahoma"/>
            <family val="2"/>
          </rPr>
          <t xml:space="preserve">
Isi nominal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bgch:</t>
        </r>
        <r>
          <rPr>
            <sz val="9"/>
            <color indexed="81"/>
            <rFont val="Tahoma"/>
            <family val="2"/>
          </rPr>
          <t xml:space="preserve">
Isi nominal</t>
        </r>
      </text>
    </comment>
  </commentList>
</comments>
</file>

<file path=xl/sharedStrings.xml><?xml version="1.0" encoding="utf-8"?>
<sst xmlns="http://schemas.openxmlformats.org/spreadsheetml/2006/main" count="287" uniqueCount="165">
  <si>
    <t>PT. BRINGIN GIGANTARA</t>
  </si>
  <si>
    <t>Revisi 00</t>
  </si>
  <si>
    <t>30 Juni 2017</t>
  </si>
  <si>
    <t>:</t>
  </si>
  <si>
    <t>Custody</t>
  </si>
  <si>
    <t>NO</t>
  </si>
  <si>
    <t xml:space="preserve">   </t>
  </si>
  <si>
    <t>Untuk keperluan pengisian ATM cabang-cabang, kami harap bantuan saudara untuk</t>
  </si>
  <si>
    <t>membayarkan kepada kami uang sejumlah :</t>
  </si>
  <si>
    <t>Dengan rincian sebagai berikut :</t>
  </si>
  <si>
    <t>Rp</t>
  </si>
  <si>
    <t>Total</t>
  </si>
  <si>
    <t>Demikian atas bantuan dan kerjasamanya, kami ucapkan terimakasih.</t>
  </si>
  <si>
    <t>PT. Bringin Gigantara</t>
  </si>
  <si>
    <t>Mengetahui,</t>
  </si>
  <si>
    <t>PT. Bank Rakyat Indonesia</t>
  </si>
  <si>
    <t>Kepala Layanan</t>
  </si>
  <si>
    <t>BG-KLY-FRM-003-01</t>
  </si>
  <si>
    <t>SURAT PENGANTAR PENGAMBILAN UANG</t>
  </si>
  <si>
    <t>Nomor</t>
  </si>
  <si>
    <t>Perihal</t>
  </si>
  <si>
    <t>Lampiran</t>
  </si>
  <si>
    <t>Pinca /MO /AMO</t>
  </si>
  <si>
    <t xml:space="preserve">Rp.  </t>
  </si>
  <si>
    <t>lbr                         @</t>
  </si>
  <si>
    <t>Kantor Layanan Pati</t>
  </si>
  <si>
    <t>Akhmad Tohari</t>
  </si>
  <si>
    <t>Kepada Yth.</t>
  </si>
  <si>
    <t xml:space="preserve">Dengan ini memberi tugas kepada: </t>
  </si>
  <si>
    <t xml:space="preserve">NIP </t>
  </si>
  <si>
    <t>CUSTODY</t>
  </si>
  <si>
    <t xml:space="preserve">KTP </t>
  </si>
  <si>
    <t>DRIVER</t>
  </si>
  <si>
    <t xml:space="preserve">NRP </t>
  </si>
  <si>
    <t xml:space="preserve">PANGKAT </t>
  </si>
  <si>
    <t>Demikian Surat Tugas ini agar dapat dipergunakan sebagaimana mestinya.</t>
  </si>
  <si>
    <t xml:space="preserve"> PT. BRINGIN GIGANTARA</t>
  </si>
  <si>
    <t>Nama</t>
  </si>
  <si>
    <t>1.</t>
  </si>
  <si>
    <t>Jabatan</t>
  </si>
  <si>
    <t>Jenis Senjata</t>
  </si>
  <si>
    <t>2.</t>
  </si>
  <si>
    <t>3.</t>
  </si>
  <si>
    <t>Jenis Kendaraan</t>
  </si>
  <si>
    <t>Nomor Polisi</t>
  </si>
  <si>
    <t>Ass Spv. / Supervisor / WKL</t>
  </si>
  <si>
    <t xml:space="preserve"> FORM SURAT TUGAS</t>
  </si>
  <si>
    <t>BG-KLY-FRM-003-02</t>
  </si>
  <si>
    <t>TANGGAL</t>
  </si>
  <si>
    <t>KETERANGAN</t>
  </si>
  <si>
    <t>JUMLAH</t>
  </si>
  <si>
    <t>NO SECURITY SEAL</t>
  </si>
  <si>
    <t>JUMLAH TOTAL</t>
  </si>
  <si>
    <t>TTD PETUGAS</t>
  </si>
  <si>
    <t>MASUK</t>
  </si>
  <si>
    <t>KELUAR</t>
  </si>
  <si>
    <t>CPC</t>
  </si>
  <si>
    <t>BG-KLY-FRM-003-03</t>
  </si>
  <si>
    <t>FORM SERAH TERIMA SEGEL (STS)</t>
  </si>
  <si>
    <t>NO.</t>
  </si>
  <si>
    <t>Ass. Spv / Supervisor</t>
  </si>
  <si>
    <t>Rutang</t>
  </si>
  <si>
    <t>BG-KLY-FRM-003-04</t>
  </si>
  <si>
    <t>BERITA ACARA SERAH TERIMA CASH SUPPLY (SCS)</t>
  </si>
  <si>
    <t>NO. SEGEL</t>
  </si>
  <si>
    <t>LEMBAR</t>
  </si>
  <si>
    <t>Rp. 100.000</t>
  </si>
  <si>
    <t>Sub Total</t>
  </si>
  <si>
    <t>NO. SEAL BAG</t>
  </si>
  <si>
    <t>DIGUNAKAN / TIDAK</t>
  </si>
  <si>
    <t>Demikian Berita Acara ini dibuat untuk dipergunakan sebagaimana mestinya.</t>
  </si>
  <si>
    <t>Yang menyerahkan,</t>
  </si>
  <si>
    <t>Tindasan :</t>
  </si>
  <si>
    <t>DENOM</t>
  </si>
  <si>
    <t>Rp. 50.000</t>
  </si>
  <si>
    <t xml:space="preserve">Nomor : </t>
  </si>
  <si>
    <t>Nomor :</t>
  </si>
  <si>
    <t>AKHMAD TOHARI</t>
  </si>
  <si>
    <t>KEPALA LAYANAN</t>
  </si>
  <si>
    <t>NUR SUBHAN</t>
  </si>
  <si>
    <t>SUPERVISOR</t>
  </si>
  <si>
    <t>TOMI YULI SAPUTRO</t>
  </si>
  <si>
    <t>ASS.SUPERVISOR</t>
  </si>
  <si>
    <t>AMRAL</t>
  </si>
  <si>
    <t>SUHARTONO</t>
  </si>
  <si>
    <t>ADMINISTRASI</t>
  </si>
  <si>
    <t>AHMAD EKO RIYANTO</t>
  </si>
  <si>
    <t>PURWANTO</t>
  </si>
  <si>
    <t>YUDISTIRO</t>
  </si>
  <si>
    <t>FEDRI SETYAWAN</t>
  </si>
  <si>
    <t>CATUR PRAMUDI SETYAWAN</t>
  </si>
  <si>
    <t>GILANG RIAN SAPUTRO</t>
  </si>
  <si>
    <t>ADE WISNU UTOMO</t>
  </si>
  <si>
    <t>MOCHAMAD SOLIKHIN</t>
  </si>
  <si>
    <t>NAWAN SETYANTO</t>
  </si>
  <si>
    <t>AGIL PRASETYO LAKSONO</t>
  </si>
  <si>
    <t>ANDREAS ERFANNI</t>
  </si>
  <si>
    <t>HENDRA DWI PRABOWO</t>
  </si>
  <si>
    <t>SUPRIYONO</t>
  </si>
  <si>
    <t>UDHMA NARENDRA</t>
  </si>
  <si>
    <t>ZAINUDIN SUKO RAHARJO</t>
  </si>
  <si>
    <t>EMBANG TRI HERJUNA</t>
  </si>
  <si>
    <t>GATHOT WIDIYOSASONO</t>
  </si>
  <si>
    <t>ALFAN GHAFAR</t>
  </si>
  <si>
    <t>ISROY SETYA NUGROHO</t>
  </si>
  <si>
    <t>EKO YOUWAN SUDARMADI</t>
  </si>
  <si>
    <t>MOH. MIFTAHUL HUDA</t>
  </si>
  <si>
    <t>3318162306910000</t>
  </si>
  <si>
    <t>RACHMAT ROSSA RISKY</t>
  </si>
  <si>
    <t>3318101510860014</t>
  </si>
  <si>
    <t>DANU WICAKSANA</t>
  </si>
  <si>
    <t>3318042206880003</t>
  </si>
  <si>
    <t>ARI SUPANDI</t>
  </si>
  <si>
    <t>3318150308890002</t>
  </si>
  <si>
    <t>CANDRA WASKITA</t>
  </si>
  <si>
    <t>3313100307920002</t>
  </si>
  <si>
    <t>SUMITRO</t>
  </si>
  <si>
    <t>EDI NUGROHO</t>
  </si>
  <si>
    <t>BAMBANG DARSONO</t>
  </si>
  <si>
    <t>VERIFIKATUR</t>
  </si>
  <si>
    <t>INDRA OKTA P</t>
  </si>
  <si>
    <t>ANDIK SETYAWAN</t>
  </si>
  <si>
    <t>MS. ANWAR HANAS</t>
  </si>
  <si>
    <t>3318101509850010</t>
  </si>
  <si>
    <t>ANDIK SETIAWAN</t>
  </si>
  <si>
    <t>ANDI H</t>
  </si>
  <si>
    <t>IVAN FERDIAN</t>
  </si>
  <si>
    <t>MOCH. ISYAK R</t>
  </si>
  <si>
    <t>Senin</t>
  </si>
  <si>
    <t>Selasa</t>
  </si>
  <si>
    <t>Rabu</t>
  </si>
  <si>
    <t>Kamis</t>
  </si>
  <si>
    <t>Minggu</t>
  </si>
  <si>
    <t>Uraian</t>
  </si>
  <si>
    <t>Jum'at</t>
  </si>
  <si>
    <t>Sabtu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</si>
  <si>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</si>
  <si>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</si>
  <si>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</si>
  <si>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</si>
  <si>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</si>
  <si>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</si>
  <si>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</si>
  <si>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</si>
  <si>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</si>
  <si>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November</t>
  </si>
  <si>
    <t>Desember</t>
  </si>
  <si>
    <t>Oktober</t>
  </si>
  <si>
    <t>Pati</t>
  </si>
  <si>
    <t>Kota</t>
  </si>
  <si>
    <t>Tanggal</t>
  </si>
  <si>
    <t xml:space="preserve">        1. Arsip</t>
  </si>
  <si>
    <t>Kota dan tanggal wajib di isi</t>
  </si>
  <si>
    <t>Yang menerima,</t>
  </si>
  <si>
    <t># Dua puluh milyar rupiah#</t>
  </si>
  <si>
    <t>ISUZU ELF</t>
  </si>
  <si>
    <t>H 1932 UZ</t>
  </si>
  <si>
    <t>Untuk mengambil cash supply dari PT. BANK RAKYAT INDONESIA (PERSERO) Tbk, KC  SMG PATTIMURA</t>
  </si>
  <si>
    <t>4.</t>
  </si>
  <si>
    <t>5.</t>
  </si>
  <si>
    <t>PT Bank Rakyat Indonesia (PERSERO) Tbk.</t>
  </si>
  <si>
    <t>Cabang BRI Semarang Pattimura</t>
  </si>
  <si>
    <t># seratus lima puluh lima milyar rupiah #</t>
  </si>
  <si>
    <t>B.883/PTI/CHL/III/2018</t>
  </si>
  <si>
    <t>Nomor B.              -STO/SOK/02/2018 Tanggal 02 Maret 2018 dengan menggunakan kendaraan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</si>
</sst>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0" fillId="0" borderId="9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3" fontId="0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8" fillId="0" borderId="0" xfId="0" applyFont="1" applyBorder="1"/>
    <xf numFmtId="0" fontId="0" fillId="0" borderId="0" xfId="0" applyFont="1" applyBorder="1" applyAlignment="1">
      <alignment horizontal="center"/>
    </xf>
    <xf numFmtId="3" fontId="2" fillId="0" borderId="0" xfId="0" applyNumberFormat="1" applyFont="1" applyBorder="1"/>
    <xf numFmtId="3" fontId="0" fillId="0" borderId="0" xfId="1" applyNumberFormat="1" applyFont="1"/>
    <xf numFmtId="3" fontId="0" fillId="0" borderId="0" xfId="1" applyNumberFormat="1" applyFont="1" applyBorder="1"/>
    <xf numFmtId="3" fontId="2" fillId="0" borderId="10" xfId="1" applyNumberFormat="1" applyFont="1" applyBorder="1"/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/>
    <xf numFmtId="165" fontId="0" fillId="0" borderId="0" xfId="0" applyNumberFormat="1" applyFill="1" applyAlignment="1">
      <alignment vertical="center"/>
    </xf>
    <xf numFmtId="0" fontId="0" fillId="0" borderId="0" xfId="0" quotePrefix="1" applyAlignment="1"/>
    <xf numFmtId="0" fontId="0" fillId="0" borderId="0" xfId="0" quotePrefix="1" applyAlignment="1">
      <alignment horizontal="right"/>
    </xf>
    <xf numFmtId="1" fontId="0" fillId="0" borderId="0" xfId="0" applyNumberFormat="1" applyFill="1" applyAlignment="1">
      <alignment vertical="center"/>
    </xf>
    <xf numFmtId="14" fontId="0" fillId="0" borderId="14" xfId="0" applyNumberFormat="1" applyBorder="1"/>
    <xf numFmtId="0" fontId="0" fillId="0" borderId="14" xfId="0" applyBorder="1" applyAlignment="1">
      <alignment horizontal="left"/>
    </xf>
    <xf numFmtId="0" fontId="0" fillId="2" borderId="14" xfId="0" applyFill="1" applyBorder="1"/>
    <xf numFmtId="0" fontId="2" fillId="0" borderId="0" xfId="0" applyFont="1" applyBorder="1"/>
    <xf numFmtId="0" fontId="2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7" fillId="0" borderId="14" xfId="1" applyNumberFormat="1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33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0</xdr:row>
      <xdr:rowOff>152401</xdr:rowOff>
    </xdr:from>
    <xdr:to>
      <xdr:col>2</xdr:col>
      <xdr:colOff>543020</xdr:colOff>
      <xdr:row>2</xdr:row>
      <xdr:rowOff>124722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228601" y="152401"/>
          <a:ext cx="1066894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123826</xdr:rowOff>
    </xdr:from>
    <xdr:to>
      <xdr:col>2</xdr:col>
      <xdr:colOff>28670</xdr:colOff>
      <xdr:row>2</xdr:row>
      <xdr:rowOff>96147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80976" y="123826"/>
          <a:ext cx="1228819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104776</xdr:rowOff>
    </xdr:from>
    <xdr:to>
      <xdr:col>2</xdr:col>
      <xdr:colOff>390620</xdr:colOff>
      <xdr:row>2</xdr:row>
      <xdr:rowOff>77097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323851" y="104776"/>
          <a:ext cx="1028794" cy="467621"/>
          <a:chOff x="5340" y="-8"/>
          <a:chExt cx="2573" cy="1181"/>
        </a:xfrm>
      </xdr:grpSpPr>
      <xdr:grpSp>
        <xdr:nvGrpSpPr>
          <xdr:cNvPr id="3" name="Group 2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5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6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19050</xdr:colOff>
      <xdr:row>44</xdr:row>
      <xdr:rowOff>180975</xdr:rowOff>
    </xdr:from>
    <xdr:to>
      <xdr:col>2</xdr:col>
      <xdr:colOff>247650</xdr:colOff>
      <xdr:row>44</xdr:row>
      <xdr:rowOff>180975</xdr:rowOff>
    </xdr:to>
    <xdr:cxnSp macro="">
      <xdr:nvCxnSpPr>
        <xdr:cNvPr id="13" name="Straight Connector 12"/>
        <xdr:cNvCxnSpPr/>
      </xdr:nvCxnSpPr>
      <xdr:spPr>
        <a:xfrm>
          <a:off x="19050" y="9134475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9525</xdr:rowOff>
    </xdr:from>
    <xdr:to>
      <xdr:col>6</xdr:col>
      <xdr:colOff>38100</xdr:colOff>
      <xdr:row>45</xdr:row>
      <xdr:rowOff>9525</xdr:rowOff>
    </xdr:to>
    <xdr:cxnSp macro="">
      <xdr:nvCxnSpPr>
        <xdr:cNvPr id="15" name="Straight Connector 14"/>
        <xdr:cNvCxnSpPr/>
      </xdr:nvCxnSpPr>
      <xdr:spPr>
        <a:xfrm>
          <a:off x="2895600" y="9153525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45</xdr:row>
      <xdr:rowOff>0</xdr:rowOff>
    </xdr:from>
    <xdr:to>
      <xdr:col>8</xdr:col>
      <xdr:colOff>257175</xdr:colOff>
      <xdr:row>45</xdr:row>
      <xdr:rowOff>0</xdr:rowOff>
    </xdr:to>
    <xdr:cxnSp macro="">
      <xdr:nvCxnSpPr>
        <xdr:cNvPr id="16" name="Straight Connector 15"/>
        <xdr:cNvCxnSpPr/>
      </xdr:nvCxnSpPr>
      <xdr:spPr>
        <a:xfrm>
          <a:off x="4514850" y="9144000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48</xdr:row>
      <xdr:rowOff>0</xdr:rowOff>
    </xdr:from>
    <xdr:to>
      <xdr:col>2</xdr:col>
      <xdr:colOff>304800</xdr:colOff>
      <xdr:row>48</xdr:row>
      <xdr:rowOff>0</xdr:rowOff>
    </xdr:to>
    <xdr:cxnSp macro="">
      <xdr:nvCxnSpPr>
        <xdr:cNvPr id="12" name="Straight Connector 11"/>
        <xdr:cNvCxnSpPr/>
      </xdr:nvCxnSpPr>
      <xdr:spPr>
        <a:xfrm>
          <a:off x="609600" y="9220200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48</xdr:row>
      <xdr:rowOff>9525</xdr:rowOff>
    </xdr:from>
    <xdr:to>
      <xdr:col>5</xdr:col>
      <xdr:colOff>285750</xdr:colOff>
      <xdr:row>48</xdr:row>
      <xdr:rowOff>9525</xdr:rowOff>
    </xdr:to>
    <xdr:cxnSp macro="">
      <xdr:nvCxnSpPr>
        <xdr:cNvPr id="13" name="Straight Connector 12"/>
        <xdr:cNvCxnSpPr/>
      </xdr:nvCxnSpPr>
      <xdr:spPr>
        <a:xfrm>
          <a:off x="2876550" y="9229725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48</xdr:row>
      <xdr:rowOff>9525</xdr:rowOff>
    </xdr:from>
    <xdr:to>
      <xdr:col>8</xdr:col>
      <xdr:colOff>266700</xdr:colOff>
      <xdr:row>48</xdr:row>
      <xdr:rowOff>9525</xdr:rowOff>
    </xdr:to>
    <xdr:cxnSp macro="">
      <xdr:nvCxnSpPr>
        <xdr:cNvPr id="14" name="Straight Connector 13"/>
        <xdr:cNvCxnSpPr/>
      </xdr:nvCxnSpPr>
      <xdr:spPr>
        <a:xfrm>
          <a:off x="4038600" y="9229725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0</xdr:row>
      <xdr:rowOff>133350</xdr:rowOff>
    </xdr:from>
    <xdr:to>
      <xdr:col>1</xdr:col>
      <xdr:colOff>314419</xdr:colOff>
      <xdr:row>2</xdr:row>
      <xdr:rowOff>105671</xdr:rowOff>
    </xdr:to>
    <xdr:grpSp>
      <xdr:nvGrpSpPr>
        <xdr:cNvPr id="15" name="Group 14"/>
        <xdr:cNvGrpSpPr>
          <a:grpSpLocks noChangeAspect="1"/>
        </xdr:cNvGrpSpPr>
      </xdr:nvGrpSpPr>
      <xdr:grpSpPr bwMode="auto">
        <a:xfrm>
          <a:off x="209550" y="133350"/>
          <a:ext cx="1028794" cy="467621"/>
          <a:chOff x="5340" y="-8"/>
          <a:chExt cx="2573" cy="1181"/>
        </a:xfrm>
      </xdr:grpSpPr>
      <xdr:grpSp>
        <xdr:nvGrpSpPr>
          <xdr:cNvPr id="16" name="Group 15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18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9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20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21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22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23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24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17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48</xdr:row>
      <xdr:rowOff>0</xdr:rowOff>
    </xdr:from>
    <xdr:to>
      <xdr:col>2</xdr:col>
      <xdr:colOff>304800</xdr:colOff>
      <xdr:row>48</xdr:row>
      <xdr:rowOff>0</xdr:rowOff>
    </xdr:to>
    <xdr:cxnSp macro="">
      <xdr:nvCxnSpPr>
        <xdr:cNvPr id="2" name="Straight Connector 1"/>
        <xdr:cNvCxnSpPr/>
      </xdr:nvCxnSpPr>
      <xdr:spPr>
        <a:xfrm>
          <a:off x="609600" y="9248775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48</xdr:row>
      <xdr:rowOff>9525</xdr:rowOff>
    </xdr:from>
    <xdr:to>
      <xdr:col>5</xdr:col>
      <xdr:colOff>285750</xdr:colOff>
      <xdr:row>48</xdr:row>
      <xdr:rowOff>9525</xdr:rowOff>
    </xdr:to>
    <xdr:cxnSp macro="">
      <xdr:nvCxnSpPr>
        <xdr:cNvPr id="3" name="Straight Connector 2"/>
        <xdr:cNvCxnSpPr/>
      </xdr:nvCxnSpPr>
      <xdr:spPr>
        <a:xfrm>
          <a:off x="2305050" y="9258300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48</xdr:row>
      <xdr:rowOff>9525</xdr:rowOff>
    </xdr:from>
    <xdr:to>
      <xdr:col>8</xdr:col>
      <xdr:colOff>266700</xdr:colOff>
      <xdr:row>48</xdr:row>
      <xdr:rowOff>9525</xdr:rowOff>
    </xdr:to>
    <xdr:cxnSp macro="">
      <xdr:nvCxnSpPr>
        <xdr:cNvPr id="4" name="Straight Connector 3"/>
        <xdr:cNvCxnSpPr/>
      </xdr:nvCxnSpPr>
      <xdr:spPr>
        <a:xfrm>
          <a:off x="4038600" y="9258300"/>
          <a:ext cx="1190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0</xdr:row>
      <xdr:rowOff>133350</xdr:rowOff>
    </xdr:from>
    <xdr:to>
      <xdr:col>1</xdr:col>
      <xdr:colOff>314419</xdr:colOff>
      <xdr:row>2</xdr:row>
      <xdr:rowOff>105671</xdr:rowOff>
    </xdr:to>
    <xdr:grpSp>
      <xdr:nvGrpSpPr>
        <xdr:cNvPr id="5" name="Group 4"/>
        <xdr:cNvGrpSpPr>
          <a:grpSpLocks noChangeAspect="1"/>
        </xdr:cNvGrpSpPr>
      </xdr:nvGrpSpPr>
      <xdr:grpSpPr bwMode="auto">
        <a:xfrm>
          <a:off x="209550" y="133350"/>
          <a:ext cx="1028794" cy="467621"/>
          <a:chOff x="5340" y="-8"/>
          <a:chExt cx="2573" cy="1181"/>
        </a:xfrm>
      </xdr:grpSpPr>
      <xdr:grpSp>
        <xdr:nvGrpSpPr>
          <xdr:cNvPr id="6" name="Group 5"/>
          <xdr:cNvGrpSpPr>
            <a:grpSpLocks noChangeAspect="1"/>
          </xdr:cNvGrpSpPr>
        </xdr:nvGrpSpPr>
        <xdr:grpSpPr bwMode="auto">
          <a:xfrm>
            <a:off x="5340" y="-8"/>
            <a:ext cx="2573" cy="1087"/>
            <a:chOff x="1813" y="2086"/>
            <a:chExt cx="1598" cy="675"/>
          </a:xfrm>
        </xdr:grpSpPr>
        <xdr:sp macro="" textlink="">
          <xdr:nvSpPr>
            <xdr:cNvPr id="8" name="Freeform 3"/>
            <xdr:cNvSpPr>
              <a:spLocks noChangeAspect="1"/>
            </xdr:cNvSpPr>
          </xdr:nvSpPr>
          <xdr:spPr bwMode="auto">
            <a:xfrm>
              <a:off x="2835" y="2086"/>
              <a:ext cx="576" cy="675"/>
            </a:xfrm>
            <a:custGeom>
              <a:avLst/>
              <a:gdLst>
                <a:gd name="T0" fmla="*/ 499 w 633"/>
                <a:gd name="T1" fmla="*/ 731 h 742"/>
                <a:gd name="T2" fmla="*/ 448 w 633"/>
                <a:gd name="T3" fmla="*/ 708 h 742"/>
                <a:gd name="T4" fmla="*/ 473 w 633"/>
                <a:gd name="T5" fmla="*/ 715 h 742"/>
                <a:gd name="T6" fmla="*/ 478 w 633"/>
                <a:gd name="T7" fmla="*/ 415 h 742"/>
                <a:gd name="T8" fmla="*/ 185 w 633"/>
                <a:gd name="T9" fmla="*/ 111 h 742"/>
                <a:gd name="T10" fmla="*/ 7 w 633"/>
                <a:gd name="T11" fmla="*/ 117 h 742"/>
                <a:gd name="T12" fmla="*/ 1 w 633"/>
                <a:gd name="T13" fmla="*/ 136 h 742"/>
                <a:gd name="T14" fmla="*/ 1 w 633"/>
                <a:gd name="T15" fmla="*/ 112 h 742"/>
                <a:gd name="T16" fmla="*/ 28 w 633"/>
                <a:gd name="T17" fmla="*/ 36 h 742"/>
                <a:gd name="T18" fmla="*/ 202 w 633"/>
                <a:gd name="T19" fmla="*/ 46 h 742"/>
                <a:gd name="T20" fmla="*/ 576 w 633"/>
                <a:gd name="T21" fmla="*/ 446 h 742"/>
                <a:gd name="T22" fmla="*/ 631 w 633"/>
                <a:gd name="T23" fmla="*/ 624 h 742"/>
                <a:gd name="T24" fmla="*/ 621 w 633"/>
                <a:gd name="T25" fmla="*/ 692 h 742"/>
                <a:gd name="T26" fmla="*/ 585 w 633"/>
                <a:gd name="T27" fmla="*/ 728 h 742"/>
                <a:gd name="T28" fmla="*/ 499 w 633"/>
                <a:gd name="T29" fmla="*/ 731 h 7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633" h="742">
                  <a:moveTo>
                    <a:pt x="499" y="731"/>
                  </a:moveTo>
                  <a:cubicBezTo>
                    <a:pt x="463" y="721"/>
                    <a:pt x="454" y="712"/>
                    <a:pt x="448" y="708"/>
                  </a:cubicBezTo>
                  <a:cubicBezTo>
                    <a:pt x="454" y="709"/>
                    <a:pt x="462" y="713"/>
                    <a:pt x="473" y="715"/>
                  </a:cubicBezTo>
                  <a:cubicBezTo>
                    <a:pt x="590" y="739"/>
                    <a:pt x="593" y="600"/>
                    <a:pt x="478" y="415"/>
                  </a:cubicBezTo>
                  <a:cubicBezTo>
                    <a:pt x="398" y="287"/>
                    <a:pt x="291" y="175"/>
                    <a:pt x="185" y="111"/>
                  </a:cubicBezTo>
                  <a:cubicBezTo>
                    <a:pt x="91" y="54"/>
                    <a:pt x="26" y="56"/>
                    <a:pt x="7" y="117"/>
                  </a:cubicBezTo>
                  <a:lnTo>
                    <a:pt x="1" y="136"/>
                  </a:lnTo>
                  <a:lnTo>
                    <a:pt x="1" y="112"/>
                  </a:lnTo>
                  <a:cubicBezTo>
                    <a:pt x="0" y="77"/>
                    <a:pt x="7" y="57"/>
                    <a:pt x="28" y="36"/>
                  </a:cubicBezTo>
                  <a:cubicBezTo>
                    <a:pt x="64" y="0"/>
                    <a:pt x="117" y="3"/>
                    <a:pt x="202" y="46"/>
                  </a:cubicBezTo>
                  <a:cubicBezTo>
                    <a:pt x="335" y="112"/>
                    <a:pt x="493" y="281"/>
                    <a:pt x="576" y="446"/>
                  </a:cubicBezTo>
                  <a:cubicBezTo>
                    <a:pt x="613" y="518"/>
                    <a:pt x="628" y="568"/>
                    <a:pt x="631" y="624"/>
                  </a:cubicBezTo>
                  <a:cubicBezTo>
                    <a:pt x="633" y="667"/>
                    <a:pt x="631" y="672"/>
                    <a:pt x="621" y="692"/>
                  </a:cubicBezTo>
                  <a:cubicBezTo>
                    <a:pt x="613" y="707"/>
                    <a:pt x="600" y="721"/>
                    <a:pt x="585" y="728"/>
                  </a:cubicBezTo>
                  <a:cubicBezTo>
                    <a:pt x="559" y="739"/>
                    <a:pt x="539" y="742"/>
                    <a:pt x="499" y="731"/>
                  </a:cubicBez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9" name="Freeform 4"/>
            <xdr:cNvSpPr>
              <a:spLocks noChangeAspect="1" noEditPoints="1"/>
            </xdr:cNvSpPr>
          </xdr:nvSpPr>
          <xdr:spPr bwMode="auto">
            <a:xfrm>
              <a:off x="1813" y="2246"/>
              <a:ext cx="443" cy="434"/>
            </a:xfrm>
            <a:custGeom>
              <a:avLst/>
              <a:gdLst>
                <a:gd name="T0" fmla="*/ 102 w 486"/>
                <a:gd name="T1" fmla="*/ 0 h 477"/>
                <a:gd name="T2" fmla="*/ 0 w 486"/>
                <a:gd name="T3" fmla="*/ 477 h 477"/>
                <a:gd name="T4" fmla="*/ 142 w 486"/>
                <a:gd name="T5" fmla="*/ 477 h 477"/>
                <a:gd name="T6" fmla="*/ 361 w 486"/>
                <a:gd name="T7" fmla="*/ 456 h 477"/>
                <a:gd name="T8" fmla="*/ 447 w 486"/>
                <a:gd name="T9" fmla="*/ 281 h 477"/>
                <a:gd name="T10" fmla="*/ 398 w 486"/>
                <a:gd name="T11" fmla="*/ 230 h 477"/>
                <a:gd name="T12" fmla="*/ 382 w 486"/>
                <a:gd name="T13" fmla="*/ 223 h 477"/>
                <a:gd name="T14" fmla="*/ 399 w 486"/>
                <a:gd name="T15" fmla="*/ 215 h 477"/>
                <a:gd name="T16" fmla="*/ 465 w 486"/>
                <a:gd name="T17" fmla="*/ 149 h 477"/>
                <a:gd name="T18" fmla="*/ 465 w 486"/>
                <a:gd name="T19" fmla="*/ 41 h 477"/>
                <a:gd name="T20" fmla="*/ 435 w 486"/>
                <a:gd name="T21" fmla="*/ 13 h 477"/>
                <a:gd name="T22" fmla="*/ 375 w 486"/>
                <a:gd name="T23" fmla="*/ 0 h 477"/>
                <a:gd name="T24" fmla="*/ 244 w 486"/>
                <a:gd name="T25" fmla="*/ 0 h 477"/>
                <a:gd name="T26" fmla="*/ 102 w 486"/>
                <a:gd name="T27" fmla="*/ 0 h 477"/>
                <a:gd name="T28" fmla="*/ 223 w 486"/>
                <a:gd name="T29" fmla="*/ 97 h 477"/>
                <a:gd name="T30" fmla="*/ 259 w 486"/>
                <a:gd name="T31" fmla="*/ 97 h 477"/>
                <a:gd name="T32" fmla="*/ 333 w 486"/>
                <a:gd name="T33" fmla="*/ 117 h 477"/>
                <a:gd name="T34" fmla="*/ 309 w 486"/>
                <a:gd name="T35" fmla="*/ 177 h 477"/>
                <a:gd name="T36" fmla="*/ 251 w 486"/>
                <a:gd name="T37" fmla="*/ 185 h 477"/>
                <a:gd name="T38" fmla="*/ 204 w 486"/>
                <a:gd name="T39" fmla="*/ 185 h 477"/>
                <a:gd name="T40" fmla="*/ 223 w 486"/>
                <a:gd name="T41" fmla="*/ 97 h 477"/>
                <a:gd name="T42" fmla="*/ 184 w 486"/>
                <a:gd name="T43" fmla="*/ 278 h 477"/>
                <a:gd name="T44" fmla="*/ 235 w 486"/>
                <a:gd name="T45" fmla="*/ 278 h 477"/>
                <a:gd name="T46" fmla="*/ 297 w 486"/>
                <a:gd name="T47" fmla="*/ 287 h 477"/>
                <a:gd name="T48" fmla="*/ 277 w 486"/>
                <a:gd name="T49" fmla="*/ 367 h 477"/>
                <a:gd name="T50" fmla="*/ 213 w 486"/>
                <a:gd name="T51" fmla="*/ 375 h 477"/>
                <a:gd name="T52" fmla="*/ 164 w 486"/>
                <a:gd name="T53" fmla="*/ 375 h 477"/>
                <a:gd name="T54" fmla="*/ 184 w 486"/>
                <a:gd name="T55" fmla="*/ 278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486" h="477">
                  <a:moveTo>
                    <a:pt x="102" y="0"/>
                  </a:moveTo>
                  <a:lnTo>
                    <a:pt x="0" y="477"/>
                  </a:lnTo>
                  <a:lnTo>
                    <a:pt x="142" y="477"/>
                  </a:lnTo>
                  <a:cubicBezTo>
                    <a:pt x="286" y="477"/>
                    <a:pt x="325" y="473"/>
                    <a:pt x="361" y="456"/>
                  </a:cubicBezTo>
                  <a:cubicBezTo>
                    <a:pt x="422" y="426"/>
                    <a:pt x="466" y="338"/>
                    <a:pt x="447" y="281"/>
                  </a:cubicBezTo>
                  <a:cubicBezTo>
                    <a:pt x="439" y="257"/>
                    <a:pt x="423" y="241"/>
                    <a:pt x="398" y="230"/>
                  </a:cubicBezTo>
                  <a:lnTo>
                    <a:pt x="382" y="223"/>
                  </a:lnTo>
                  <a:lnTo>
                    <a:pt x="399" y="215"/>
                  </a:lnTo>
                  <a:cubicBezTo>
                    <a:pt x="423" y="202"/>
                    <a:pt x="452" y="174"/>
                    <a:pt x="465" y="149"/>
                  </a:cubicBezTo>
                  <a:cubicBezTo>
                    <a:pt x="480" y="118"/>
                    <a:pt x="486" y="72"/>
                    <a:pt x="465" y="41"/>
                  </a:cubicBezTo>
                  <a:cubicBezTo>
                    <a:pt x="458" y="32"/>
                    <a:pt x="445" y="19"/>
                    <a:pt x="435" y="13"/>
                  </a:cubicBezTo>
                  <a:cubicBezTo>
                    <a:pt x="427" y="9"/>
                    <a:pt x="417" y="0"/>
                    <a:pt x="375" y="0"/>
                  </a:cubicBezTo>
                  <a:lnTo>
                    <a:pt x="244" y="0"/>
                  </a:lnTo>
                  <a:lnTo>
                    <a:pt x="102" y="0"/>
                  </a:lnTo>
                  <a:close/>
                  <a:moveTo>
                    <a:pt x="223" y="97"/>
                  </a:moveTo>
                  <a:lnTo>
                    <a:pt x="259" y="97"/>
                  </a:lnTo>
                  <a:cubicBezTo>
                    <a:pt x="307" y="97"/>
                    <a:pt x="325" y="100"/>
                    <a:pt x="333" y="117"/>
                  </a:cubicBezTo>
                  <a:cubicBezTo>
                    <a:pt x="340" y="135"/>
                    <a:pt x="328" y="166"/>
                    <a:pt x="309" y="177"/>
                  </a:cubicBezTo>
                  <a:cubicBezTo>
                    <a:pt x="298" y="184"/>
                    <a:pt x="289" y="185"/>
                    <a:pt x="251" y="185"/>
                  </a:cubicBezTo>
                  <a:lnTo>
                    <a:pt x="204" y="185"/>
                  </a:lnTo>
                  <a:lnTo>
                    <a:pt x="223" y="97"/>
                  </a:lnTo>
                  <a:close/>
                  <a:moveTo>
                    <a:pt x="184" y="278"/>
                  </a:moveTo>
                  <a:lnTo>
                    <a:pt x="235" y="278"/>
                  </a:lnTo>
                  <a:cubicBezTo>
                    <a:pt x="279" y="278"/>
                    <a:pt x="286" y="279"/>
                    <a:pt x="297" y="287"/>
                  </a:cubicBezTo>
                  <a:cubicBezTo>
                    <a:pt x="322" y="306"/>
                    <a:pt x="311" y="350"/>
                    <a:pt x="277" y="367"/>
                  </a:cubicBezTo>
                  <a:cubicBezTo>
                    <a:pt x="265" y="373"/>
                    <a:pt x="251" y="375"/>
                    <a:pt x="213" y="375"/>
                  </a:cubicBezTo>
                  <a:lnTo>
                    <a:pt x="164" y="375"/>
                  </a:lnTo>
                  <a:lnTo>
                    <a:pt x="184" y="2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" name="Freeform 5"/>
            <xdr:cNvSpPr>
              <a:spLocks noChangeAspect="1" noEditPoints="1"/>
            </xdr:cNvSpPr>
          </xdr:nvSpPr>
          <xdr:spPr bwMode="auto">
            <a:xfrm>
              <a:off x="2220" y="2246"/>
              <a:ext cx="453" cy="434"/>
            </a:xfrm>
            <a:custGeom>
              <a:avLst/>
              <a:gdLst>
                <a:gd name="T0" fmla="*/ 101 w 498"/>
                <a:gd name="T1" fmla="*/ 0 h 477"/>
                <a:gd name="T2" fmla="*/ 0 w 498"/>
                <a:gd name="T3" fmla="*/ 477 h 477"/>
                <a:gd name="T4" fmla="*/ 137 w 498"/>
                <a:gd name="T5" fmla="*/ 477 h 477"/>
                <a:gd name="T6" fmla="*/ 178 w 498"/>
                <a:gd name="T7" fmla="*/ 284 h 477"/>
                <a:gd name="T8" fmla="*/ 191 w 498"/>
                <a:gd name="T9" fmla="*/ 284 h 477"/>
                <a:gd name="T10" fmla="*/ 234 w 498"/>
                <a:gd name="T11" fmla="*/ 310 h 477"/>
                <a:gd name="T12" fmla="*/ 284 w 498"/>
                <a:gd name="T13" fmla="*/ 477 h 477"/>
                <a:gd name="T14" fmla="*/ 442 w 498"/>
                <a:gd name="T15" fmla="*/ 477 h 477"/>
                <a:gd name="T16" fmla="*/ 393 w 498"/>
                <a:gd name="T17" fmla="*/ 311 h 477"/>
                <a:gd name="T18" fmla="*/ 349 w 498"/>
                <a:gd name="T19" fmla="*/ 265 h 477"/>
                <a:gd name="T20" fmla="*/ 368 w 498"/>
                <a:gd name="T21" fmla="*/ 259 h 477"/>
                <a:gd name="T22" fmla="*/ 442 w 498"/>
                <a:gd name="T23" fmla="*/ 211 h 477"/>
                <a:gd name="T24" fmla="*/ 475 w 498"/>
                <a:gd name="T25" fmla="*/ 49 h 477"/>
                <a:gd name="T26" fmla="*/ 433 w 498"/>
                <a:gd name="T27" fmla="*/ 11 h 477"/>
                <a:gd name="T28" fmla="*/ 323 w 498"/>
                <a:gd name="T29" fmla="*/ 0 h 477"/>
                <a:gd name="T30" fmla="*/ 101 w 498"/>
                <a:gd name="T31" fmla="*/ 0 h 477"/>
                <a:gd name="T32" fmla="*/ 217 w 498"/>
                <a:gd name="T33" fmla="*/ 97 h 477"/>
                <a:gd name="T34" fmla="*/ 261 w 498"/>
                <a:gd name="T35" fmla="*/ 97 h 477"/>
                <a:gd name="T36" fmla="*/ 337 w 498"/>
                <a:gd name="T37" fmla="*/ 117 h 477"/>
                <a:gd name="T38" fmla="*/ 280 w 498"/>
                <a:gd name="T39" fmla="*/ 185 h 477"/>
                <a:gd name="T40" fmla="*/ 199 w 498"/>
                <a:gd name="T41" fmla="*/ 185 h 477"/>
                <a:gd name="T42" fmla="*/ 217 w 498"/>
                <a:gd name="T43" fmla="*/ 97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98" h="477">
                  <a:moveTo>
                    <a:pt x="101" y="0"/>
                  </a:moveTo>
                  <a:lnTo>
                    <a:pt x="0" y="477"/>
                  </a:lnTo>
                  <a:lnTo>
                    <a:pt x="137" y="477"/>
                  </a:lnTo>
                  <a:cubicBezTo>
                    <a:pt x="152" y="419"/>
                    <a:pt x="178" y="284"/>
                    <a:pt x="178" y="284"/>
                  </a:cubicBezTo>
                  <a:lnTo>
                    <a:pt x="191" y="284"/>
                  </a:lnTo>
                  <a:cubicBezTo>
                    <a:pt x="210" y="284"/>
                    <a:pt x="229" y="295"/>
                    <a:pt x="234" y="310"/>
                  </a:cubicBezTo>
                  <a:lnTo>
                    <a:pt x="284" y="477"/>
                  </a:lnTo>
                  <a:lnTo>
                    <a:pt x="442" y="477"/>
                  </a:lnTo>
                  <a:cubicBezTo>
                    <a:pt x="442" y="466"/>
                    <a:pt x="401" y="327"/>
                    <a:pt x="393" y="311"/>
                  </a:cubicBezTo>
                  <a:cubicBezTo>
                    <a:pt x="383" y="293"/>
                    <a:pt x="371" y="272"/>
                    <a:pt x="349" y="265"/>
                  </a:cubicBezTo>
                  <a:cubicBezTo>
                    <a:pt x="355" y="263"/>
                    <a:pt x="358" y="262"/>
                    <a:pt x="368" y="259"/>
                  </a:cubicBezTo>
                  <a:cubicBezTo>
                    <a:pt x="392" y="252"/>
                    <a:pt x="423" y="232"/>
                    <a:pt x="442" y="211"/>
                  </a:cubicBezTo>
                  <a:cubicBezTo>
                    <a:pt x="483" y="166"/>
                    <a:pt x="498" y="94"/>
                    <a:pt x="475" y="49"/>
                  </a:cubicBezTo>
                  <a:cubicBezTo>
                    <a:pt x="465" y="29"/>
                    <a:pt x="456" y="21"/>
                    <a:pt x="433" y="11"/>
                  </a:cubicBezTo>
                  <a:cubicBezTo>
                    <a:pt x="418" y="4"/>
                    <a:pt x="396" y="0"/>
                    <a:pt x="323" y="0"/>
                  </a:cubicBezTo>
                  <a:lnTo>
                    <a:pt x="101" y="0"/>
                  </a:lnTo>
                  <a:close/>
                  <a:moveTo>
                    <a:pt x="217" y="97"/>
                  </a:moveTo>
                  <a:lnTo>
                    <a:pt x="261" y="97"/>
                  </a:lnTo>
                  <a:cubicBezTo>
                    <a:pt x="313" y="97"/>
                    <a:pt x="330" y="100"/>
                    <a:pt x="337" y="117"/>
                  </a:cubicBezTo>
                  <a:cubicBezTo>
                    <a:pt x="349" y="147"/>
                    <a:pt x="317" y="185"/>
                    <a:pt x="280" y="185"/>
                  </a:cubicBezTo>
                  <a:lnTo>
                    <a:pt x="199" y="185"/>
                  </a:lnTo>
                  <a:lnTo>
                    <a:pt x="217" y="97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1" name="Freeform 6"/>
            <xdr:cNvSpPr>
              <a:spLocks noChangeAspect="1"/>
            </xdr:cNvSpPr>
          </xdr:nvSpPr>
          <xdr:spPr bwMode="auto">
            <a:xfrm>
              <a:off x="2767" y="2246"/>
              <a:ext cx="216" cy="434"/>
            </a:xfrm>
            <a:custGeom>
              <a:avLst/>
              <a:gdLst>
                <a:gd name="T0" fmla="*/ 102 w 237"/>
                <a:gd name="T1" fmla="*/ 0 h 477"/>
                <a:gd name="T2" fmla="*/ 237 w 237"/>
                <a:gd name="T3" fmla="*/ 0 h 477"/>
                <a:gd name="T4" fmla="*/ 136 w 237"/>
                <a:gd name="T5" fmla="*/ 477 h 477"/>
                <a:gd name="T6" fmla="*/ 0 w 237"/>
                <a:gd name="T7" fmla="*/ 477 h 477"/>
                <a:gd name="T8" fmla="*/ 102 w 237"/>
                <a:gd name="T9" fmla="*/ 0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7" h="477">
                  <a:moveTo>
                    <a:pt x="102" y="0"/>
                  </a:moveTo>
                  <a:lnTo>
                    <a:pt x="237" y="0"/>
                  </a:lnTo>
                  <a:lnTo>
                    <a:pt x="136" y="477"/>
                  </a:lnTo>
                  <a:lnTo>
                    <a:pt x="0" y="477"/>
                  </a:lnTo>
                  <a:lnTo>
                    <a:pt x="102" y="0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2" name="Freeform 7"/>
            <xdr:cNvSpPr>
              <a:spLocks noChangeAspect="1"/>
            </xdr:cNvSpPr>
          </xdr:nvSpPr>
          <xdr:spPr bwMode="auto">
            <a:xfrm>
              <a:off x="2646" y="2246"/>
              <a:ext cx="214" cy="435"/>
            </a:xfrm>
            <a:custGeom>
              <a:avLst/>
              <a:gdLst>
                <a:gd name="T0" fmla="*/ 133 w 235"/>
                <a:gd name="T1" fmla="*/ 478 h 478"/>
                <a:gd name="T2" fmla="*/ 0 w 235"/>
                <a:gd name="T3" fmla="*/ 477 h 478"/>
                <a:gd name="T4" fmla="*/ 102 w 235"/>
                <a:gd name="T5" fmla="*/ 0 h 478"/>
                <a:gd name="T6" fmla="*/ 235 w 235"/>
                <a:gd name="T7" fmla="*/ 0 h 478"/>
                <a:gd name="T8" fmla="*/ 133 w 235"/>
                <a:gd name="T9" fmla="*/ 478 h 47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5" h="478">
                  <a:moveTo>
                    <a:pt x="133" y="478"/>
                  </a:moveTo>
                  <a:lnTo>
                    <a:pt x="0" y="477"/>
                  </a:lnTo>
                  <a:lnTo>
                    <a:pt x="102" y="0"/>
                  </a:lnTo>
                  <a:lnTo>
                    <a:pt x="235" y="0"/>
                  </a:lnTo>
                  <a:lnTo>
                    <a:pt x="133" y="478"/>
                  </a:lnTo>
                  <a:close/>
                </a:path>
              </a:pathLst>
            </a:custGeom>
            <a:solidFill>
              <a:srgbClr val="00206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3" name="Freeform 8"/>
            <xdr:cNvSpPr>
              <a:spLocks noChangeAspect="1"/>
            </xdr:cNvSpPr>
          </xdr:nvSpPr>
          <xdr:spPr bwMode="auto">
            <a:xfrm>
              <a:off x="2996" y="2246"/>
              <a:ext cx="233" cy="434"/>
            </a:xfrm>
            <a:custGeom>
              <a:avLst/>
              <a:gdLst>
                <a:gd name="T0" fmla="*/ 64 w 256"/>
                <a:gd name="T1" fmla="*/ 471 h 477"/>
                <a:gd name="T2" fmla="*/ 140 w 256"/>
                <a:gd name="T3" fmla="*/ 110 h 477"/>
                <a:gd name="T4" fmla="*/ 0 w 256"/>
                <a:gd name="T5" fmla="*/ 110 h 477"/>
                <a:gd name="T6" fmla="*/ 23 w 256"/>
                <a:gd name="T7" fmla="*/ 0 h 477"/>
                <a:gd name="T8" fmla="*/ 51 w 256"/>
                <a:gd name="T9" fmla="*/ 0 h 477"/>
                <a:gd name="T10" fmla="*/ 103 w 256"/>
                <a:gd name="T11" fmla="*/ 21 h 477"/>
                <a:gd name="T12" fmla="*/ 250 w 256"/>
                <a:gd name="T13" fmla="*/ 182 h 477"/>
                <a:gd name="T14" fmla="*/ 256 w 256"/>
                <a:gd name="T15" fmla="*/ 191 h 477"/>
                <a:gd name="T16" fmla="*/ 195 w 256"/>
                <a:gd name="T17" fmla="*/ 477 h 477"/>
                <a:gd name="T18" fmla="*/ 62 w 256"/>
                <a:gd name="T19" fmla="*/ 477 h 477"/>
                <a:gd name="T20" fmla="*/ 64 w 256"/>
                <a:gd name="T21" fmla="*/ 471 h 4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256" h="477">
                  <a:moveTo>
                    <a:pt x="64" y="471"/>
                  </a:moveTo>
                  <a:lnTo>
                    <a:pt x="140" y="110"/>
                  </a:lnTo>
                  <a:lnTo>
                    <a:pt x="0" y="110"/>
                  </a:lnTo>
                  <a:lnTo>
                    <a:pt x="23" y="0"/>
                  </a:lnTo>
                  <a:lnTo>
                    <a:pt x="51" y="0"/>
                  </a:lnTo>
                  <a:cubicBezTo>
                    <a:pt x="79" y="0"/>
                    <a:pt x="81" y="1"/>
                    <a:pt x="103" y="21"/>
                  </a:cubicBezTo>
                  <a:cubicBezTo>
                    <a:pt x="162" y="77"/>
                    <a:pt x="193" y="110"/>
                    <a:pt x="250" y="182"/>
                  </a:cubicBezTo>
                  <a:cubicBezTo>
                    <a:pt x="254" y="187"/>
                    <a:pt x="256" y="191"/>
                    <a:pt x="256" y="191"/>
                  </a:cubicBezTo>
                  <a:cubicBezTo>
                    <a:pt x="256" y="191"/>
                    <a:pt x="198" y="475"/>
                    <a:pt x="195" y="477"/>
                  </a:cubicBezTo>
                  <a:lnTo>
                    <a:pt x="62" y="477"/>
                  </a:lnTo>
                  <a:lnTo>
                    <a:pt x="64" y="471"/>
                  </a:ln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4" name="Freeform 9"/>
            <xdr:cNvSpPr>
              <a:spLocks noChangeAspect="1"/>
            </xdr:cNvSpPr>
          </xdr:nvSpPr>
          <xdr:spPr bwMode="auto">
            <a:xfrm>
              <a:off x="3195" y="2246"/>
              <a:ext cx="204" cy="100"/>
            </a:xfrm>
            <a:custGeom>
              <a:avLst/>
              <a:gdLst>
                <a:gd name="T0" fmla="*/ 0 w 225"/>
                <a:gd name="T1" fmla="*/ 0 h 110"/>
                <a:gd name="T2" fmla="*/ 225 w 225"/>
                <a:gd name="T3" fmla="*/ 0 h 110"/>
                <a:gd name="T4" fmla="*/ 201 w 225"/>
                <a:gd name="T5" fmla="*/ 110 h 110"/>
                <a:gd name="T6" fmla="*/ 95 w 225"/>
                <a:gd name="T7" fmla="*/ 110 h 110"/>
                <a:gd name="T8" fmla="*/ 0 w 225"/>
                <a:gd name="T9" fmla="*/ 0 h 1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5" h="110">
                  <a:moveTo>
                    <a:pt x="0" y="0"/>
                  </a:moveTo>
                  <a:lnTo>
                    <a:pt x="225" y="0"/>
                  </a:lnTo>
                  <a:lnTo>
                    <a:pt x="201" y="110"/>
                  </a:lnTo>
                  <a:lnTo>
                    <a:pt x="95" y="110"/>
                  </a:lnTo>
                  <a:cubicBezTo>
                    <a:pt x="64" y="72"/>
                    <a:pt x="32" y="33"/>
                    <a:pt x="0" y="0"/>
                  </a:cubicBezTo>
                  <a:close/>
                </a:path>
              </a:pathLst>
            </a:custGeom>
            <a:solidFill>
              <a:srgbClr val="F8660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7" name="Text Box 10"/>
          <xdr:cNvSpPr txBox="1">
            <a:spLocks noChangeAspect="1" noChangeArrowheads="1"/>
          </xdr:cNvSpPr>
        </xdr:nvSpPr>
        <xdr:spPr bwMode="auto">
          <a:xfrm>
            <a:off x="5845" y="986"/>
            <a:ext cx="1890" cy="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Integrated Business Solution</a:t>
            </a:r>
          </a:p>
          <a:p>
            <a:pPr algn="l" rtl="0">
              <a:defRPr sz="1000"/>
            </a:pPr>
            <a:endParaRPr lang="en-US" sz="550" b="1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zoomScaleNormal="100" workbookViewId="0">
      <selection activeCell="D10" sqref="D10"/>
    </sheetView>
  </sheetViews>
  <sheetFormatPr defaultRowHeight="15" x14ac:dyDescent="0.25"/>
  <cols>
    <col min="1" max="1" width="9.28515625" customWidth="1"/>
    <col min="2" max="2" width="2" customWidth="1"/>
    <col min="3" max="3" width="12.5703125" customWidth="1"/>
    <col min="4" max="4" width="16.28515625" customWidth="1"/>
    <col min="5" max="5" width="3.28515625" bestFit="1" customWidth="1"/>
    <col min="6" max="6" width="7.5703125" bestFit="1" customWidth="1"/>
    <col min="7" max="7" width="4.85546875" customWidth="1"/>
    <col min="8" max="8" width="4.42578125" customWidth="1"/>
    <col min="9" max="9" width="17.28515625" customWidth="1"/>
    <col min="10" max="10" width="9.85546875" customWidth="1"/>
    <col min="12" max="12" width="10.140625" customWidth="1"/>
    <col min="13" max="13" width="10.7109375" bestFit="1" customWidth="1"/>
    <col min="14" max="14" width="26" bestFit="1" customWidth="1"/>
  </cols>
  <sheetData>
    <row r="1" spans="1:14" ht="19.5" thickBot="1" x14ac:dyDescent="0.3">
      <c r="A1" s="1"/>
      <c r="B1" s="2"/>
      <c r="C1" s="2"/>
      <c r="D1" s="49" t="s">
        <v>0</v>
      </c>
      <c r="E1" s="50"/>
      <c r="F1" s="50"/>
      <c r="G1" s="50"/>
      <c r="H1" s="51"/>
      <c r="I1" s="55" t="s">
        <v>17</v>
      </c>
      <c r="J1" s="56"/>
    </row>
    <row r="2" spans="1:14" ht="19.5" thickBot="1" x14ac:dyDescent="0.3">
      <c r="A2" s="3"/>
      <c r="B2" s="4"/>
      <c r="C2" s="4"/>
      <c r="D2" s="52"/>
      <c r="E2" s="53"/>
      <c r="F2" s="53"/>
      <c r="G2" s="53"/>
      <c r="H2" s="54"/>
      <c r="I2" s="55" t="s">
        <v>1</v>
      </c>
      <c r="J2" s="56"/>
    </row>
    <row r="3" spans="1:14" ht="19.5" thickBot="1" x14ac:dyDescent="0.3">
      <c r="A3" s="3"/>
      <c r="B3" s="4"/>
      <c r="C3" s="4"/>
      <c r="D3" s="52"/>
      <c r="E3" s="53"/>
      <c r="F3" s="53"/>
      <c r="G3" s="53"/>
      <c r="H3" s="54"/>
      <c r="I3" s="55" t="s">
        <v>2</v>
      </c>
      <c r="J3" s="56"/>
    </row>
    <row r="4" spans="1:14" ht="16.5" thickBot="1" x14ac:dyDescent="0.3">
      <c r="A4" s="57" t="s">
        <v>18</v>
      </c>
      <c r="B4" s="58"/>
      <c r="C4" s="58"/>
      <c r="D4" s="58"/>
      <c r="E4" s="58"/>
      <c r="F4" s="58"/>
      <c r="G4" s="58"/>
      <c r="H4" s="58"/>
      <c r="I4" s="58"/>
      <c r="J4" s="59"/>
    </row>
    <row r="5" spans="1:14" s="5" customFormat="1" x14ac:dyDescent="0.25"/>
    <row r="6" spans="1:14" s="5" customFormat="1" x14ac:dyDescent="0.25">
      <c r="A6" s="10" t="s">
        <v>19</v>
      </c>
      <c r="B6" s="10" t="s">
        <v>3</v>
      </c>
      <c r="C6" t="s">
        <v>163</v>
      </c>
      <c r="D6" s="10"/>
      <c r="E6" s="10"/>
      <c r="F6" s="11"/>
      <c r="G6" s="11"/>
      <c r="H6" s="10"/>
      <c r="I6" s="10"/>
      <c r="J6" s="10"/>
      <c r="L6" s="46" t="s">
        <v>149</v>
      </c>
      <c r="M6" s="46" t="s">
        <v>150</v>
      </c>
      <c r="N6"/>
    </row>
    <row r="7" spans="1:14" s="5" customFormat="1" x14ac:dyDescent="0.25">
      <c r="A7" s="10" t="s">
        <v>20</v>
      </c>
      <c r="B7" s="10" t="s">
        <v>3</v>
      </c>
      <c r="D7" s="10"/>
      <c r="E7" s="10"/>
      <c r="F7" s="10"/>
      <c r="G7" s="10"/>
      <c r="H7" s="10"/>
      <c r="I7" s="10"/>
      <c r="J7" s="10"/>
      <c r="L7" s="45" t="s">
        <v>148</v>
      </c>
      <c r="M7" s="44">
        <v>43161</v>
      </c>
      <c r="N7" t="s">
        <v>152</v>
      </c>
    </row>
    <row r="8" spans="1:14" s="5" customFormat="1" x14ac:dyDescent="0.25">
      <c r="A8" s="10" t="s">
        <v>21</v>
      </c>
      <c r="B8" s="10" t="s">
        <v>3</v>
      </c>
      <c r="D8" s="10"/>
      <c r="E8" s="10"/>
      <c r="F8" s="10"/>
      <c r="G8" s="10"/>
      <c r="H8" s="10"/>
      <c r="I8" s="10"/>
      <c r="J8" s="10"/>
    </row>
    <row r="9" spans="1:14" s="5" customForma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4" s="5" customFormat="1" x14ac:dyDescent="0.25">
      <c r="A10" s="10" t="str">
        <f>L7&amp; ", " &amp; DAY(M7) &amp; " " &amp; VLOOKUP(MONTH(M7),Rumus!$A$3:$B$14,2,0) &amp; " " &amp; YEAR(M7)</f>
        <v>Pati, 2 Maret 2018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4" s="5" customFormat="1" x14ac:dyDescent="0.25">
      <c r="A11" s="10" t="s">
        <v>6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4" s="5" customFormat="1" x14ac:dyDescent="0.25">
      <c r="A12" s="10" t="s">
        <v>27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4" s="5" customFormat="1" x14ac:dyDescent="0.25">
      <c r="A13" s="10" t="s">
        <v>22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4" s="5" customFormat="1" x14ac:dyDescent="0.25">
      <c r="A14" s="10" t="s">
        <v>160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4" s="5" customFormat="1" x14ac:dyDescent="0.25">
      <c r="A15" s="47" t="s">
        <v>161</v>
      </c>
      <c r="B15" s="47"/>
      <c r="C15" s="47"/>
      <c r="D15" s="10"/>
      <c r="E15" s="10"/>
      <c r="F15" s="10"/>
      <c r="G15" s="10"/>
      <c r="H15" s="10"/>
      <c r="I15" s="10"/>
      <c r="J15" s="10"/>
    </row>
    <row r="16" spans="1:14" s="5" customForma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s="5" customForma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s="5" customFormat="1" x14ac:dyDescent="0.25">
      <c r="A18" s="10" t="s">
        <v>7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s="5" customFormat="1" x14ac:dyDescent="0.25">
      <c r="A19" s="10" t="s">
        <v>8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s="5" customForma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s="5" customFormat="1" x14ac:dyDescent="0.25">
      <c r="A21" s="10"/>
      <c r="B21" s="10"/>
      <c r="C21" s="13" t="s">
        <v>23</v>
      </c>
      <c r="D21" s="16">
        <f>I28</f>
        <v>155000000000</v>
      </c>
      <c r="E21" s="10"/>
      <c r="F21" s="10"/>
      <c r="G21" s="10"/>
      <c r="H21" s="10"/>
      <c r="I21" s="10"/>
      <c r="J21" s="10"/>
    </row>
    <row r="22" spans="1:10" s="5" customFormat="1" x14ac:dyDescent="0.25">
      <c r="A22" s="10"/>
      <c r="B22" s="10"/>
      <c r="D22" s="14" t="s">
        <v>162</v>
      </c>
      <c r="E22" s="10"/>
      <c r="F22" s="10"/>
      <c r="G22" s="10"/>
      <c r="H22" s="10"/>
      <c r="I22" s="10"/>
      <c r="J22" s="10"/>
    </row>
    <row r="23" spans="1:10" s="5" customForma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s="5" customFormat="1" x14ac:dyDescent="0.25">
      <c r="A24" s="10" t="s">
        <v>9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s="5" customForma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s="5" customFormat="1" x14ac:dyDescent="0.25">
      <c r="A26" s="10"/>
      <c r="B26" s="10"/>
      <c r="C26" s="12">
        <f>I26/F26</f>
        <v>1300000</v>
      </c>
      <c r="D26" s="11" t="s">
        <v>24</v>
      </c>
      <c r="E26" s="10" t="s">
        <v>10</v>
      </c>
      <c r="F26" s="12">
        <v>100000</v>
      </c>
      <c r="H26" s="11" t="s">
        <v>10</v>
      </c>
      <c r="I26" s="17">
        <v>130000000000</v>
      </c>
      <c r="J26" s="10"/>
    </row>
    <row r="27" spans="1:10" s="5" customFormat="1" x14ac:dyDescent="0.25">
      <c r="A27" s="10"/>
      <c r="B27" s="10"/>
      <c r="C27" s="12">
        <f>I27/F27</f>
        <v>500000</v>
      </c>
      <c r="D27" s="11" t="s">
        <v>24</v>
      </c>
      <c r="E27" s="10" t="s">
        <v>10</v>
      </c>
      <c r="F27" s="12">
        <v>50000</v>
      </c>
      <c r="H27" s="11" t="s">
        <v>10</v>
      </c>
      <c r="I27" s="18">
        <v>25000000000</v>
      </c>
      <c r="J27" s="10"/>
    </row>
    <row r="28" spans="1:10" s="5" customFormat="1" x14ac:dyDescent="0.25">
      <c r="A28" s="10"/>
      <c r="B28" s="10"/>
      <c r="C28" s="10"/>
      <c r="D28" s="10"/>
      <c r="E28" s="10"/>
      <c r="F28" s="10" t="s">
        <v>11</v>
      </c>
      <c r="H28" s="11" t="s">
        <v>10</v>
      </c>
      <c r="I28" s="19">
        <f>SUM(I26:I27)</f>
        <v>155000000000</v>
      </c>
      <c r="J28" s="10"/>
    </row>
    <row r="29" spans="1:10" s="5" customForma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s="5" customFormat="1" x14ac:dyDescent="0.25">
      <c r="A30" s="10" t="s">
        <v>12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10" s="5" customForma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s="5" customFormat="1" x14ac:dyDescent="0.25">
      <c r="A32" s="10"/>
      <c r="B32" s="10"/>
      <c r="C32" s="10"/>
      <c r="D32" s="10"/>
      <c r="E32" s="10"/>
      <c r="F32" s="10"/>
      <c r="G32" s="10"/>
      <c r="I32" s="15" t="s">
        <v>13</v>
      </c>
      <c r="J32" s="10"/>
    </row>
    <row r="33" spans="1:10" s="5" customFormat="1" x14ac:dyDescent="0.25">
      <c r="A33" s="10" t="s">
        <v>14</v>
      </c>
      <c r="B33" s="10"/>
      <c r="C33" s="10"/>
      <c r="D33" s="10"/>
      <c r="E33" s="10"/>
      <c r="F33" s="10"/>
      <c r="G33" s="10"/>
      <c r="I33" s="15" t="s">
        <v>25</v>
      </c>
      <c r="J33" s="10"/>
    </row>
    <row r="34" spans="1:10" s="5" customFormat="1" x14ac:dyDescent="0.25">
      <c r="A34" s="10" t="s">
        <v>15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s="5" customForma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s="5" customForma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s="5" customForma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s="5" customForma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s="5" customFormat="1" x14ac:dyDescent="0.25">
      <c r="A39" s="6"/>
      <c r="B39" s="6"/>
      <c r="C39" s="6"/>
      <c r="D39" s="10"/>
      <c r="E39" s="10"/>
      <c r="F39" s="10"/>
      <c r="G39" s="10"/>
      <c r="H39" s="10"/>
      <c r="I39" s="15" t="s">
        <v>26</v>
      </c>
      <c r="J39" s="10"/>
    </row>
    <row r="40" spans="1:10" s="5" customFormat="1" x14ac:dyDescent="0.25">
      <c r="A40" s="10"/>
      <c r="B40" s="10"/>
      <c r="C40" s="10"/>
      <c r="D40" s="10"/>
      <c r="E40" s="10"/>
      <c r="F40" s="10"/>
      <c r="G40" s="10"/>
      <c r="I40" s="9" t="s">
        <v>16</v>
      </c>
      <c r="J40" s="10"/>
    </row>
    <row r="41" spans="1:10" s="5" customFormat="1" x14ac:dyDescent="0.25">
      <c r="A41" s="10"/>
      <c r="B41" s="10"/>
      <c r="C41" s="10"/>
      <c r="D41" s="10"/>
      <c r="E41" s="10"/>
      <c r="F41" s="10"/>
      <c r="G41" s="10"/>
      <c r="H41" s="10"/>
      <c r="J41" s="10"/>
    </row>
    <row r="42" spans="1:10" s="5" customForma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s="5" customForma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</row>
  </sheetData>
  <mergeCells count="5">
    <mergeCell ref="D1:H3"/>
    <mergeCell ref="I1:J1"/>
    <mergeCell ref="I2:J2"/>
    <mergeCell ref="I3:J3"/>
    <mergeCell ref="A4:J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Normal="100" workbookViewId="0">
      <selection activeCell="A27" sqref="A27"/>
    </sheetView>
  </sheetViews>
  <sheetFormatPr defaultRowHeight="15" x14ac:dyDescent="0.25"/>
  <cols>
    <col min="1" max="1" width="3.7109375" customWidth="1"/>
    <col min="2" max="2" width="17" customWidth="1"/>
    <col min="3" max="3" width="3.140625" customWidth="1"/>
    <col min="4" max="4" width="16.28515625" customWidth="1"/>
    <col min="5" max="5" width="13.5703125" customWidth="1"/>
    <col min="6" max="6" width="10.5703125" customWidth="1"/>
    <col min="7" max="7" width="2.85546875" customWidth="1"/>
    <col min="8" max="8" width="10.85546875" customWidth="1"/>
    <col min="9" max="9" width="13.28515625" customWidth="1"/>
    <col min="13" max="13" width="3" bestFit="1" customWidth="1"/>
    <col min="14" max="14" width="26.5703125" bestFit="1" customWidth="1"/>
    <col min="15" max="15" width="16.85546875" bestFit="1" customWidth="1"/>
    <col min="16" max="16" width="17.7109375" bestFit="1" customWidth="1"/>
  </cols>
  <sheetData>
    <row r="1" spans="1:16" ht="19.5" thickBot="1" x14ac:dyDescent="0.3">
      <c r="A1" s="1"/>
      <c r="B1" s="2"/>
      <c r="C1" s="20"/>
      <c r="D1" s="50" t="s">
        <v>0</v>
      </c>
      <c r="E1" s="50"/>
      <c r="F1" s="51"/>
      <c r="G1" s="55" t="s">
        <v>47</v>
      </c>
      <c r="H1" s="60"/>
      <c r="I1" s="56"/>
    </row>
    <row r="2" spans="1:16" ht="19.5" thickBot="1" x14ac:dyDescent="0.3">
      <c r="A2" s="3"/>
      <c r="B2" s="4"/>
      <c r="C2" s="21"/>
      <c r="D2" s="53"/>
      <c r="E2" s="53"/>
      <c r="F2" s="54"/>
      <c r="G2" s="55" t="s">
        <v>1</v>
      </c>
      <c r="H2" s="60"/>
      <c r="I2" s="56"/>
    </row>
    <row r="3" spans="1:16" ht="19.5" thickBot="1" x14ac:dyDescent="0.3">
      <c r="A3" s="22"/>
      <c r="B3" s="23"/>
      <c r="C3" s="24"/>
      <c r="D3" s="53"/>
      <c r="E3" s="53"/>
      <c r="F3" s="54"/>
      <c r="G3" s="55" t="s">
        <v>2</v>
      </c>
      <c r="H3" s="60"/>
      <c r="I3" s="56"/>
    </row>
    <row r="4" spans="1:16" ht="16.5" thickBot="1" x14ac:dyDescent="0.3">
      <c r="A4" s="57" t="s">
        <v>46</v>
      </c>
      <c r="B4" s="58"/>
      <c r="C4" s="58"/>
      <c r="D4" s="58"/>
      <c r="E4" s="58"/>
      <c r="F4" s="58"/>
      <c r="G4" s="58"/>
      <c r="H4" s="58"/>
      <c r="I4" s="59"/>
      <c r="M4" s="37">
        <v>1</v>
      </c>
      <c r="N4" s="37" t="s">
        <v>77</v>
      </c>
      <c r="O4" s="37" t="s">
        <v>78</v>
      </c>
      <c r="P4" s="37"/>
    </row>
    <row r="5" spans="1:16" s="5" customFormat="1" x14ac:dyDescent="0.25">
      <c r="M5" s="37">
        <v>2</v>
      </c>
      <c r="N5" s="37" t="s">
        <v>79</v>
      </c>
      <c r="O5" s="37" t="s">
        <v>80</v>
      </c>
      <c r="P5" s="39">
        <v>3522111508880000</v>
      </c>
    </row>
    <row r="6" spans="1:16" s="5" customFormat="1" x14ac:dyDescent="0.25">
      <c r="B6" s="10"/>
      <c r="C6" s="10"/>
      <c r="D6" s="7" t="s">
        <v>75</v>
      </c>
      <c r="E6" s="35" t="str">
        <f>'SURAT PENGANTAR'!C6</f>
        <v>B.883/PTI/CHL/III/2018</v>
      </c>
      <c r="F6" s="35"/>
      <c r="G6" s="10"/>
      <c r="H6" s="10"/>
      <c r="I6" s="10"/>
      <c r="M6" s="37">
        <v>3</v>
      </c>
      <c r="N6" s="37" t="s">
        <v>81</v>
      </c>
      <c r="O6" s="37" t="s">
        <v>82</v>
      </c>
      <c r="P6" s="39">
        <v>3520081107920000</v>
      </c>
    </row>
    <row r="7" spans="1:16" s="5" customFormat="1" x14ac:dyDescent="0.25">
      <c r="B7" s="10"/>
      <c r="C7" s="10"/>
      <c r="D7" s="10"/>
      <c r="E7" s="10"/>
      <c r="F7" s="10"/>
      <c r="G7" s="10"/>
      <c r="H7" s="10"/>
      <c r="I7" s="10"/>
      <c r="M7" s="37">
        <v>4</v>
      </c>
      <c r="N7" s="37" t="s">
        <v>83</v>
      </c>
      <c r="O7" s="37" t="s">
        <v>82</v>
      </c>
      <c r="P7" s="39">
        <v>3318101402570000</v>
      </c>
    </row>
    <row r="8" spans="1:16" s="5" customFormat="1" x14ac:dyDescent="0.25">
      <c r="A8" s="10" t="s">
        <v>28</v>
      </c>
      <c r="C8" s="10"/>
      <c r="D8" s="10"/>
      <c r="E8" s="10"/>
      <c r="F8" s="10"/>
      <c r="G8" s="10"/>
      <c r="H8" s="10"/>
      <c r="I8" s="10"/>
      <c r="M8" s="37">
        <v>5</v>
      </c>
      <c r="N8" s="37" t="s">
        <v>84</v>
      </c>
      <c r="O8" s="37" t="s">
        <v>85</v>
      </c>
      <c r="P8" s="39">
        <v>3316072311870000</v>
      </c>
    </row>
    <row r="9" spans="1:16" s="5" customFormat="1" x14ac:dyDescent="0.25">
      <c r="B9" s="10"/>
      <c r="C9" s="10"/>
      <c r="D9" s="10"/>
      <c r="E9" s="10"/>
      <c r="F9" s="10"/>
      <c r="G9" s="10"/>
      <c r="H9" s="10"/>
      <c r="I9" s="10"/>
      <c r="M9" s="37">
        <v>6</v>
      </c>
      <c r="N9" s="37" t="s">
        <v>86</v>
      </c>
      <c r="O9" s="37" t="s">
        <v>30</v>
      </c>
      <c r="P9" s="39">
        <v>3318032104860000</v>
      </c>
    </row>
    <row r="10" spans="1:16" s="5" customFormat="1" x14ac:dyDescent="0.25">
      <c r="A10" s="26" t="s">
        <v>38</v>
      </c>
      <c r="B10" s="10" t="s">
        <v>37</v>
      </c>
      <c r="C10" s="15" t="s">
        <v>3</v>
      </c>
      <c r="D10" s="10" t="str">
        <f>N10</f>
        <v>PURWANTO</v>
      </c>
      <c r="E10" s="10"/>
      <c r="F10" s="10" t="s">
        <v>29</v>
      </c>
      <c r="G10" s="15" t="s">
        <v>3</v>
      </c>
      <c r="H10" s="61"/>
      <c r="I10" s="61"/>
      <c r="M10" s="37">
        <v>7</v>
      </c>
      <c r="N10" s="37" t="s">
        <v>87</v>
      </c>
      <c r="O10" s="37" t="s">
        <v>30</v>
      </c>
      <c r="P10" s="39">
        <v>3318101702790000</v>
      </c>
    </row>
    <row r="11" spans="1:16" s="5" customFormat="1" x14ac:dyDescent="0.25">
      <c r="A11" s="8"/>
      <c r="B11" s="10" t="s">
        <v>39</v>
      </c>
      <c r="C11" s="15" t="s">
        <v>3</v>
      </c>
      <c r="D11" s="10" t="s">
        <v>30</v>
      </c>
      <c r="E11" s="10"/>
      <c r="F11" s="10" t="s">
        <v>31</v>
      </c>
      <c r="G11" s="15" t="s">
        <v>3</v>
      </c>
      <c r="H11" s="62">
        <f>P10</f>
        <v>3318101702790000</v>
      </c>
      <c r="I11" s="62"/>
      <c r="M11" s="37">
        <v>8</v>
      </c>
      <c r="N11" s="37" t="s">
        <v>88</v>
      </c>
      <c r="O11" s="37" t="s">
        <v>85</v>
      </c>
      <c r="P11" s="39">
        <v>3314102505910000</v>
      </c>
    </row>
    <row r="12" spans="1:16" s="5" customFormat="1" x14ac:dyDescent="0.25">
      <c r="A12" s="8"/>
      <c r="B12" s="10"/>
      <c r="C12" s="15"/>
      <c r="D12" s="10"/>
      <c r="E12" s="10"/>
      <c r="F12" s="10"/>
      <c r="G12" s="15"/>
      <c r="H12" s="10"/>
      <c r="I12" s="10"/>
      <c r="M12" s="37">
        <v>9</v>
      </c>
      <c r="N12" s="37" t="s">
        <v>89</v>
      </c>
      <c r="O12" s="37" t="s">
        <v>30</v>
      </c>
      <c r="P12" s="39">
        <v>3318101002900000</v>
      </c>
    </row>
    <row r="13" spans="1:16" s="5" customFormat="1" x14ac:dyDescent="0.25">
      <c r="A13" s="26" t="s">
        <v>41</v>
      </c>
      <c r="B13" s="10" t="s">
        <v>37</v>
      </c>
      <c r="C13" s="15" t="s">
        <v>3</v>
      </c>
      <c r="D13" s="10" t="str">
        <f>N39</f>
        <v>MS. ANWAR HANAS</v>
      </c>
      <c r="E13" s="10"/>
      <c r="F13" s="10" t="s">
        <v>29</v>
      </c>
      <c r="G13" s="15" t="s">
        <v>3</v>
      </c>
      <c r="H13" s="61"/>
      <c r="I13" s="61"/>
      <c r="M13" s="37">
        <v>10</v>
      </c>
      <c r="N13" s="37" t="s">
        <v>90</v>
      </c>
      <c r="O13" s="37" t="s">
        <v>56</v>
      </c>
      <c r="P13" s="39">
        <v>3522021410950000</v>
      </c>
    </row>
    <row r="14" spans="1:16" s="5" customFormat="1" x14ac:dyDescent="0.25">
      <c r="A14" s="8"/>
      <c r="B14" s="10" t="s">
        <v>39</v>
      </c>
      <c r="C14" s="15" t="s">
        <v>3</v>
      </c>
      <c r="D14" s="10" t="s">
        <v>32</v>
      </c>
      <c r="E14" s="10"/>
      <c r="F14" s="10" t="s">
        <v>31</v>
      </c>
      <c r="G14" s="15" t="s">
        <v>3</v>
      </c>
      <c r="H14" s="62" t="str">
        <f>P39</f>
        <v>3318101509850010</v>
      </c>
      <c r="I14" s="62"/>
      <c r="M14" s="37">
        <v>11</v>
      </c>
      <c r="N14" s="37" t="s">
        <v>91</v>
      </c>
      <c r="O14" s="37" t="s">
        <v>56</v>
      </c>
      <c r="P14" s="39">
        <v>3318102611950000</v>
      </c>
    </row>
    <row r="15" spans="1:16" s="5" customFormat="1" x14ac:dyDescent="0.25">
      <c r="A15" s="8"/>
      <c r="B15" s="10"/>
      <c r="C15" s="15"/>
      <c r="D15" s="10"/>
      <c r="E15" s="10"/>
      <c r="F15" s="10"/>
      <c r="G15" s="15"/>
      <c r="H15" s="10"/>
      <c r="I15" s="10"/>
      <c r="M15" s="37">
        <v>12</v>
      </c>
      <c r="N15" s="37" t="s">
        <v>92</v>
      </c>
      <c r="O15" s="37" t="s">
        <v>56</v>
      </c>
      <c r="P15" s="39">
        <v>3318030111940000</v>
      </c>
    </row>
    <row r="16" spans="1:16" s="5" customFormat="1" x14ac:dyDescent="0.25">
      <c r="A16" s="26" t="s">
        <v>42</v>
      </c>
      <c r="B16" s="10" t="s">
        <v>37</v>
      </c>
      <c r="C16" s="15" t="s">
        <v>3</v>
      </c>
      <c r="D16" s="10"/>
      <c r="E16" s="10"/>
      <c r="F16" s="10" t="s">
        <v>29</v>
      </c>
      <c r="G16" s="15" t="s">
        <v>3</v>
      </c>
      <c r="H16" s="61"/>
      <c r="I16" s="61"/>
      <c r="M16" s="37">
        <v>13</v>
      </c>
      <c r="N16" s="37" t="s">
        <v>93</v>
      </c>
      <c r="O16" s="37" t="str">
        <f>O12</f>
        <v>CUSTODY</v>
      </c>
      <c r="P16" s="39">
        <v>3318100806220000</v>
      </c>
    </row>
    <row r="17" spans="1:16" s="5" customFormat="1" x14ac:dyDescent="0.25">
      <c r="A17" s="8"/>
      <c r="B17" s="10" t="s">
        <v>39</v>
      </c>
      <c r="C17" s="15" t="s">
        <v>3</v>
      </c>
      <c r="D17" s="10"/>
      <c r="E17" s="10"/>
      <c r="F17" s="10" t="s">
        <v>31</v>
      </c>
      <c r="G17" s="15" t="s">
        <v>3</v>
      </c>
      <c r="H17" s="62"/>
      <c r="I17" s="62"/>
      <c r="M17" s="37">
        <v>14</v>
      </c>
      <c r="N17" s="37" t="s">
        <v>94</v>
      </c>
      <c r="O17" s="37" t="s">
        <v>32</v>
      </c>
      <c r="P17" s="39">
        <v>3318032410850000</v>
      </c>
    </row>
    <row r="18" spans="1:16" s="5" customFormat="1" x14ac:dyDescent="0.25">
      <c r="A18" s="8"/>
      <c r="B18" s="10"/>
      <c r="C18" s="15"/>
      <c r="D18" s="10"/>
      <c r="E18" s="10"/>
      <c r="F18" s="10"/>
      <c r="G18" s="15"/>
      <c r="H18" s="10"/>
      <c r="I18" s="10"/>
      <c r="M18" s="37">
        <v>15</v>
      </c>
      <c r="N18" s="37" t="s">
        <v>95</v>
      </c>
      <c r="O18" s="37" t="s">
        <v>32</v>
      </c>
      <c r="P18" s="39">
        <v>3318101102740000</v>
      </c>
    </row>
    <row r="19" spans="1:16" s="5" customFormat="1" x14ac:dyDescent="0.25">
      <c r="A19" s="26" t="s">
        <v>158</v>
      </c>
      <c r="B19" s="10" t="s">
        <v>37</v>
      </c>
      <c r="C19" s="15" t="s">
        <v>3</v>
      </c>
      <c r="D19" s="10"/>
      <c r="E19" s="10"/>
      <c r="F19" s="10" t="s">
        <v>29</v>
      </c>
      <c r="G19" s="15" t="s">
        <v>3</v>
      </c>
      <c r="H19" s="61"/>
      <c r="I19" s="61"/>
      <c r="M19" s="37">
        <v>16</v>
      </c>
      <c r="N19" s="37" t="s">
        <v>96</v>
      </c>
      <c r="O19" s="37" t="s">
        <v>56</v>
      </c>
      <c r="P19" s="39">
        <v>3318102904960000</v>
      </c>
    </row>
    <row r="20" spans="1:16" s="5" customFormat="1" x14ac:dyDescent="0.25">
      <c r="A20" s="8"/>
      <c r="B20" s="10" t="s">
        <v>39</v>
      </c>
      <c r="C20" s="15" t="s">
        <v>3</v>
      </c>
      <c r="D20" s="10"/>
      <c r="E20" s="10"/>
      <c r="F20" s="10" t="s">
        <v>31</v>
      </c>
      <c r="G20" s="15" t="s">
        <v>3</v>
      </c>
      <c r="H20" s="62"/>
      <c r="I20" s="62"/>
      <c r="M20" s="37">
        <v>17</v>
      </c>
      <c r="N20" s="28" t="s">
        <v>97</v>
      </c>
      <c r="O20" s="28" t="s">
        <v>30</v>
      </c>
      <c r="P20" s="40">
        <v>3318100405910000</v>
      </c>
    </row>
    <row r="21" spans="1:16" s="5" customFormat="1" x14ac:dyDescent="0.25">
      <c r="A21" s="8"/>
      <c r="B21" s="10"/>
      <c r="C21" s="15"/>
      <c r="D21" s="10"/>
      <c r="E21" s="10"/>
      <c r="F21" s="10"/>
      <c r="G21" s="15"/>
      <c r="H21" s="10"/>
      <c r="I21" s="10"/>
      <c r="M21" s="37">
        <v>18</v>
      </c>
      <c r="N21" s="37" t="s">
        <v>98</v>
      </c>
      <c r="O21" s="37" t="s">
        <v>32</v>
      </c>
      <c r="P21" s="39">
        <v>3318101609780000</v>
      </c>
    </row>
    <row r="22" spans="1:16" s="5" customFormat="1" x14ac:dyDescent="0.25">
      <c r="A22" s="26" t="s">
        <v>159</v>
      </c>
      <c r="B22" s="10" t="s">
        <v>37</v>
      </c>
      <c r="C22" s="15" t="s">
        <v>3</v>
      </c>
      <c r="D22" s="10"/>
      <c r="E22" s="10"/>
      <c r="F22" s="10" t="s">
        <v>33</v>
      </c>
      <c r="G22" s="15" t="s">
        <v>3</v>
      </c>
      <c r="H22" s="61"/>
      <c r="I22" s="61"/>
      <c r="M22" s="37">
        <v>19</v>
      </c>
      <c r="N22" s="37" t="s">
        <v>99</v>
      </c>
      <c r="O22" s="37" t="s">
        <v>30</v>
      </c>
      <c r="P22" s="39">
        <v>3318100702760000</v>
      </c>
    </row>
    <row r="23" spans="1:16" s="5" customFormat="1" x14ac:dyDescent="0.25">
      <c r="B23" s="10" t="s">
        <v>40</v>
      </c>
      <c r="C23" s="15" t="s">
        <v>3</v>
      </c>
      <c r="D23" s="10"/>
      <c r="E23" s="10"/>
      <c r="F23" s="10" t="s">
        <v>34</v>
      </c>
      <c r="G23" s="15" t="s">
        <v>3</v>
      </c>
      <c r="H23" s="62"/>
      <c r="I23" s="62"/>
      <c r="M23" s="37">
        <v>20</v>
      </c>
      <c r="N23" s="37" t="s">
        <v>100</v>
      </c>
      <c r="O23" s="37" t="s">
        <v>30</v>
      </c>
      <c r="P23" s="39">
        <v>3320160206870000</v>
      </c>
    </row>
    <row r="24" spans="1:16" s="5" customFormat="1" x14ac:dyDescent="0.25">
      <c r="D24" s="16"/>
      <c r="E24" s="10"/>
      <c r="F24" s="10"/>
      <c r="G24" s="15"/>
      <c r="H24" s="10"/>
      <c r="I24" s="10"/>
      <c r="M24" s="37">
        <v>21</v>
      </c>
      <c r="N24" s="37" t="s">
        <v>101</v>
      </c>
      <c r="O24" s="37" t="s">
        <v>30</v>
      </c>
      <c r="P24" s="39">
        <v>3317102607940000</v>
      </c>
    </row>
    <row r="25" spans="1:16" s="5" customFormat="1" x14ac:dyDescent="0.25">
      <c r="B25" s="10"/>
      <c r="D25" s="14"/>
      <c r="E25" s="10"/>
      <c r="F25" s="10"/>
      <c r="G25" s="10"/>
      <c r="H25" s="10"/>
      <c r="I25" s="10"/>
      <c r="M25" s="37">
        <v>22</v>
      </c>
      <c r="N25" s="37" t="s">
        <v>102</v>
      </c>
      <c r="O25" s="37" t="s">
        <v>32</v>
      </c>
      <c r="P25" s="39">
        <v>3318031608860000</v>
      </c>
    </row>
    <row r="26" spans="1:16" s="5" customFormat="1" x14ac:dyDescent="0.25">
      <c r="A26" s="10" t="s">
        <v>157</v>
      </c>
      <c r="C26" s="10"/>
      <c r="D26" s="10"/>
      <c r="E26" s="10"/>
      <c r="F26" s="10"/>
      <c r="G26" s="10"/>
      <c r="H26" s="10"/>
      <c r="I26" s="10"/>
      <c r="M26" s="37">
        <v>23</v>
      </c>
      <c r="N26" s="37" t="s">
        <v>103</v>
      </c>
      <c r="O26" s="37" t="s">
        <v>85</v>
      </c>
      <c r="P26" s="39">
        <v>3317072907940000</v>
      </c>
    </row>
    <row r="27" spans="1:16" s="5" customFormat="1" x14ac:dyDescent="0.25">
      <c r="A27" t="s">
        <v>164</v>
      </c>
      <c r="B27" s="10"/>
      <c r="C27" s="10"/>
      <c r="D27" s="10"/>
      <c r="E27" s="10"/>
      <c r="F27" s="10"/>
      <c r="G27" s="10"/>
      <c r="H27" s="10"/>
      <c r="I27" s="10"/>
      <c r="M27" s="37">
        <v>24</v>
      </c>
      <c r="N27" s="37" t="s">
        <v>104</v>
      </c>
      <c r="O27" s="37" t="s">
        <v>32</v>
      </c>
      <c r="P27" s="39">
        <v>3318101603880000</v>
      </c>
    </row>
    <row r="28" spans="1:16" s="5" customFormat="1" x14ac:dyDescent="0.25">
      <c r="B28" s="10"/>
      <c r="C28" s="15"/>
      <c r="D28" s="10"/>
      <c r="E28" s="10"/>
      <c r="F28" s="10"/>
      <c r="G28" s="10"/>
      <c r="H28" s="10"/>
      <c r="I28" s="10"/>
      <c r="M28" s="37">
        <v>25</v>
      </c>
      <c r="N28" s="37" t="s">
        <v>105</v>
      </c>
      <c r="O28" s="37" t="s">
        <v>32</v>
      </c>
      <c r="P28" s="39">
        <v>3318101906910000</v>
      </c>
    </row>
    <row r="29" spans="1:16" s="5" customFormat="1" x14ac:dyDescent="0.25">
      <c r="B29" s="10" t="s">
        <v>43</v>
      </c>
      <c r="C29" s="15" t="s">
        <v>3</v>
      </c>
      <c r="D29" t="s">
        <v>155</v>
      </c>
      <c r="E29" s="10"/>
      <c r="F29" s="11"/>
      <c r="G29" s="17"/>
      <c r="H29" s="17"/>
      <c r="I29" s="10"/>
      <c r="M29" s="37">
        <v>26</v>
      </c>
      <c r="N29" s="37" t="s">
        <v>106</v>
      </c>
      <c r="O29" s="37" t="s">
        <v>30</v>
      </c>
      <c r="P29" s="41" t="s">
        <v>107</v>
      </c>
    </row>
    <row r="30" spans="1:16" s="5" customFormat="1" x14ac:dyDescent="0.25">
      <c r="B30" s="10" t="s">
        <v>44</v>
      </c>
      <c r="C30" s="15" t="s">
        <v>3</v>
      </c>
      <c r="D30" t="s">
        <v>156</v>
      </c>
      <c r="E30" s="10"/>
      <c r="F30" s="11"/>
      <c r="G30" s="18"/>
      <c r="H30" s="18"/>
      <c r="I30" s="10"/>
      <c r="M30" s="37">
        <v>27</v>
      </c>
      <c r="N30" s="37" t="s">
        <v>108</v>
      </c>
      <c r="O30" s="37" t="s">
        <v>32</v>
      </c>
      <c r="P30" s="42" t="s">
        <v>109</v>
      </c>
    </row>
    <row r="31" spans="1:16" s="5" customFormat="1" x14ac:dyDescent="0.25">
      <c r="B31" s="10"/>
      <c r="C31" s="10"/>
      <c r="D31" s="10"/>
      <c r="E31" s="10"/>
      <c r="F31" s="10"/>
      <c r="G31" s="10"/>
      <c r="H31" s="10"/>
      <c r="I31" s="10"/>
      <c r="M31" s="37">
        <v>28</v>
      </c>
      <c r="N31" s="37" t="s">
        <v>110</v>
      </c>
      <c r="O31" s="37" t="s">
        <v>32</v>
      </c>
      <c r="P31" s="42" t="s">
        <v>111</v>
      </c>
    </row>
    <row r="32" spans="1:16" s="5" customFormat="1" x14ac:dyDescent="0.25">
      <c r="A32" s="10" t="s">
        <v>35</v>
      </c>
      <c r="C32" s="10"/>
      <c r="D32" s="10"/>
      <c r="E32" s="10"/>
      <c r="F32" s="10"/>
      <c r="G32" s="10"/>
      <c r="H32" s="10"/>
      <c r="I32" s="10"/>
      <c r="M32" s="37">
        <v>29</v>
      </c>
      <c r="N32" s="37" t="s">
        <v>112</v>
      </c>
      <c r="O32" s="37" t="s">
        <v>30</v>
      </c>
      <c r="P32" s="41" t="s">
        <v>113</v>
      </c>
    </row>
    <row r="33" spans="1:16" s="5" customFormat="1" x14ac:dyDescent="0.25">
      <c r="A33" s="10"/>
      <c r="C33" s="10"/>
      <c r="D33" s="10"/>
      <c r="E33" s="10"/>
      <c r="F33" s="10"/>
      <c r="G33" s="10"/>
      <c r="H33" s="10"/>
      <c r="I33" s="10"/>
      <c r="M33" s="37">
        <v>30</v>
      </c>
      <c r="N33" s="37" t="s">
        <v>114</v>
      </c>
      <c r="O33" s="37" t="s">
        <v>30</v>
      </c>
      <c r="P33" s="41" t="s">
        <v>115</v>
      </c>
    </row>
    <row r="34" spans="1:16" s="5" customFormat="1" x14ac:dyDescent="0.25">
      <c r="B34" s="10"/>
      <c r="C34" s="10"/>
      <c r="D34" s="10"/>
      <c r="E34" s="10"/>
      <c r="G34" s="15" t="str">
        <f>'SURAT PENGANTAR'!A10</f>
        <v>Pati, 2 Maret 2018</v>
      </c>
      <c r="H34" s="10"/>
      <c r="I34" s="10"/>
      <c r="M34" s="37">
        <v>31</v>
      </c>
      <c r="N34" s="37" t="s">
        <v>116</v>
      </c>
      <c r="O34" s="37" t="s">
        <v>30</v>
      </c>
      <c r="P34" s="37"/>
    </row>
    <row r="35" spans="1:16" s="5" customFormat="1" x14ac:dyDescent="0.25">
      <c r="B35" s="10"/>
      <c r="C35" s="10"/>
      <c r="D35" s="10"/>
      <c r="E35" s="10"/>
      <c r="G35" s="15" t="s">
        <v>36</v>
      </c>
      <c r="H35" s="15"/>
      <c r="I35" s="10"/>
      <c r="M35" s="37">
        <v>32</v>
      </c>
      <c r="N35" s="37" t="s">
        <v>117</v>
      </c>
      <c r="O35" s="37" t="s">
        <v>32</v>
      </c>
      <c r="P35" s="37"/>
    </row>
    <row r="36" spans="1:16" s="5" customFormat="1" x14ac:dyDescent="0.25">
      <c r="B36" s="10"/>
      <c r="C36" s="10"/>
      <c r="D36" s="10"/>
      <c r="E36" s="10"/>
      <c r="G36" s="15"/>
      <c r="H36" s="15"/>
      <c r="I36" s="10"/>
      <c r="M36" s="37">
        <v>33</v>
      </c>
      <c r="N36" s="37" t="s">
        <v>118</v>
      </c>
      <c r="O36" s="37" t="s">
        <v>119</v>
      </c>
      <c r="P36" s="37"/>
    </row>
    <row r="37" spans="1:16" x14ac:dyDescent="0.25">
      <c r="A37" s="5"/>
      <c r="B37" s="10"/>
      <c r="C37" s="10"/>
      <c r="D37" s="10"/>
      <c r="E37" s="10"/>
      <c r="F37" s="10"/>
      <c r="G37" s="15"/>
      <c r="H37" s="10"/>
      <c r="I37" s="10"/>
      <c r="M37" s="37">
        <v>34</v>
      </c>
      <c r="N37" s="37" t="s">
        <v>120</v>
      </c>
      <c r="O37" s="37" t="s">
        <v>30</v>
      </c>
      <c r="P37" s="37"/>
    </row>
    <row r="38" spans="1:16" x14ac:dyDescent="0.25">
      <c r="A38" s="5"/>
      <c r="B38" s="10"/>
      <c r="C38" s="10"/>
      <c r="D38" s="10"/>
      <c r="E38" s="10"/>
      <c r="F38" s="10"/>
      <c r="G38" s="15"/>
      <c r="H38" s="10"/>
      <c r="I38" s="10"/>
      <c r="M38" s="37">
        <v>35</v>
      </c>
      <c r="N38" s="28" t="s">
        <v>121</v>
      </c>
      <c r="O38" s="37" t="s">
        <v>30</v>
      </c>
      <c r="P38" s="37"/>
    </row>
    <row r="39" spans="1:16" x14ac:dyDescent="0.25">
      <c r="A39" s="5"/>
      <c r="B39" s="10"/>
      <c r="C39" s="10"/>
      <c r="D39" s="10"/>
      <c r="E39" s="10"/>
      <c r="F39" s="6"/>
      <c r="G39" s="25"/>
      <c r="H39" s="6"/>
      <c r="I39" s="10"/>
      <c r="M39" s="37">
        <v>36</v>
      </c>
      <c r="N39" s="37" t="s">
        <v>122</v>
      </c>
      <c r="O39" s="37" t="s">
        <v>32</v>
      </c>
      <c r="P39" s="41" t="s">
        <v>123</v>
      </c>
    </row>
    <row r="40" spans="1:16" x14ac:dyDescent="0.25">
      <c r="A40" s="5"/>
      <c r="B40" s="10"/>
      <c r="C40" s="10"/>
      <c r="D40" s="10"/>
      <c r="E40" s="10"/>
      <c r="F40" s="5"/>
      <c r="G40" s="15" t="s">
        <v>45</v>
      </c>
      <c r="H40" s="10"/>
      <c r="I40" s="10"/>
      <c r="M40" s="37">
        <v>37</v>
      </c>
      <c r="N40" s="37" t="s">
        <v>124</v>
      </c>
      <c r="O40" s="37" t="s">
        <v>30</v>
      </c>
      <c r="P40" s="37"/>
    </row>
    <row r="41" spans="1:16" x14ac:dyDescent="0.25">
      <c r="A41" s="5"/>
      <c r="B41" s="10"/>
      <c r="C41" s="10"/>
      <c r="D41" s="10"/>
      <c r="E41" s="10"/>
      <c r="F41" s="10"/>
      <c r="G41" s="10"/>
      <c r="H41" s="10"/>
      <c r="I41" s="10"/>
      <c r="M41" s="37">
        <v>38</v>
      </c>
      <c r="N41" s="37" t="s">
        <v>120</v>
      </c>
      <c r="O41" s="37" t="s">
        <v>30</v>
      </c>
      <c r="P41" s="43"/>
    </row>
    <row r="42" spans="1:16" x14ac:dyDescent="0.25">
      <c r="M42" s="37">
        <v>39</v>
      </c>
      <c r="N42" s="37" t="s">
        <v>125</v>
      </c>
      <c r="O42" s="37" t="s">
        <v>32</v>
      </c>
      <c r="P42" s="37"/>
    </row>
    <row r="43" spans="1:16" x14ac:dyDescent="0.25">
      <c r="M43" s="37">
        <v>40</v>
      </c>
      <c r="N43" s="37" t="s">
        <v>126</v>
      </c>
      <c r="O43" s="37" t="s">
        <v>30</v>
      </c>
      <c r="P43" s="37"/>
    </row>
    <row r="44" spans="1:16" x14ac:dyDescent="0.25">
      <c r="M44" s="37">
        <v>41</v>
      </c>
      <c r="N44" s="37" t="s">
        <v>127</v>
      </c>
      <c r="O44" s="37" t="s">
        <v>30</v>
      </c>
      <c r="P44" s="37"/>
    </row>
  </sheetData>
  <mergeCells count="15">
    <mergeCell ref="H17:I17"/>
    <mergeCell ref="H19:I19"/>
    <mergeCell ref="H20:I20"/>
    <mergeCell ref="H22:I22"/>
    <mergeCell ref="H23:I23"/>
    <mergeCell ref="H10:I10"/>
    <mergeCell ref="H11:I11"/>
    <mergeCell ref="H13:I13"/>
    <mergeCell ref="H14:I14"/>
    <mergeCell ref="H16:I16"/>
    <mergeCell ref="D1:F3"/>
    <mergeCell ref="G1:I1"/>
    <mergeCell ref="G2:I2"/>
    <mergeCell ref="G3:I3"/>
    <mergeCell ref="A4:I4"/>
  </mergeCells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8" zoomScaleNormal="100" workbookViewId="0">
      <selection activeCell="G39" sqref="G39"/>
    </sheetView>
  </sheetViews>
  <sheetFormatPr defaultRowHeight="15" x14ac:dyDescent="0.25"/>
  <cols>
    <col min="1" max="1" width="4.28515625" customWidth="1"/>
    <col min="2" max="2" width="10.140625" customWidth="1"/>
    <col min="3" max="3" width="13.140625" bestFit="1" customWidth="1"/>
    <col min="4" max="4" width="8.140625" bestFit="1" customWidth="1"/>
    <col min="5" max="5" width="7.7109375" bestFit="1" customWidth="1"/>
    <col min="6" max="6" width="17.28515625" bestFit="1" customWidth="1"/>
    <col min="7" max="7" width="10.28515625" bestFit="1" customWidth="1"/>
    <col min="8" max="8" width="10.7109375" customWidth="1"/>
    <col min="9" max="9" width="13.140625" customWidth="1"/>
  </cols>
  <sheetData>
    <row r="1" spans="1:9" ht="19.5" thickBot="1" x14ac:dyDescent="0.3">
      <c r="A1" s="1"/>
      <c r="B1" s="2"/>
      <c r="C1" s="2"/>
      <c r="D1" s="49" t="s">
        <v>0</v>
      </c>
      <c r="E1" s="50"/>
      <c r="F1" s="50"/>
      <c r="G1" s="51"/>
      <c r="H1" s="55" t="s">
        <v>57</v>
      </c>
      <c r="I1" s="56"/>
    </row>
    <row r="2" spans="1:9" ht="19.5" thickBot="1" x14ac:dyDescent="0.3">
      <c r="A2" s="3"/>
      <c r="B2" s="4"/>
      <c r="C2" s="4"/>
      <c r="D2" s="52"/>
      <c r="E2" s="53"/>
      <c r="F2" s="53"/>
      <c r="G2" s="54"/>
      <c r="H2" s="55" t="s">
        <v>1</v>
      </c>
      <c r="I2" s="56"/>
    </row>
    <row r="3" spans="1:9" ht="19.5" thickBot="1" x14ac:dyDescent="0.3">
      <c r="A3" s="3"/>
      <c r="B3" s="4"/>
      <c r="C3" s="4"/>
      <c r="D3" s="52"/>
      <c r="E3" s="53"/>
      <c r="F3" s="53"/>
      <c r="G3" s="54"/>
      <c r="H3" s="55" t="s">
        <v>2</v>
      </c>
      <c r="I3" s="56"/>
    </row>
    <row r="4" spans="1:9" ht="16.5" thickBot="1" x14ac:dyDescent="0.3">
      <c r="A4" s="57" t="s">
        <v>58</v>
      </c>
      <c r="B4" s="58"/>
      <c r="C4" s="58"/>
      <c r="D4" s="58"/>
      <c r="E4" s="58"/>
      <c r="F4" s="58"/>
      <c r="G4" s="58"/>
      <c r="H4" s="58"/>
      <c r="I4" s="59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64" t="s">
        <v>59</v>
      </c>
      <c r="B6" s="64" t="s">
        <v>48</v>
      </c>
      <c r="C6" s="64" t="s">
        <v>49</v>
      </c>
      <c r="D6" s="64" t="s">
        <v>50</v>
      </c>
      <c r="E6" s="64"/>
      <c r="F6" s="64" t="s">
        <v>51</v>
      </c>
      <c r="G6" s="63" t="s">
        <v>52</v>
      </c>
      <c r="H6" s="64" t="s">
        <v>53</v>
      </c>
      <c r="I6" s="64"/>
    </row>
    <row r="7" spans="1:9" x14ac:dyDescent="0.25">
      <c r="A7" s="64"/>
      <c r="B7" s="64"/>
      <c r="C7" s="64"/>
      <c r="D7" s="34" t="s">
        <v>54</v>
      </c>
      <c r="E7" s="34" t="s">
        <v>55</v>
      </c>
      <c r="F7" s="64"/>
      <c r="G7" s="63"/>
      <c r="H7" s="34" t="s">
        <v>56</v>
      </c>
      <c r="I7" s="34" t="s">
        <v>30</v>
      </c>
    </row>
    <row r="8" spans="1:9" s="28" customFormat="1" ht="15.75" customHeight="1" x14ac:dyDescent="0.25">
      <c r="A8" s="32">
        <v>1</v>
      </c>
      <c r="B8" s="32"/>
      <c r="C8" s="32"/>
      <c r="D8" s="32"/>
      <c r="E8" s="32"/>
      <c r="F8" s="32"/>
      <c r="G8" s="33"/>
      <c r="H8" s="32"/>
      <c r="I8" s="32"/>
    </row>
    <row r="9" spans="1:9" s="28" customFormat="1" ht="15.75" customHeight="1" x14ac:dyDescent="0.25">
      <c r="A9" s="32">
        <v>2</v>
      </c>
      <c r="B9" s="32"/>
      <c r="C9" s="32"/>
      <c r="D9" s="32"/>
      <c r="E9" s="32"/>
      <c r="F9" s="32"/>
      <c r="G9" s="33"/>
      <c r="H9" s="32"/>
      <c r="I9" s="32"/>
    </row>
    <row r="10" spans="1:9" s="28" customFormat="1" ht="15.75" customHeight="1" x14ac:dyDescent="0.25">
      <c r="A10" s="32">
        <v>3</v>
      </c>
      <c r="B10" s="32"/>
      <c r="C10" s="32"/>
      <c r="D10" s="32"/>
      <c r="E10" s="32"/>
      <c r="F10" s="32"/>
      <c r="G10" s="33"/>
      <c r="H10" s="32"/>
      <c r="I10" s="32"/>
    </row>
    <row r="11" spans="1:9" s="28" customFormat="1" ht="15.75" customHeight="1" x14ac:dyDescent="0.25">
      <c r="A11" s="32">
        <v>4</v>
      </c>
      <c r="B11" s="32"/>
      <c r="C11" s="32"/>
      <c r="D11" s="32"/>
      <c r="E11" s="32"/>
      <c r="F11" s="32"/>
      <c r="G11" s="33"/>
      <c r="H11" s="32"/>
      <c r="I11" s="32"/>
    </row>
    <row r="12" spans="1:9" s="28" customFormat="1" ht="15.75" customHeight="1" x14ac:dyDescent="0.25">
      <c r="A12" s="32">
        <v>5</v>
      </c>
      <c r="B12" s="32"/>
      <c r="C12" s="32"/>
      <c r="D12" s="32"/>
      <c r="E12" s="32"/>
      <c r="F12" s="32"/>
      <c r="G12" s="33"/>
      <c r="H12" s="32"/>
      <c r="I12" s="32"/>
    </row>
    <row r="13" spans="1:9" s="28" customFormat="1" ht="15.75" customHeight="1" x14ac:dyDescent="0.25">
      <c r="A13" s="32">
        <v>6</v>
      </c>
      <c r="B13" s="32"/>
      <c r="C13" s="32"/>
      <c r="D13" s="32"/>
      <c r="E13" s="32"/>
      <c r="F13" s="32"/>
      <c r="G13" s="33"/>
      <c r="H13" s="32"/>
      <c r="I13" s="32"/>
    </row>
    <row r="14" spans="1:9" s="28" customFormat="1" ht="15.75" customHeight="1" x14ac:dyDescent="0.25">
      <c r="A14" s="32">
        <v>7</v>
      </c>
      <c r="B14" s="32"/>
      <c r="C14" s="32"/>
      <c r="D14" s="32"/>
      <c r="E14" s="32"/>
      <c r="F14" s="32"/>
      <c r="G14" s="33"/>
      <c r="H14" s="32"/>
      <c r="I14" s="32"/>
    </row>
    <row r="15" spans="1:9" s="28" customFormat="1" ht="15.75" customHeight="1" x14ac:dyDescent="0.25">
      <c r="A15" s="32">
        <v>8</v>
      </c>
      <c r="B15" s="32"/>
      <c r="C15" s="32"/>
      <c r="D15" s="32"/>
      <c r="E15" s="32"/>
      <c r="F15" s="32"/>
      <c r="G15" s="33"/>
      <c r="H15" s="32"/>
      <c r="I15" s="32"/>
    </row>
    <row r="16" spans="1:9" s="28" customFormat="1" ht="15.75" customHeight="1" x14ac:dyDescent="0.25">
      <c r="A16" s="32">
        <v>9</v>
      </c>
      <c r="B16" s="32"/>
      <c r="C16" s="32"/>
      <c r="D16" s="32"/>
      <c r="E16" s="32"/>
      <c r="F16" s="32"/>
      <c r="G16" s="33"/>
      <c r="H16" s="32"/>
      <c r="I16" s="32"/>
    </row>
    <row r="17" spans="1:9" s="28" customFormat="1" ht="15.75" customHeight="1" x14ac:dyDescent="0.25">
      <c r="A17" s="32">
        <v>10</v>
      </c>
      <c r="B17" s="32"/>
      <c r="C17" s="32"/>
      <c r="D17" s="32"/>
      <c r="E17" s="32"/>
      <c r="F17" s="32"/>
      <c r="G17" s="33"/>
      <c r="H17" s="32"/>
      <c r="I17" s="32"/>
    </row>
    <row r="18" spans="1:9" s="28" customFormat="1" ht="15.75" customHeight="1" x14ac:dyDescent="0.25">
      <c r="A18" s="32">
        <v>11</v>
      </c>
      <c r="B18" s="32"/>
      <c r="C18" s="32"/>
      <c r="D18" s="32"/>
      <c r="E18" s="32"/>
      <c r="F18" s="32"/>
      <c r="G18" s="33"/>
      <c r="H18" s="32"/>
      <c r="I18" s="32"/>
    </row>
    <row r="19" spans="1:9" s="28" customFormat="1" ht="15.75" customHeight="1" x14ac:dyDescent="0.25">
      <c r="A19" s="32">
        <v>12</v>
      </c>
      <c r="B19" s="32"/>
      <c r="C19" s="32"/>
      <c r="D19" s="32"/>
      <c r="E19" s="32"/>
      <c r="F19" s="32"/>
      <c r="G19" s="33"/>
      <c r="H19" s="32"/>
      <c r="I19" s="32"/>
    </row>
    <row r="20" spans="1:9" s="28" customFormat="1" ht="15.75" customHeight="1" x14ac:dyDescent="0.25">
      <c r="A20" s="32">
        <v>13</v>
      </c>
      <c r="B20" s="32"/>
      <c r="C20" s="32"/>
      <c r="D20" s="32"/>
      <c r="E20" s="32"/>
      <c r="F20" s="32"/>
      <c r="G20" s="33"/>
      <c r="H20" s="32"/>
      <c r="I20" s="32"/>
    </row>
    <row r="21" spans="1:9" s="28" customFormat="1" ht="15.75" customHeight="1" x14ac:dyDescent="0.25">
      <c r="A21" s="32">
        <v>14</v>
      </c>
      <c r="B21" s="32"/>
      <c r="C21" s="32"/>
      <c r="D21" s="32"/>
      <c r="E21" s="32"/>
      <c r="F21" s="32"/>
      <c r="G21" s="33"/>
      <c r="H21" s="32"/>
      <c r="I21" s="32"/>
    </row>
    <row r="22" spans="1:9" s="28" customFormat="1" ht="15.75" customHeight="1" x14ac:dyDescent="0.25">
      <c r="A22" s="32">
        <v>15</v>
      </c>
      <c r="B22" s="32"/>
      <c r="C22" s="32"/>
      <c r="D22" s="32"/>
      <c r="E22" s="32"/>
      <c r="F22" s="32"/>
      <c r="G22" s="33"/>
      <c r="H22" s="32"/>
      <c r="I22" s="32"/>
    </row>
    <row r="23" spans="1:9" s="28" customFormat="1" ht="15.75" customHeight="1" x14ac:dyDescent="0.25">
      <c r="A23" s="32">
        <v>16</v>
      </c>
      <c r="B23" s="32"/>
      <c r="C23" s="32"/>
      <c r="D23" s="32"/>
      <c r="E23" s="32"/>
      <c r="F23" s="32"/>
      <c r="G23" s="33"/>
      <c r="H23" s="32"/>
      <c r="I23" s="32"/>
    </row>
    <row r="24" spans="1:9" s="28" customFormat="1" ht="15.75" customHeight="1" x14ac:dyDescent="0.25">
      <c r="A24" s="32">
        <v>17</v>
      </c>
      <c r="B24" s="32"/>
      <c r="C24" s="32"/>
      <c r="D24" s="32"/>
      <c r="E24" s="32"/>
      <c r="F24" s="32"/>
      <c r="G24" s="33"/>
      <c r="H24" s="32"/>
      <c r="I24" s="32"/>
    </row>
    <row r="25" spans="1:9" s="28" customFormat="1" ht="15.75" customHeight="1" x14ac:dyDescent="0.25">
      <c r="A25" s="32">
        <v>18</v>
      </c>
      <c r="B25" s="32"/>
      <c r="C25" s="32"/>
      <c r="D25" s="32"/>
      <c r="E25" s="32"/>
      <c r="F25" s="32"/>
      <c r="G25" s="33"/>
      <c r="H25" s="32"/>
      <c r="I25" s="32"/>
    </row>
    <row r="26" spans="1:9" s="28" customFormat="1" ht="15.75" customHeight="1" x14ac:dyDescent="0.25">
      <c r="A26" s="32">
        <v>19</v>
      </c>
      <c r="B26" s="32"/>
      <c r="C26" s="32"/>
      <c r="D26" s="32"/>
      <c r="E26" s="32"/>
      <c r="F26" s="32"/>
      <c r="G26" s="33"/>
      <c r="H26" s="32"/>
      <c r="I26" s="32"/>
    </row>
    <row r="27" spans="1:9" s="28" customFormat="1" ht="15.75" customHeight="1" x14ac:dyDescent="0.25">
      <c r="A27" s="32">
        <v>20</v>
      </c>
      <c r="B27" s="32"/>
      <c r="C27" s="32"/>
      <c r="D27" s="32"/>
      <c r="E27" s="32"/>
      <c r="F27" s="32"/>
      <c r="G27" s="33"/>
      <c r="H27" s="32"/>
      <c r="I27" s="32"/>
    </row>
    <row r="28" spans="1:9" s="28" customFormat="1" ht="15.75" customHeight="1" x14ac:dyDescent="0.25">
      <c r="A28" s="32">
        <v>21</v>
      </c>
      <c r="B28" s="32"/>
      <c r="C28" s="32"/>
      <c r="D28" s="32"/>
      <c r="E28" s="32"/>
      <c r="F28" s="32"/>
      <c r="G28" s="33"/>
      <c r="H28" s="32"/>
      <c r="I28" s="32"/>
    </row>
    <row r="29" spans="1:9" s="28" customFormat="1" ht="15.75" customHeight="1" x14ac:dyDescent="0.25">
      <c r="A29" s="32">
        <v>22</v>
      </c>
      <c r="B29" s="32"/>
      <c r="C29" s="32"/>
      <c r="D29" s="32"/>
      <c r="E29" s="32"/>
      <c r="F29" s="32"/>
      <c r="G29" s="33"/>
      <c r="H29" s="32"/>
      <c r="I29" s="32"/>
    </row>
    <row r="30" spans="1:9" s="28" customFormat="1" ht="15.75" customHeight="1" x14ac:dyDescent="0.25">
      <c r="A30" s="32">
        <v>23</v>
      </c>
      <c r="B30" s="32"/>
      <c r="C30" s="32"/>
      <c r="D30" s="32"/>
      <c r="E30" s="32"/>
      <c r="F30" s="32"/>
      <c r="G30" s="33"/>
      <c r="H30" s="32"/>
      <c r="I30" s="32"/>
    </row>
    <row r="31" spans="1:9" s="28" customFormat="1" ht="15.75" customHeight="1" x14ac:dyDescent="0.25">
      <c r="A31" s="32">
        <v>24</v>
      </c>
      <c r="B31" s="32"/>
      <c r="C31" s="32"/>
      <c r="D31" s="32"/>
      <c r="E31" s="32"/>
      <c r="F31" s="32"/>
      <c r="G31" s="33"/>
      <c r="H31" s="32"/>
      <c r="I31" s="32"/>
    </row>
    <row r="32" spans="1:9" s="28" customFormat="1" ht="15.75" customHeight="1" x14ac:dyDescent="0.25">
      <c r="A32" s="32">
        <v>25</v>
      </c>
      <c r="B32" s="32"/>
      <c r="C32" s="32"/>
      <c r="D32" s="32"/>
      <c r="E32" s="32"/>
      <c r="F32" s="32"/>
      <c r="G32" s="33"/>
      <c r="H32" s="32"/>
      <c r="I32" s="32"/>
    </row>
    <row r="33" spans="1:9" s="28" customFormat="1" ht="15.75" customHeight="1" x14ac:dyDescent="0.25">
      <c r="A33" s="32">
        <v>26</v>
      </c>
      <c r="B33" s="32"/>
      <c r="C33" s="32"/>
      <c r="D33" s="32"/>
      <c r="E33" s="32"/>
      <c r="F33" s="32"/>
      <c r="G33" s="33"/>
      <c r="H33" s="32"/>
      <c r="I33" s="32"/>
    </row>
    <row r="34" spans="1:9" s="28" customFormat="1" ht="15.75" customHeight="1" x14ac:dyDescent="0.25">
      <c r="A34" s="32">
        <v>27</v>
      </c>
      <c r="B34" s="32"/>
      <c r="C34" s="32"/>
      <c r="D34" s="32"/>
      <c r="E34" s="32"/>
      <c r="F34" s="32"/>
      <c r="G34" s="33"/>
      <c r="H34" s="32"/>
      <c r="I34" s="32"/>
    </row>
    <row r="35" spans="1:9" s="28" customFormat="1" ht="15.75" customHeight="1" x14ac:dyDescent="0.25">
      <c r="A35" s="32">
        <v>28</v>
      </c>
      <c r="B35" s="32"/>
      <c r="C35" s="32"/>
      <c r="D35" s="32"/>
      <c r="E35" s="32"/>
      <c r="F35" s="32"/>
      <c r="G35" s="33"/>
      <c r="H35" s="32"/>
      <c r="I35" s="32"/>
    </row>
    <row r="36" spans="1:9" s="28" customFormat="1" ht="15.75" customHeight="1" x14ac:dyDescent="0.25">
      <c r="A36" s="32">
        <v>29</v>
      </c>
      <c r="B36" s="32"/>
      <c r="C36" s="32"/>
      <c r="D36" s="32"/>
      <c r="E36" s="32"/>
      <c r="F36" s="32"/>
      <c r="G36" s="33"/>
      <c r="H36" s="32"/>
      <c r="I36" s="32"/>
    </row>
    <row r="37" spans="1:9" s="28" customFormat="1" ht="15.75" customHeight="1" x14ac:dyDescent="0.25">
      <c r="A37" s="32">
        <v>30</v>
      </c>
      <c r="B37" s="32"/>
      <c r="C37" s="32"/>
      <c r="D37" s="32"/>
      <c r="E37" s="32"/>
      <c r="F37" s="32"/>
      <c r="G37" s="33"/>
      <c r="H37" s="32"/>
      <c r="I37" s="32"/>
    </row>
    <row r="38" spans="1:9" s="28" customFormat="1" x14ac:dyDescent="0.25">
      <c r="A38" s="29"/>
      <c r="B38" s="29"/>
      <c r="C38" s="29"/>
      <c r="D38" s="29"/>
      <c r="E38" s="29"/>
      <c r="F38" s="29"/>
      <c r="G38" s="30"/>
      <c r="H38" s="29"/>
      <c r="I38" s="29"/>
    </row>
    <row r="39" spans="1:9" s="28" customFormat="1" x14ac:dyDescent="0.25">
      <c r="A39" s="29"/>
      <c r="B39" s="29"/>
      <c r="C39" s="29"/>
      <c r="D39" s="29"/>
      <c r="E39" s="29"/>
      <c r="F39" s="29"/>
      <c r="G39" s="29" t="str">
        <f>'SURAT PENGANTAR'!A10</f>
        <v>Pati, 2 Maret 2018</v>
      </c>
      <c r="I39" s="29"/>
    </row>
    <row r="40" spans="1:9" s="28" customFormat="1" x14ac:dyDescent="0.25">
      <c r="A40" s="29"/>
      <c r="B40" s="29"/>
      <c r="C40" s="29"/>
      <c r="D40" s="29"/>
      <c r="E40" s="29"/>
      <c r="F40" s="29"/>
      <c r="G40" s="30"/>
      <c r="H40" s="29"/>
      <c r="I40" s="29"/>
    </row>
    <row r="41" spans="1:9" x14ac:dyDescent="0.25">
      <c r="B41" s="15" t="s">
        <v>60</v>
      </c>
      <c r="C41" s="35"/>
      <c r="D41" s="5"/>
      <c r="E41" s="5"/>
      <c r="F41" s="8" t="s">
        <v>4</v>
      </c>
      <c r="G41" s="5"/>
      <c r="H41" s="8" t="s">
        <v>61</v>
      </c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C46" s="5"/>
      <c r="D46" s="15"/>
      <c r="E46" s="5"/>
      <c r="F46" s="8"/>
      <c r="G46" s="5"/>
      <c r="I46" s="36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</sheetData>
  <mergeCells count="12">
    <mergeCell ref="G6:G7"/>
    <mergeCell ref="D6:E6"/>
    <mergeCell ref="H6:I6"/>
    <mergeCell ref="D1:G3"/>
    <mergeCell ref="H1:I1"/>
    <mergeCell ref="H2:I2"/>
    <mergeCell ref="H3:I3"/>
    <mergeCell ref="A4:I4"/>
    <mergeCell ref="A6:A7"/>
    <mergeCell ref="B6:B7"/>
    <mergeCell ref="C6:C7"/>
    <mergeCell ref="F6:F7"/>
  </mergeCells>
  <pageMargins left="0.39370078740157483" right="0.39370078740157483" top="0.78740157480314965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selection activeCell="K13" sqref="K13"/>
    </sheetView>
  </sheetViews>
  <sheetFormatPr defaultRowHeight="15" x14ac:dyDescent="0.25"/>
  <cols>
    <col min="1" max="1" width="13.85546875" customWidth="1"/>
    <col min="2" max="7" width="8.5703125" customWidth="1"/>
    <col min="9" max="9" width="12.42578125" customWidth="1"/>
  </cols>
  <sheetData>
    <row r="1" spans="1:9" ht="19.5" thickBot="1" x14ac:dyDescent="0.3">
      <c r="A1" s="1"/>
      <c r="B1" s="2"/>
      <c r="C1" s="49" t="s">
        <v>0</v>
      </c>
      <c r="D1" s="50"/>
      <c r="E1" s="50"/>
      <c r="F1" s="50"/>
      <c r="G1" s="51"/>
      <c r="H1" s="55" t="s">
        <v>62</v>
      </c>
      <c r="I1" s="56"/>
    </row>
    <row r="2" spans="1:9" ht="19.5" thickBot="1" x14ac:dyDescent="0.3">
      <c r="A2" s="3"/>
      <c r="B2" s="4"/>
      <c r="C2" s="52"/>
      <c r="D2" s="53"/>
      <c r="E2" s="53"/>
      <c r="F2" s="53"/>
      <c r="G2" s="54"/>
      <c r="H2" s="55" t="s">
        <v>1</v>
      </c>
      <c r="I2" s="56"/>
    </row>
    <row r="3" spans="1:9" ht="19.5" thickBot="1" x14ac:dyDescent="0.3">
      <c r="A3" s="3"/>
      <c r="B3" s="4"/>
      <c r="C3" s="52"/>
      <c r="D3" s="53"/>
      <c r="E3" s="53"/>
      <c r="F3" s="53"/>
      <c r="G3" s="54"/>
      <c r="H3" s="55" t="s">
        <v>2</v>
      </c>
      <c r="I3" s="56"/>
    </row>
    <row r="4" spans="1:9" ht="16.5" thickBot="1" x14ac:dyDescent="0.3">
      <c r="A4" s="57" t="s">
        <v>63</v>
      </c>
      <c r="B4" s="58"/>
      <c r="C4" s="58"/>
      <c r="D4" s="58"/>
      <c r="E4" s="58"/>
      <c r="F4" s="58"/>
      <c r="G4" s="58"/>
      <c r="H4" s="58"/>
      <c r="I4" s="59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B6" s="27"/>
      <c r="C6" s="27"/>
      <c r="D6" s="27" t="s">
        <v>76</v>
      </c>
      <c r="E6" s="27" t="str">
        <f>'SURAT PENGANTAR'!C6</f>
        <v>B.883/PTI/CHL/III/2018</v>
      </c>
      <c r="F6" s="27"/>
      <c r="G6" s="27"/>
      <c r="H6" s="27"/>
      <c r="I6" s="27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70" t="str">
        <f>"Pada hari ini "&amp;VLOOKUP(WEEKDAY('SURAT PENGANTAR'!M7),Rumus!$D$3:$E$9,2,0) &amp; ", tanggal " &amp; DAY('SURAT PENGANTAR'!M7) &amp; " " &amp; VLOOKUP(MONTH('SURAT PENGANTAR'!M7),Rumus!$A$3:$B$14,2,0) &amp; " " &amp; YEAR('SURAT PENGANTAR'!M7) &amp;" jam ……….. telah diterima dengan baik uang sejumlah"</f>
        <v>Pada hari ini Jum'at, tanggal 2 Maret 2018 jam ……….. telah diterima dengan baik uang sejumlah</v>
      </c>
      <c r="B8" s="70"/>
      <c r="C8" s="70"/>
      <c r="D8" s="70"/>
      <c r="E8" s="70"/>
      <c r="F8" s="70"/>
      <c r="G8" s="70"/>
      <c r="H8" s="70"/>
      <c r="I8" s="70"/>
    </row>
    <row r="9" spans="1:9" ht="15" customHeight="1" x14ac:dyDescent="0.25">
      <c r="A9" s="70" t="str">
        <f>"Rp. " &amp; TEXT(F33,"#,##0")</f>
        <v>Rp. 20,000,000,000</v>
      </c>
      <c r="B9" s="70"/>
      <c r="C9" s="70" t="s">
        <v>154</v>
      </c>
      <c r="D9" s="70"/>
      <c r="E9" s="70"/>
      <c r="F9" s="70"/>
      <c r="G9" s="70"/>
      <c r="H9" s="70"/>
      <c r="I9" s="70"/>
    </row>
    <row r="10" spans="1:9" x14ac:dyDescent="0.25">
      <c r="A10" t="s">
        <v>9</v>
      </c>
    </row>
    <row r="11" spans="1:9" ht="8.25" customHeight="1" x14ac:dyDescent="0.25"/>
    <row r="12" spans="1:9" x14ac:dyDescent="0.25">
      <c r="A12" s="34" t="s">
        <v>73</v>
      </c>
      <c r="B12" s="64" t="s">
        <v>64</v>
      </c>
      <c r="C12" s="64"/>
      <c r="D12" s="64" t="s">
        <v>65</v>
      </c>
      <c r="E12" s="64"/>
      <c r="F12" s="64" t="s">
        <v>50</v>
      </c>
      <c r="G12" s="64"/>
      <c r="H12" s="64" t="s">
        <v>49</v>
      </c>
      <c r="I12" s="64"/>
    </row>
    <row r="13" spans="1:9" x14ac:dyDescent="0.25">
      <c r="A13" s="71" t="s">
        <v>66</v>
      </c>
      <c r="B13" s="69">
        <v>20063832</v>
      </c>
      <c r="C13" s="66"/>
      <c r="D13" s="68">
        <f>IF(B13="","",10000)</f>
        <v>10000</v>
      </c>
      <c r="E13" s="68"/>
      <c r="F13" s="68">
        <f>IF(D13="","",1000000000)</f>
        <v>1000000000</v>
      </c>
      <c r="G13" s="68"/>
      <c r="H13" s="66"/>
      <c r="I13" s="66"/>
    </row>
    <row r="14" spans="1:9" x14ac:dyDescent="0.25">
      <c r="A14" s="72"/>
      <c r="B14" s="69">
        <v>20063833</v>
      </c>
      <c r="C14" s="66"/>
      <c r="D14" s="68">
        <f t="shared" ref="D14:D32" si="0">IF(B14="","",10000)</f>
        <v>10000</v>
      </c>
      <c r="E14" s="68"/>
      <c r="F14" s="68">
        <f t="shared" ref="F14:F32" si="1">IF(D14="","",1000000000)</f>
        <v>1000000000</v>
      </c>
      <c r="G14" s="68"/>
      <c r="H14" s="66"/>
      <c r="I14" s="66"/>
    </row>
    <row r="15" spans="1:9" x14ac:dyDescent="0.25">
      <c r="A15" s="72"/>
      <c r="B15" s="69">
        <v>20063834</v>
      </c>
      <c r="C15" s="66"/>
      <c r="D15" s="68">
        <f t="shared" si="0"/>
        <v>10000</v>
      </c>
      <c r="E15" s="68"/>
      <c r="F15" s="68">
        <f t="shared" si="1"/>
        <v>1000000000</v>
      </c>
      <c r="G15" s="68"/>
      <c r="H15" s="66"/>
      <c r="I15" s="66"/>
    </row>
    <row r="16" spans="1:9" x14ac:dyDescent="0.25">
      <c r="A16" s="72"/>
      <c r="B16" s="69">
        <v>20063835</v>
      </c>
      <c r="C16" s="66"/>
      <c r="D16" s="68">
        <f t="shared" si="0"/>
        <v>10000</v>
      </c>
      <c r="E16" s="68"/>
      <c r="F16" s="68">
        <f t="shared" si="1"/>
        <v>1000000000</v>
      </c>
      <c r="G16" s="68"/>
      <c r="H16" s="66"/>
      <c r="I16" s="66"/>
    </row>
    <row r="17" spans="1:9" x14ac:dyDescent="0.25">
      <c r="A17" s="72"/>
      <c r="B17" s="69">
        <v>20063836</v>
      </c>
      <c r="C17" s="66"/>
      <c r="D17" s="68">
        <f t="shared" si="0"/>
        <v>10000</v>
      </c>
      <c r="E17" s="68"/>
      <c r="F17" s="68">
        <f t="shared" si="1"/>
        <v>1000000000</v>
      </c>
      <c r="G17" s="68"/>
      <c r="H17" s="66"/>
      <c r="I17" s="66"/>
    </row>
    <row r="18" spans="1:9" x14ac:dyDescent="0.25">
      <c r="A18" s="72"/>
      <c r="B18" s="69">
        <v>20063837</v>
      </c>
      <c r="C18" s="66"/>
      <c r="D18" s="68">
        <f t="shared" si="0"/>
        <v>10000</v>
      </c>
      <c r="E18" s="68"/>
      <c r="F18" s="68">
        <f t="shared" si="1"/>
        <v>1000000000</v>
      </c>
      <c r="G18" s="68"/>
      <c r="H18" s="66"/>
      <c r="I18" s="66"/>
    </row>
    <row r="19" spans="1:9" x14ac:dyDescent="0.25">
      <c r="A19" s="72"/>
      <c r="B19" s="69">
        <v>20063838</v>
      </c>
      <c r="C19" s="66"/>
      <c r="D19" s="68">
        <f t="shared" si="0"/>
        <v>10000</v>
      </c>
      <c r="E19" s="68"/>
      <c r="F19" s="68">
        <f t="shared" si="1"/>
        <v>1000000000</v>
      </c>
      <c r="G19" s="68"/>
      <c r="H19" s="66"/>
      <c r="I19" s="66"/>
    </row>
    <row r="20" spans="1:9" x14ac:dyDescent="0.25">
      <c r="A20" s="72"/>
      <c r="B20" s="69">
        <v>20063839</v>
      </c>
      <c r="C20" s="66"/>
      <c r="D20" s="68">
        <f t="shared" si="0"/>
        <v>10000</v>
      </c>
      <c r="E20" s="68"/>
      <c r="F20" s="68">
        <f t="shared" si="1"/>
        <v>1000000000</v>
      </c>
      <c r="G20" s="68"/>
      <c r="H20" s="66"/>
      <c r="I20" s="66"/>
    </row>
    <row r="21" spans="1:9" x14ac:dyDescent="0.25">
      <c r="A21" s="72"/>
      <c r="B21" s="69">
        <v>20063840</v>
      </c>
      <c r="C21" s="66"/>
      <c r="D21" s="68">
        <f t="shared" si="0"/>
        <v>10000</v>
      </c>
      <c r="E21" s="68"/>
      <c r="F21" s="68">
        <f t="shared" si="1"/>
        <v>1000000000</v>
      </c>
      <c r="G21" s="68"/>
      <c r="H21" s="66"/>
      <c r="I21" s="66"/>
    </row>
    <row r="22" spans="1:9" x14ac:dyDescent="0.25">
      <c r="A22" s="72"/>
      <c r="B22" s="69">
        <v>20063841</v>
      </c>
      <c r="C22" s="66"/>
      <c r="D22" s="68">
        <f t="shared" si="0"/>
        <v>10000</v>
      </c>
      <c r="E22" s="68"/>
      <c r="F22" s="68">
        <f t="shared" si="1"/>
        <v>1000000000</v>
      </c>
      <c r="G22" s="68"/>
      <c r="H22" s="65"/>
      <c r="I22" s="66"/>
    </row>
    <row r="23" spans="1:9" x14ac:dyDescent="0.25">
      <c r="A23" s="72"/>
      <c r="B23" s="69">
        <v>20063842</v>
      </c>
      <c r="C23" s="66"/>
      <c r="D23" s="68">
        <f t="shared" si="0"/>
        <v>10000</v>
      </c>
      <c r="E23" s="68"/>
      <c r="F23" s="68">
        <f t="shared" si="1"/>
        <v>1000000000</v>
      </c>
      <c r="G23" s="68"/>
      <c r="H23" s="65"/>
      <c r="I23" s="66"/>
    </row>
    <row r="24" spans="1:9" x14ac:dyDescent="0.25">
      <c r="A24" s="72"/>
      <c r="B24" s="69">
        <v>20063843</v>
      </c>
      <c r="C24" s="66"/>
      <c r="D24" s="68">
        <f t="shared" si="0"/>
        <v>10000</v>
      </c>
      <c r="E24" s="68"/>
      <c r="F24" s="68">
        <f t="shared" si="1"/>
        <v>1000000000</v>
      </c>
      <c r="G24" s="68"/>
      <c r="H24" s="65"/>
      <c r="I24" s="66"/>
    </row>
    <row r="25" spans="1:9" x14ac:dyDescent="0.25">
      <c r="A25" s="72"/>
      <c r="B25" s="69">
        <v>20063844</v>
      </c>
      <c r="C25" s="66"/>
      <c r="D25" s="68">
        <f t="shared" si="0"/>
        <v>10000</v>
      </c>
      <c r="E25" s="68"/>
      <c r="F25" s="68">
        <f t="shared" si="1"/>
        <v>1000000000</v>
      </c>
      <c r="G25" s="68"/>
      <c r="H25" s="65"/>
      <c r="I25" s="66"/>
    </row>
    <row r="26" spans="1:9" x14ac:dyDescent="0.25">
      <c r="A26" s="72"/>
      <c r="B26" s="69">
        <v>20063845</v>
      </c>
      <c r="C26" s="66"/>
      <c r="D26" s="68">
        <f t="shared" si="0"/>
        <v>10000</v>
      </c>
      <c r="E26" s="68"/>
      <c r="F26" s="68">
        <f t="shared" si="1"/>
        <v>1000000000</v>
      </c>
      <c r="G26" s="68"/>
      <c r="H26" s="65"/>
      <c r="I26" s="66"/>
    </row>
    <row r="27" spans="1:9" x14ac:dyDescent="0.25">
      <c r="A27" s="72"/>
      <c r="B27" s="69">
        <v>20063846</v>
      </c>
      <c r="C27" s="66"/>
      <c r="D27" s="68">
        <f t="shared" si="0"/>
        <v>10000</v>
      </c>
      <c r="E27" s="68"/>
      <c r="F27" s="68">
        <f t="shared" si="1"/>
        <v>1000000000</v>
      </c>
      <c r="G27" s="68"/>
      <c r="H27" s="65"/>
      <c r="I27" s="66"/>
    </row>
    <row r="28" spans="1:9" x14ac:dyDescent="0.25">
      <c r="A28" s="72"/>
      <c r="B28" s="69">
        <v>20063847</v>
      </c>
      <c r="C28" s="66"/>
      <c r="D28" s="68">
        <f t="shared" si="0"/>
        <v>10000</v>
      </c>
      <c r="E28" s="68"/>
      <c r="F28" s="68">
        <f t="shared" si="1"/>
        <v>1000000000</v>
      </c>
      <c r="G28" s="68"/>
      <c r="H28" s="66"/>
      <c r="I28" s="66"/>
    </row>
    <row r="29" spans="1:9" x14ac:dyDescent="0.25">
      <c r="A29" s="72"/>
      <c r="B29" s="69">
        <v>20063848</v>
      </c>
      <c r="C29" s="66"/>
      <c r="D29" s="68">
        <f t="shared" si="0"/>
        <v>10000</v>
      </c>
      <c r="E29" s="68"/>
      <c r="F29" s="68">
        <f t="shared" si="1"/>
        <v>1000000000</v>
      </c>
      <c r="G29" s="68"/>
      <c r="H29" s="66"/>
      <c r="I29" s="66"/>
    </row>
    <row r="30" spans="1:9" x14ac:dyDescent="0.25">
      <c r="A30" s="72"/>
      <c r="B30" s="69">
        <v>20063849</v>
      </c>
      <c r="C30" s="66"/>
      <c r="D30" s="68">
        <f t="shared" si="0"/>
        <v>10000</v>
      </c>
      <c r="E30" s="68"/>
      <c r="F30" s="68">
        <f t="shared" si="1"/>
        <v>1000000000</v>
      </c>
      <c r="G30" s="68"/>
      <c r="H30" s="66"/>
      <c r="I30" s="66"/>
    </row>
    <row r="31" spans="1:9" x14ac:dyDescent="0.25">
      <c r="A31" s="72"/>
      <c r="B31" s="69">
        <v>20063850</v>
      </c>
      <c r="C31" s="66"/>
      <c r="D31" s="68">
        <f t="shared" si="0"/>
        <v>10000</v>
      </c>
      <c r="E31" s="68"/>
      <c r="F31" s="68">
        <f t="shared" si="1"/>
        <v>1000000000</v>
      </c>
      <c r="G31" s="68"/>
      <c r="H31" s="66"/>
      <c r="I31" s="66"/>
    </row>
    <row r="32" spans="1:9" x14ac:dyDescent="0.25">
      <c r="A32" s="73"/>
      <c r="B32" s="69">
        <v>20063851</v>
      </c>
      <c r="C32" s="66"/>
      <c r="D32" s="68">
        <f t="shared" si="0"/>
        <v>10000</v>
      </c>
      <c r="E32" s="68"/>
      <c r="F32" s="68">
        <f t="shared" si="1"/>
        <v>1000000000</v>
      </c>
      <c r="G32" s="68"/>
      <c r="H32" s="66"/>
      <c r="I32" s="66"/>
    </row>
    <row r="33" spans="1:9" x14ac:dyDescent="0.25">
      <c r="A33" s="64" t="s">
        <v>67</v>
      </c>
      <c r="B33" s="64"/>
      <c r="C33" s="64"/>
      <c r="D33" s="68">
        <f>SUM(D13:E32)</f>
        <v>200000</v>
      </c>
      <c r="E33" s="68"/>
      <c r="F33" s="68">
        <f>SUM(F13:G32)</f>
        <v>20000000000</v>
      </c>
      <c r="G33" s="68"/>
      <c r="H33" s="66"/>
      <c r="I33" s="66"/>
    </row>
    <row r="34" spans="1:9" x14ac:dyDescent="0.25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5">
      <c r="A35" s="64" t="s">
        <v>68</v>
      </c>
      <c r="B35" s="64"/>
      <c r="C35" s="64"/>
      <c r="D35" s="64" t="s">
        <v>69</v>
      </c>
      <c r="E35" s="64"/>
      <c r="F35" s="64"/>
      <c r="G35" s="64" t="s">
        <v>49</v>
      </c>
      <c r="H35" s="64"/>
      <c r="I35" s="64"/>
    </row>
    <row r="36" spans="1:9" x14ac:dyDescent="0.25">
      <c r="A36" s="67"/>
      <c r="B36" s="67"/>
      <c r="C36" s="67"/>
      <c r="D36" s="67"/>
      <c r="E36" s="67"/>
      <c r="F36" s="67"/>
      <c r="G36" s="67"/>
      <c r="H36" s="67"/>
      <c r="I36" s="67"/>
    </row>
    <row r="37" spans="1:9" x14ac:dyDescent="0.25">
      <c r="A37" s="67"/>
      <c r="B37" s="67"/>
      <c r="C37" s="67"/>
      <c r="D37" s="67"/>
      <c r="E37" s="67"/>
      <c r="F37" s="67"/>
      <c r="G37" s="67"/>
      <c r="H37" s="67"/>
      <c r="I37" s="67"/>
    </row>
    <row r="38" spans="1:9" x14ac:dyDescent="0.25">
      <c r="A38" s="67"/>
      <c r="B38" s="67"/>
      <c r="C38" s="67"/>
      <c r="D38" s="67"/>
      <c r="E38" s="67"/>
      <c r="F38" s="67"/>
      <c r="G38" s="67"/>
      <c r="H38" s="67"/>
      <c r="I38" s="67"/>
    </row>
    <row r="40" spans="1:9" x14ac:dyDescent="0.25">
      <c r="A40" t="s">
        <v>70</v>
      </c>
    </row>
    <row r="42" spans="1:9" x14ac:dyDescent="0.25">
      <c r="G42" s="38" t="str">
        <f>'SURAT PENGANTAR'!A10</f>
        <v>Pati, 2 Maret 2018</v>
      </c>
    </row>
    <row r="43" spans="1:9" x14ac:dyDescent="0.25">
      <c r="B43" s="38" t="s">
        <v>71</v>
      </c>
      <c r="G43" s="38" t="s">
        <v>153</v>
      </c>
    </row>
    <row r="44" spans="1:9" x14ac:dyDescent="0.25">
      <c r="B44" s="31" t="s">
        <v>15</v>
      </c>
    </row>
    <row r="49" spans="1:8" x14ac:dyDescent="0.25">
      <c r="E49" t="s">
        <v>4</v>
      </c>
      <c r="H49" s="38" t="s">
        <v>61</v>
      </c>
    </row>
    <row r="51" spans="1:8" x14ac:dyDescent="0.25">
      <c r="A51" t="s">
        <v>72</v>
      </c>
    </row>
    <row r="52" spans="1:8" x14ac:dyDescent="0.25">
      <c r="A52" t="s">
        <v>151</v>
      </c>
    </row>
  </sheetData>
  <mergeCells count="109">
    <mergeCell ref="F12:G12"/>
    <mergeCell ref="H12:I12"/>
    <mergeCell ref="A8:I8"/>
    <mergeCell ref="B13:C13"/>
    <mergeCell ref="C1:G3"/>
    <mergeCell ref="H1:I1"/>
    <mergeCell ref="H2:I2"/>
    <mergeCell ref="H3:I3"/>
    <mergeCell ref="A4:I4"/>
    <mergeCell ref="H13:I13"/>
    <mergeCell ref="A9:B9"/>
    <mergeCell ref="C9:I9"/>
    <mergeCell ref="A13:A32"/>
    <mergeCell ref="B22:C22"/>
    <mergeCell ref="B23:C23"/>
    <mergeCell ref="B24:C24"/>
    <mergeCell ref="B25:C25"/>
    <mergeCell ref="B26:C26"/>
    <mergeCell ref="H31:I31"/>
    <mergeCell ref="H32:I32"/>
    <mergeCell ref="H20:I20"/>
    <mergeCell ref="H21:I21"/>
    <mergeCell ref="B14:C14"/>
    <mergeCell ref="B15:C15"/>
    <mergeCell ref="B18:C18"/>
    <mergeCell ref="B19:C19"/>
    <mergeCell ref="D30:E30"/>
    <mergeCell ref="B12:C12"/>
    <mergeCell ref="D12:E12"/>
    <mergeCell ref="D20:E20"/>
    <mergeCell ref="D21:E21"/>
    <mergeCell ref="D13:E13"/>
    <mergeCell ref="D14:E14"/>
    <mergeCell ref="D15:E15"/>
    <mergeCell ref="D16:E16"/>
    <mergeCell ref="D17:E17"/>
    <mergeCell ref="D18:E18"/>
    <mergeCell ref="D19:E19"/>
    <mergeCell ref="B20:C20"/>
    <mergeCell ref="B21:C21"/>
    <mergeCell ref="B27:C27"/>
    <mergeCell ref="B28:C28"/>
    <mergeCell ref="B29:C29"/>
    <mergeCell ref="B30:C30"/>
    <mergeCell ref="F13:G13"/>
    <mergeCell ref="F14:G14"/>
    <mergeCell ref="F15:G15"/>
    <mergeCell ref="F16:G16"/>
    <mergeCell ref="F17:G17"/>
    <mergeCell ref="D27:E27"/>
    <mergeCell ref="D28:E28"/>
    <mergeCell ref="D29:E29"/>
    <mergeCell ref="D23:E23"/>
    <mergeCell ref="D24:E24"/>
    <mergeCell ref="D25:E25"/>
    <mergeCell ref="D26:E26"/>
    <mergeCell ref="F24:G24"/>
    <mergeCell ref="F25:G25"/>
    <mergeCell ref="F26:G26"/>
    <mergeCell ref="D22:E22"/>
    <mergeCell ref="B16:C16"/>
    <mergeCell ref="B17:C17"/>
    <mergeCell ref="H14:I14"/>
    <mergeCell ref="H15:I15"/>
    <mergeCell ref="H16:I16"/>
    <mergeCell ref="H17:I17"/>
    <mergeCell ref="H18:I18"/>
    <mergeCell ref="H19:I19"/>
    <mergeCell ref="F29:G29"/>
    <mergeCell ref="F30:G30"/>
    <mergeCell ref="F18:G18"/>
    <mergeCell ref="F19:G19"/>
    <mergeCell ref="F20:G20"/>
    <mergeCell ref="F21:G21"/>
    <mergeCell ref="F27:G27"/>
    <mergeCell ref="F28:G28"/>
    <mergeCell ref="H28:I28"/>
    <mergeCell ref="H29:I29"/>
    <mergeCell ref="H30:I30"/>
    <mergeCell ref="H22:I22"/>
    <mergeCell ref="H23:I23"/>
    <mergeCell ref="H24:I24"/>
    <mergeCell ref="H25:I25"/>
    <mergeCell ref="H26:I26"/>
    <mergeCell ref="F22:G22"/>
    <mergeCell ref="F23:G23"/>
    <mergeCell ref="H27:I27"/>
    <mergeCell ref="G36:I36"/>
    <mergeCell ref="A37:C37"/>
    <mergeCell ref="D37:F37"/>
    <mergeCell ref="G37:I37"/>
    <mergeCell ref="A38:C38"/>
    <mergeCell ref="D38:F38"/>
    <mergeCell ref="G38:I38"/>
    <mergeCell ref="A33:C33"/>
    <mergeCell ref="F33:G33"/>
    <mergeCell ref="H33:I33"/>
    <mergeCell ref="A35:C35"/>
    <mergeCell ref="D35:F35"/>
    <mergeCell ref="G35:I35"/>
    <mergeCell ref="A36:C36"/>
    <mergeCell ref="D36:F36"/>
    <mergeCell ref="D33:E33"/>
    <mergeCell ref="D31:E31"/>
    <mergeCell ref="D32:E32"/>
    <mergeCell ref="F32:G32"/>
    <mergeCell ref="B32:C32"/>
    <mergeCell ref="B31:C31"/>
    <mergeCell ref="F31:G31"/>
  </mergeCells>
  <pageMargins left="0.70866141732283472" right="0.70866141732283472" top="0.59055118110236227" bottom="0.3937007874015748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" zoomScaleNormal="100" workbookViewId="0">
      <selection activeCell="B14" sqref="B14:C32"/>
    </sheetView>
  </sheetViews>
  <sheetFormatPr defaultRowHeight="15" x14ac:dyDescent="0.25"/>
  <cols>
    <col min="1" max="1" width="13.85546875" customWidth="1"/>
    <col min="2" max="7" width="8.5703125" customWidth="1"/>
    <col min="9" max="9" width="12.42578125" customWidth="1"/>
  </cols>
  <sheetData>
    <row r="1" spans="1:9" ht="19.5" thickBot="1" x14ac:dyDescent="0.3">
      <c r="A1" s="1"/>
      <c r="B1" s="2"/>
      <c r="C1" s="49" t="s">
        <v>0</v>
      </c>
      <c r="D1" s="50"/>
      <c r="E1" s="50"/>
      <c r="F1" s="50"/>
      <c r="G1" s="51"/>
      <c r="H1" s="55" t="s">
        <v>62</v>
      </c>
      <c r="I1" s="56"/>
    </row>
    <row r="2" spans="1:9" ht="19.5" thickBot="1" x14ac:dyDescent="0.3">
      <c r="A2" s="3"/>
      <c r="B2" s="4"/>
      <c r="C2" s="52"/>
      <c r="D2" s="53"/>
      <c r="E2" s="53"/>
      <c r="F2" s="53"/>
      <c r="G2" s="54"/>
      <c r="H2" s="55" t="s">
        <v>1</v>
      </c>
      <c r="I2" s="56"/>
    </row>
    <row r="3" spans="1:9" ht="19.5" thickBot="1" x14ac:dyDescent="0.3">
      <c r="A3" s="3"/>
      <c r="B3" s="4"/>
      <c r="C3" s="52"/>
      <c r="D3" s="53"/>
      <c r="E3" s="53"/>
      <c r="F3" s="53"/>
      <c r="G3" s="54"/>
      <c r="H3" s="55" t="s">
        <v>2</v>
      </c>
      <c r="I3" s="56"/>
    </row>
    <row r="4" spans="1:9" ht="16.5" thickBot="1" x14ac:dyDescent="0.3">
      <c r="A4" s="57" t="s">
        <v>63</v>
      </c>
      <c r="B4" s="58"/>
      <c r="C4" s="58"/>
      <c r="D4" s="58"/>
      <c r="E4" s="58"/>
      <c r="F4" s="58"/>
      <c r="G4" s="58"/>
      <c r="H4" s="58"/>
      <c r="I4" s="59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B6" s="27"/>
      <c r="C6" s="27"/>
      <c r="D6" s="27" t="s">
        <v>76</v>
      </c>
      <c r="E6" s="27" t="str">
        <f>'SURAT PENGANTAR'!C6</f>
        <v>B.883/PTI/CHL/III/2018</v>
      </c>
      <c r="F6" s="27"/>
      <c r="G6" s="27"/>
      <c r="H6" s="27"/>
      <c r="I6" s="27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70" t="str">
        <f>"Pada hari ini "&amp;VLOOKUP(WEEKDAY('SURAT PENGANTAR'!M7),Rumus!$D$3:$E$9,2,0) &amp; ", tanggal " &amp; DAY('SURAT PENGANTAR'!M7) &amp; " " &amp; VLOOKUP(MONTH('SURAT PENGANTAR'!M7),Rumus!$A$3:$B$14,2,0) &amp; " " &amp; YEAR('SURAT PENGANTAR'!M7) &amp;" jam ……….. telah diterima dengan baik uang sejumlah"</f>
        <v>Pada hari ini Jum'at, tanggal 2 Maret 2018 jam ……….. telah diterima dengan baik uang sejumlah</v>
      </c>
      <c r="B8" s="70"/>
      <c r="C8" s="70"/>
      <c r="D8" s="70"/>
      <c r="E8" s="70"/>
      <c r="F8" s="70"/>
      <c r="G8" s="70"/>
      <c r="H8" s="70"/>
      <c r="I8" s="70"/>
    </row>
    <row r="9" spans="1:9" ht="15" customHeight="1" x14ac:dyDescent="0.25">
      <c r="A9" s="70" t="str">
        <f>"Rp. " &amp; TEXT(F33,"#,##0")</f>
        <v>Rp. 500,000,000</v>
      </c>
      <c r="B9" s="70"/>
      <c r="C9" s="70" t="s">
        <v>154</v>
      </c>
      <c r="D9" s="70"/>
      <c r="E9" s="70"/>
      <c r="F9" s="70"/>
      <c r="G9" s="70"/>
      <c r="H9" s="70"/>
      <c r="I9" s="70"/>
    </row>
    <row r="10" spans="1:9" x14ac:dyDescent="0.25">
      <c r="A10" t="s">
        <v>9</v>
      </c>
    </row>
    <row r="11" spans="1:9" ht="8.25" customHeight="1" x14ac:dyDescent="0.25"/>
    <row r="12" spans="1:9" x14ac:dyDescent="0.25">
      <c r="A12" s="48" t="s">
        <v>73</v>
      </c>
      <c r="B12" s="64" t="s">
        <v>64</v>
      </c>
      <c r="C12" s="64"/>
      <c r="D12" s="64" t="s">
        <v>65</v>
      </c>
      <c r="E12" s="64"/>
      <c r="F12" s="64" t="s">
        <v>50</v>
      </c>
      <c r="G12" s="64"/>
      <c r="H12" s="64" t="s">
        <v>49</v>
      </c>
      <c r="I12" s="64"/>
    </row>
    <row r="13" spans="1:9" x14ac:dyDescent="0.25">
      <c r="A13" s="74" t="s">
        <v>74</v>
      </c>
      <c r="B13" s="69">
        <v>20063832</v>
      </c>
      <c r="C13" s="66"/>
      <c r="D13" s="68">
        <f>IF(B13="","",10000)</f>
        <v>10000</v>
      </c>
      <c r="E13" s="68"/>
      <c r="F13" s="68">
        <f>IF(D13="","",500000000)</f>
        <v>500000000</v>
      </c>
      <c r="G13" s="68"/>
      <c r="H13" s="66"/>
      <c r="I13" s="66"/>
    </row>
    <row r="14" spans="1:9" x14ac:dyDescent="0.25">
      <c r="A14" s="75"/>
      <c r="B14" s="69"/>
      <c r="C14" s="66"/>
      <c r="D14" s="68" t="str">
        <f t="shared" ref="D14:D32" si="0">IF(B14="","",10000)</f>
        <v/>
      </c>
      <c r="E14" s="68"/>
      <c r="F14" s="68" t="str">
        <f t="shared" ref="F14:F32" si="1">IF(D14="","",500000000)</f>
        <v/>
      </c>
      <c r="G14" s="68"/>
      <c r="H14" s="66"/>
      <c r="I14" s="66"/>
    </row>
    <row r="15" spans="1:9" x14ac:dyDescent="0.25">
      <c r="A15" s="75"/>
      <c r="B15" s="69"/>
      <c r="C15" s="66"/>
      <c r="D15" s="68" t="str">
        <f t="shared" si="0"/>
        <v/>
      </c>
      <c r="E15" s="68"/>
      <c r="F15" s="68" t="str">
        <f t="shared" si="1"/>
        <v/>
      </c>
      <c r="G15" s="68"/>
      <c r="H15" s="66"/>
      <c r="I15" s="66"/>
    </row>
    <row r="16" spans="1:9" x14ac:dyDescent="0.25">
      <c r="A16" s="75"/>
      <c r="B16" s="69"/>
      <c r="C16" s="66"/>
      <c r="D16" s="68" t="str">
        <f t="shared" si="0"/>
        <v/>
      </c>
      <c r="E16" s="68"/>
      <c r="F16" s="68" t="str">
        <f t="shared" si="1"/>
        <v/>
      </c>
      <c r="G16" s="68"/>
      <c r="H16" s="66"/>
      <c r="I16" s="66"/>
    </row>
    <row r="17" spans="1:9" x14ac:dyDescent="0.25">
      <c r="A17" s="75"/>
      <c r="B17" s="69"/>
      <c r="C17" s="66"/>
      <c r="D17" s="68" t="str">
        <f t="shared" si="0"/>
        <v/>
      </c>
      <c r="E17" s="68"/>
      <c r="F17" s="68" t="str">
        <f t="shared" si="1"/>
        <v/>
      </c>
      <c r="G17" s="68"/>
      <c r="H17" s="66"/>
      <c r="I17" s="66"/>
    </row>
    <row r="18" spans="1:9" x14ac:dyDescent="0.25">
      <c r="A18" s="75"/>
      <c r="B18" s="69"/>
      <c r="C18" s="66"/>
      <c r="D18" s="68" t="str">
        <f t="shared" si="0"/>
        <v/>
      </c>
      <c r="E18" s="68"/>
      <c r="F18" s="68" t="str">
        <f t="shared" si="1"/>
        <v/>
      </c>
      <c r="G18" s="68"/>
      <c r="H18" s="66"/>
      <c r="I18" s="66"/>
    </row>
    <row r="19" spans="1:9" x14ac:dyDescent="0.25">
      <c r="A19" s="75"/>
      <c r="B19" s="69"/>
      <c r="C19" s="66"/>
      <c r="D19" s="68" t="str">
        <f t="shared" si="0"/>
        <v/>
      </c>
      <c r="E19" s="68"/>
      <c r="F19" s="68" t="str">
        <f t="shared" si="1"/>
        <v/>
      </c>
      <c r="G19" s="68"/>
      <c r="H19" s="66"/>
      <c r="I19" s="66"/>
    </row>
    <row r="20" spans="1:9" x14ac:dyDescent="0.25">
      <c r="A20" s="75"/>
      <c r="B20" s="69"/>
      <c r="C20" s="66"/>
      <c r="D20" s="68" t="str">
        <f t="shared" si="0"/>
        <v/>
      </c>
      <c r="E20" s="68"/>
      <c r="F20" s="68" t="str">
        <f t="shared" si="1"/>
        <v/>
      </c>
      <c r="G20" s="68"/>
      <c r="H20" s="66"/>
      <c r="I20" s="66"/>
    </row>
    <row r="21" spans="1:9" x14ac:dyDescent="0.25">
      <c r="A21" s="75"/>
      <c r="B21" s="69"/>
      <c r="C21" s="66"/>
      <c r="D21" s="68" t="str">
        <f t="shared" si="0"/>
        <v/>
      </c>
      <c r="E21" s="68"/>
      <c r="F21" s="68" t="str">
        <f t="shared" si="1"/>
        <v/>
      </c>
      <c r="G21" s="68"/>
      <c r="H21" s="66"/>
      <c r="I21" s="66"/>
    </row>
    <row r="22" spans="1:9" x14ac:dyDescent="0.25">
      <c r="A22" s="75"/>
      <c r="B22" s="69"/>
      <c r="C22" s="66"/>
      <c r="D22" s="68" t="str">
        <f t="shared" si="0"/>
        <v/>
      </c>
      <c r="E22" s="68"/>
      <c r="F22" s="68" t="str">
        <f t="shared" si="1"/>
        <v/>
      </c>
      <c r="G22" s="68"/>
      <c r="H22" s="65"/>
      <c r="I22" s="66"/>
    </row>
    <row r="23" spans="1:9" x14ac:dyDescent="0.25">
      <c r="A23" s="75"/>
      <c r="B23" s="69"/>
      <c r="C23" s="66"/>
      <c r="D23" s="68" t="str">
        <f t="shared" si="0"/>
        <v/>
      </c>
      <c r="E23" s="68"/>
      <c r="F23" s="68" t="str">
        <f t="shared" si="1"/>
        <v/>
      </c>
      <c r="G23" s="68"/>
      <c r="H23" s="65"/>
      <c r="I23" s="66"/>
    </row>
    <row r="24" spans="1:9" x14ac:dyDescent="0.25">
      <c r="A24" s="75"/>
      <c r="B24" s="69"/>
      <c r="C24" s="66"/>
      <c r="D24" s="68" t="str">
        <f t="shared" si="0"/>
        <v/>
      </c>
      <c r="E24" s="68"/>
      <c r="F24" s="68" t="str">
        <f t="shared" si="1"/>
        <v/>
      </c>
      <c r="G24" s="68"/>
      <c r="H24" s="65"/>
      <c r="I24" s="66"/>
    </row>
    <row r="25" spans="1:9" x14ac:dyDescent="0.25">
      <c r="A25" s="75"/>
      <c r="B25" s="69"/>
      <c r="C25" s="66"/>
      <c r="D25" s="68" t="str">
        <f t="shared" si="0"/>
        <v/>
      </c>
      <c r="E25" s="68"/>
      <c r="F25" s="68" t="str">
        <f t="shared" si="1"/>
        <v/>
      </c>
      <c r="G25" s="68"/>
      <c r="H25" s="65"/>
      <c r="I25" s="66"/>
    </row>
    <row r="26" spans="1:9" x14ac:dyDescent="0.25">
      <c r="A26" s="75"/>
      <c r="B26" s="69"/>
      <c r="C26" s="66"/>
      <c r="D26" s="68" t="str">
        <f t="shared" si="0"/>
        <v/>
      </c>
      <c r="E26" s="68"/>
      <c r="F26" s="68" t="str">
        <f t="shared" si="1"/>
        <v/>
      </c>
      <c r="G26" s="68"/>
      <c r="H26" s="65"/>
      <c r="I26" s="66"/>
    </row>
    <row r="27" spans="1:9" x14ac:dyDescent="0.25">
      <c r="A27" s="75"/>
      <c r="B27" s="69"/>
      <c r="C27" s="66"/>
      <c r="D27" s="68" t="str">
        <f t="shared" si="0"/>
        <v/>
      </c>
      <c r="E27" s="68"/>
      <c r="F27" s="68" t="str">
        <f t="shared" si="1"/>
        <v/>
      </c>
      <c r="G27" s="68"/>
      <c r="H27" s="65"/>
      <c r="I27" s="66"/>
    </row>
    <row r="28" spans="1:9" x14ac:dyDescent="0.25">
      <c r="A28" s="75"/>
      <c r="B28" s="69"/>
      <c r="C28" s="66"/>
      <c r="D28" s="68" t="str">
        <f t="shared" si="0"/>
        <v/>
      </c>
      <c r="E28" s="68"/>
      <c r="F28" s="68" t="str">
        <f t="shared" si="1"/>
        <v/>
      </c>
      <c r="G28" s="68"/>
      <c r="H28" s="66"/>
      <c r="I28" s="66"/>
    </row>
    <row r="29" spans="1:9" x14ac:dyDescent="0.25">
      <c r="A29" s="75"/>
      <c r="B29" s="69"/>
      <c r="C29" s="66"/>
      <c r="D29" s="68" t="str">
        <f t="shared" si="0"/>
        <v/>
      </c>
      <c r="E29" s="68"/>
      <c r="F29" s="68" t="str">
        <f t="shared" si="1"/>
        <v/>
      </c>
      <c r="G29" s="68"/>
      <c r="H29" s="66"/>
      <c r="I29" s="66"/>
    </row>
    <row r="30" spans="1:9" x14ac:dyDescent="0.25">
      <c r="A30" s="75"/>
      <c r="B30" s="69"/>
      <c r="C30" s="66"/>
      <c r="D30" s="68" t="str">
        <f t="shared" si="0"/>
        <v/>
      </c>
      <c r="E30" s="68"/>
      <c r="F30" s="68" t="str">
        <f t="shared" si="1"/>
        <v/>
      </c>
      <c r="G30" s="68"/>
      <c r="H30" s="66"/>
      <c r="I30" s="66"/>
    </row>
    <row r="31" spans="1:9" x14ac:dyDescent="0.25">
      <c r="A31" s="75"/>
      <c r="B31" s="69"/>
      <c r="C31" s="66"/>
      <c r="D31" s="68" t="str">
        <f t="shared" si="0"/>
        <v/>
      </c>
      <c r="E31" s="68"/>
      <c r="F31" s="68" t="str">
        <f t="shared" si="1"/>
        <v/>
      </c>
      <c r="G31" s="68"/>
      <c r="H31" s="66"/>
      <c r="I31" s="66"/>
    </row>
    <row r="32" spans="1:9" x14ac:dyDescent="0.25">
      <c r="A32" s="76"/>
      <c r="B32" s="69"/>
      <c r="C32" s="66"/>
      <c r="D32" s="68" t="str">
        <f t="shared" si="0"/>
        <v/>
      </c>
      <c r="E32" s="68"/>
      <c r="F32" s="68" t="str">
        <f t="shared" si="1"/>
        <v/>
      </c>
      <c r="G32" s="68"/>
      <c r="H32" s="66"/>
      <c r="I32" s="66"/>
    </row>
    <row r="33" spans="1:9" x14ac:dyDescent="0.25">
      <c r="A33" s="64" t="s">
        <v>67</v>
      </c>
      <c r="B33" s="64"/>
      <c r="C33" s="64"/>
      <c r="D33" s="68">
        <f>SUM(D13:E32)</f>
        <v>10000</v>
      </c>
      <c r="E33" s="68"/>
      <c r="F33" s="68">
        <f>SUM(F13:G32)</f>
        <v>500000000</v>
      </c>
      <c r="G33" s="68"/>
      <c r="H33" s="66"/>
      <c r="I33" s="66"/>
    </row>
    <row r="34" spans="1:9" x14ac:dyDescent="0.25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5">
      <c r="A35" s="64" t="s">
        <v>68</v>
      </c>
      <c r="B35" s="64"/>
      <c r="C35" s="64"/>
      <c r="D35" s="64" t="s">
        <v>69</v>
      </c>
      <c r="E35" s="64"/>
      <c r="F35" s="64"/>
      <c r="G35" s="64" t="s">
        <v>49</v>
      </c>
      <c r="H35" s="64"/>
      <c r="I35" s="64"/>
    </row>
    <row r="36" spans="1:9" x14ac:dyDescent="0.25">
      <c r="A36" s="67"/>
      <c r="B36" s="67"/>
      <c r="C36" s="67"/>
      <c r="D36" s="67"/>
      <c r="E36" s="67"/>
      <c r="F36" s="67"/>
      <c r="G36" s="67"/>
      <c r="H36" s="67"/>
      <c r="I36" s="67"/>
    </row>
    <row r="37" spans="1:9" x14ac:dyDescent="0.25">
      <c r="A37" s="67"/>
      <c r="B37" s="67"/>
      <c r="C37" s="67"/>
      <c r="D37" s="67"/>
      <c r="E37" s="67"/>
      <c r="F37" s="67"/>
      <c r="G37" s="67"/>
      <c r="H37" s="67"/>
      <c r="I37" s="67"/>
    </row>
    <row r="38" spans="1:9" x14ac:dyDescent="0.25">
      <c r="A38" s="67"/>
      <c r="B38" s="67"/>
      <c r="C38" s="67"/>
      <c r="D38" s="67"/>
      <c r="E38" s="67"/>
      <c r="F38" s="67"/>
      <c r="G38" s="67"/>
      <c r="H38" s="67"/>
      <c r="I38" s="67"/>
    </row>
    <row r="40" spans="1:9" x14ac:dyDescent="0.25">
      <c r="A40" t="s">
        <v>70</v>
      </c>
    </row>
    <row r="42" spans="1:9" x14ac:dyDescent="0.25">
      <c r="G42" s="38" t="str">
        <f>'SURAT PENGANTAR'!A10</f>
        <v>Pati, 2 Maret 2018</v>
      </c>
    </row>
    <row r="43" spans="1:9" x14ac:dyDescent="0.25">
      <c r="B43" s="38" t="s">
        <v>71</v>
      </c>
      <c r="G43" s="38" t="s">
        <v>153</v>
      </c>
    </row>
    <row r="44" spans="1:9" x14ac:dyDescent="0.25">
      <c r="B44" s="31" t="s">
        <v>15</v>
      </c>
    </row>
    <row r="49" spans="1:8" x14ac:dyDescent="0.25">
      <c r="E49" t="s">
        <v>4</v>
      </c>
      <c r="H49" s="38" t="s">
        <v>61</v>
      </c>
    </row>
    <row r="51" spans="1:8" x14ac:dyDescent="0.25">
      <c r="A51" t="s">
        <v>72</v>
      </c>
    </row>
    <row r="52" spans="1:8" x14ac:dyDescent="0.25">
      <c r="A52" t="s">
        <v>151</v>
      </c>
    </row>
  </sheetData>
  <mergeCells count="109">
    <mergeCell ref="A9:B9"/>
    <mergeCell ref="C9:I9"/>
    <mergeCell ref="B12:C12"/>
    <mergeCell ref="D12:E12"/>
    <mergeCell ref="F12:G12"/>
    <mergeCell ref="H12:I12"/>
    <mergeCell ref="C1:G3"/>
    <mergeCell ref="H1:I1"/>
    <mergeCell ref="H2:I2"/>
    <mergeCell ref="H3:I3"/>
    <mergeCell ref="A4:I4"/>
    <mergeCell ref="A8:I8"/>
    <mergeCell ref="B17:C17"/>
    <mergeCell ref="D17:E17"/>
    <mergeCell ref="F17:G17"/>
    <mergeCell ref="H17:I17"/>
    <mergeCell ref="B18:C18"/>
    <mergeCell ref="D18:E18"/>
    <mergeCell ref="F18:G18"/>
    <mergeCell ref="H18:I18"/>
    <mergeCell ref="D15:E15"/>
    <mergeCell ref="F15:G15"/>
    <mergeCell ref="H15:I15"/>
    <mergeCell ref="B16:C16"/>
    <mergeCell ref="D16:E16"/>
    <mergeCell ref="F16:G16"/>
    <mergeCell ref="H16:I16"/>
    <mergeCell ref="B15:C15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25:C25"/>
    <mergeCell ref="D25:E25"/>
    <mergeCell ref="F25:G25"/>
    <mergeCell ref="H25:I25"/>
    <mergeCell ref="B26:C26"/>
    <mergeCell ref="D26:E26"/>
    <mergeCell ref="F26:G26"/>
    <mergeCell ref="H26:I26"/>
    <mergeCell ref="B23:C23"/>
    <mergeCell ref="D23:E23"/>
    <mergeCell ref="F23:G23"/>
    <mergeCell ref="H23:I23"/>
    <mergeCell ref="B24:C24"/>
    <mergeCell ref="D24:E24"/>
    <mergeCell ref="F24:G24"/>
    <mergeCell ref="H24:I24"/>
    <mergeCell ref="B29:C29"/>
    <mergeCell ref="D29:E29"/>
    <mergeCell ref="F29:G29"/>
    <mergeCell ref="H29:I29"/>
    <mergeCell ref="B30:C30"/>
    <mergeCell ref="D30:E30"/>
    <mergeCell ref="F30:G30"/>
    <mergeCell ref="H30:I30"/>
    <mergeCell ref="B27:C27"/>
    <mergeCell ref="D27:E27"/>
    <mergeCell ref="F27:G27"/>
    <mergeCell ref="H27:I27"/>
    <mergeCell ref="B28:C28"/>
    <mergeCell ref="D28:E28"/>
    <mergeCell ref="F28:G28"/>
    <mergeCell ref="H28:I28"/>
    <mergeCell ref="A33:C33"/>
    <mergeCell ref="D33:E33"/>
    <mergeCell ref="F33:G33"/>
    <mergeCell ref="H33:I33"/>
    <mergeCell ref="A35:C35"/>
    <mergeCell ref="D35:F35"/>
    <mergeCell ref="G35:I35"/>
    <mergeCell ref="B31:C31"/>
    <mergeCell ref="D31:E31"/>
    <mergeCell ref="F31:G31"/>
    <mergeCell ref="H31:I31"/>
    <mergeCell ref="B32:C32"/>
    <mergeCell ref="D32:E32"/>
    <mergeCell ref="F32:G32"/>
    <mergeCell ref="H32:I32"/>
    <mergeCell ref="A13:A32"/>
    <mergeCell ref="B13:C13"/>
    <mergeCell ref="D13:E13"/>
    <mergeCell ref="F13:G13"/>
    <mergeCell ref="H13:I13"/>
    <mergeCell ref="B14:C14"/>
    <mergeCell ref="D14:E14"/>
    <mergeCell ref="F14:G14"/>
    <mergeCell ref="H14:I14"/>
    <mergeCell ref="A38:C38"/>
    <mergeCell ref="D38:F38"/>
    <mergeCell ref="G38:I38"/>
    <mergeCell ref="A36:C36"/>
    <mergeCell ref="D36:F36"/>
    <mergeCell ref="G36:I36"/>
    <mergeCell ref="A37:C37"/>
    <mergeCell ref="D37:F37"/>
    <mergeCell ref="G37:I37"/>
  </mergeCells>
  <pageMargins left="0.70866141732283472" right="0.70866141732283472" top="0.59055118110236227" bottom="0.3937007874015748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13" sqref="D13"/>
    </sheetView>
  </sheetViews>
  <sheetFormatPr defaultRowHeight="15" x14ac:dyDescent="0.25"/>
  <cols>
    <col min="1" max="1" width="3.85546875" bestFit="1" customWidth="1"/>
    <col min="2" max="2" width="10.85546875" bestFit="1" customWidth="1"/>
    <col min="4" max="4" width="3.85546875" bestFit="1" customWidth="1"/>
  </cols>
  <sheetData>
    <row r="2" spans="1:5" x14ac:dyDescent="0.25">
      <c r="A2" t="s">
        <v>5</v>
      </c>
      <c r="B2" t="s">
        <v>133</v>
      </c>
      <c r="D2" t="s">
        <v>5</v>
      </c>
      <c r="E2" t="s">
        <v>133</v>
      </c>
    </row>
    <row r="3" spans="1:5" x14ac:dyDescent="0.25">
      <c r="A3">
        <v>1</v>
      </c>
      <c r="B3" t="s">
        <v>136</v>
      </c>
      <c r="D3">
        <v>1</v>
      </c>
      <c r="E3" t="s">
        <v>132</v>
      </c>
    </row>
    <row r="4" spans="1:5" x14ac:dyDescent="0.25">
      <c r="A4">
        <v>2</v>
      </c>
      <c r="B4" t="s">
        <v>137</v>
      </c>
      <c r="D4">
        <v>2</v>
      </c>
      <c r="E4" t="s">
        <v>128</v>
      </c>
    </row>
    <row r="5" spans="1:5" x14ac:dyDescent="0.25">
      <c r="A5">
        <v>3</v>
      </c>
      <c r="B5" t="s">
        <v>138</v>
      </c>
      <c r="D5">
        <v>3</v>
      </c>
      <c r="E5" t="s">
        <v>129</v>
      </c>
    </row>
    <row r="6" spans="1:5" x14ac:dyDescent="0.25">
      <c r="A6">
        <v>4</v>
      </c>
      <c r="B6" t="s">
        <v>139</v>
      </c>
      <c r="D6">
        <v>4</v>
      </c>
      <c r="E6" t="s">
        <v>130</v>
      </c>
    </row>
    <row r="7" spans="1:5" x14ac:dyDescent="0.25">
      <c r="A7">
        <v>5</v>
      </c>
      <c r="B7" t="s">
        <v>140</v>
      </c>
      <c r="D7">
        <v>5</v>
      </c>
      <c r="E7" t="s">
        <v>131</v>
      </c>
    </row>
    <row r="8" spans="1:5" x14ac:dyDescent="0.25">
      <c r="A8">
        <v>6</v>
      </c>
      <c r="B8" t="s">
        <v>141</v>
      </c>
      <c r="D8">
        <v>6</v>
      </c>
      <c r="E8" t="s">
        <v>134</v>
      </c>
    </row>
    <row r="9" spans="1:5" x14ac:dyDescent="0.25">
      <c r="A9">
        <v>7</v>
      </c>
      <c r="B9" t="s">
        <v>142</v>
      </c>
      <c r="D9">
        <v>7</v>
      </c>
      <c r="E9" t="s">
        <v>135</v>
      </c>
    </row>
    <row r="10" spans="1:5" x14ac:dyDescent="0.25">
      <c r="A10">
        <v>8</v>
      </c>
      <c r="B10" t="s">
        <v>143</v>
      </c>
    </row>
    <row r="11" spans="1:5" x14ac:dyDescent="0.25">
      <c r="A11">
        <v>9</v>
      </c>
      <c r="B11" t="s">
        <v>144</v>
      </c>
    </row>
    <row r="12" spans="1:5" x14ac:dyDescent="0.25">
      <c r="A12">
        <v>10</v>
      </c>
      <c r="B12" t="s">
        <v>147</v>
      </c>
    </row>
    <row r="13" spans="1:5" x14ac:dyDescent="0.25">
      <c r="A13">
        <v>11</v>
      </c>
      <c r="B13" t="s">
        <v>145</v>
      </c>
    </row>
    <row r="14" spans="1:5" x14ac:dyDescent="0.25">
      <c r="A14">
        <v>12</v>
      </c>
      <c r="B1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SURAT PENGANTAR</vt:lpstr>
      <vt:lpstr>SURAT TUGAS</vt:lpstr>
      <vt:lpstr>FORM STS</vt:lpstr>
      <vt:lpstr>FORM SCS 100 (1)</vt:lpstr>
      <vt:lpstr>FORM SCS 50 (1)</vt:lpstr>
      <vt:lpstr>Rumus</vt:lpstr>
      <vt:lpstr>'FORM SCS 100 (1)'!Print_Area</vt:lpstr>
      <vt:lpstr>'FORM SCS 50 (1)'!Print_Area</vt:lpstr>
      <vt:lpstr>'FORM STS'!Print_Area</vt:lpstr>
      <vt:lpstr>'SURAT PENGANTAR'!Print_Area</vt:lpstr>
    </vt:vector>
  </TitlesOfParts>
  <Company>BRIIT Pati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bgch</dc:creator>
  <cp:lastModifiedBy>bgch</cp:lastModifiedBy>
  <cp:lastPrinted>2018-03-01T14:11:01Z</cp:lastPrinted>
  <dcterms:created xsi:type="dcterms:W3CDTF">2018-03-01T07:57:08Z</dcterms:created>
  <dcterms:modified xsi:type="dcterms:W3CDTF">2018-03-13T02:59:24Z</dcterms:modified>
</cp:coreProperties>
</file>