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\Dropbox\BBC Robotics - Student Accessible\M&amp;A\Robotics-2018\Orders\"/>
    </mc:Choice>
  </mc:AlternateContent>
  <xr:revisionPtr revIDLastSave="0" documentId="13_ncr:80001_{AE1C8FC3-1E4A-4508-9FED-9A4B49EAF5D2}" xr6:coauthVersionLast="28" xr6:coauthVersionMax="28" xr10:uidLastSave="{00000000-0000-0000-0000-000000000000}"/>
  <bookViews>
    <workbookView xWindow="0" yWindow="465" windowWidth="33600" windowHeight="20445" tabRatio="500" activeTab="2" xr2:uid="{00000000-000D-0000-FFFF-FFFF00000000}"/>
  </bookViews>
  <sheets>
    <sheet name="Information" sheetId="1" r:id="rId1"/>
    <sheet name="Parts Template" sheetId="2" r:id="rId2"/>
    <sheet name="ORDERS" sheetId="4" r:id="rId3"/>
    <sheet name="FASTENERS" sheetId="5" r:id="rId4"/>
    <sheet name="Team Expenditure" sheetId="6" r:id="rId5"/>
    <sheet name="Purchases" sheetId="7" r:id="rId6"/>
    <sheet name="Mr Noy" sheetId="8" r:id="rId7"/>
    <sheet name="Andrew" sheetId="15" r:id="rId8"/>
    <sheet name="Steven" sheetId="16" r:id="rId9"/>
    <sheet name="Tristan" sheetId="14" r:id="rId10"/>
    <sheet name="Input Lists" sheetId="12" r:id="rId11"/>
  </sheets>
  <definedNames>
    <definedName name="_xlnm._FilterDatabase" localSheetId="3" hidden="1">FASTENERS!$A$2:$T$49</definedName>
    <definedName name="_xlnm._FilterDatabase" localSheetId="2" hidden="1">ORDERS!$B$2:$X$881</definedName>
    <definedName name="_xlnm._FilterDatabase" localSheetId="1" hidden="1">'Parts Template'!$A$1:$M$963</definedName>
  </definedNames>
  <calcPr calcId="171027"/>
  <pivotCaches>
    <pivotCache cacheId="20" r:id="rId1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4" i="4" l="1"/>
  <c r="M85" i="4"/>
  <c r="X139" i="4"/>
  <c r="X138" i="4"/>
  <c r="X137" i="4"/>
  <c r="M83" i="4"/>
  <c r="X83" i="4"/>
  <c r="M82" i="4"/>
  <c r="M80" i="4"/>
  <c r="M92" i="4"/>
  <c r="X92" i="4"/>
  <c r="X135" i="4"/>
  <c r="X74" i="4"/>
  <c r="X70" i="4"/>
  <c r="X69" i="4"/>
  <c r="X68" i="4"/>
  <c r="X67" i="4"/>
  <c r="X66" i="4"/>
  <c r="X65" i="4"/>
  <c r="M48" i="4"/>
  <c r="M47" i="4"/>
  <c r="M46" i="4"/>
  <c r="X132" i="4"/>
  <c r="X131" i="4"/>
  <c r="M130" i="4"/>
  <c r="X130" i="4"/>
  <c r="M129" i="4"/>
  <c r="M118" i="4"/>
  <c r="M117" i="4"/>
  <c r="X117" i="4"/>
  <c r="O17" i="5"/>
  <c r="M17" i="5"/>
  <c r="M30" i="5"/>
  <c r="M23" i="5"/>
  <c r="M21" i="5"/>
  <c r="M40" i="5"/>
  <c r="M39" i="5"/>
  <c r="M33" i="5"/>
  <c r="M34" i="5"/>
  <c r="M15" i="5"/>
  <c r="M16" i="5"/>
  <c r="M18" i="5"/>
  <c r="M19" i="5"/>
  <c r="M20" i="5"/>
  <c r="M22" i="5"/>
  <c r="M24" i="5"/>
  <c r="M25" i="5"/>
  <c r="M26" i="5"/>
  <c r="M27" i="5"/>
  <c r="M28" i="5"/>
  <c r="M29" i="5"/>
  <c r="M31" i="5"/>
  <c r="M32" i="5"/>
  <c r="M35" i="5"/>
  <c r="M36" i="5"/>
  <c r="M37" i="5"/>
  <c r="M38" i="5"/>
  <c r="M41" i="5"/>
  <c r="M42" i="5"/>
  <c r="M43" i="5"/>
  <c r="M44" i="5"/>
  <c r="M45" i="5"/>
  <c r="M46" i="5"/>
  <c r="M47" i="5"/>
  <c r="M48" i="5"/>
  <c r="M49" i="5"/>
  <c r="M12" i="5"/>
  <c r="M14" i="5"/>
  <c r="M13" i="5"/>
  <c r="M4" i="5"/>
  <c r="M3" i="5"/>
  <c r="M5" i="5"/>
  <c r="M6" i="5"/>
  <c r="M7" i="5"/>
  <c r="M8" i="5"/>
  <c r="M9" i="5"/>
  <c r="M10" i="5"/>
  <c r="M11" i="5"/>
  <c r="M102" i="4"/>
  <c r="X102" i="4"/>
  <c r="X115" i="4"/>
  <c r="X114" i="4"/>
  <c r="M94" i="4"/>
  <c r="X94" i="4"/>
  <c r="M93" i="4"/>
  <c r="X111" i="4"/>
  <c r="X105" i="4"/>
  <c r="X106" i="4"/>
  <c r="X107" i="4"/>
  <c r="X108" i="4"/>
  <c r="X109" i="4"/>
  <c r="X110" i="4"/>
  <c r="X100" i="4"/>
  <c r="X101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103" i="4"/>
  <c r="X104" i="4"/>
  <c r="X112" i="4"/>
  <c r="X113" i="4"/>
  <c r="X116" i="4"/>
  <c r="X41" i="4"/>
  <c r="X42" i="4"/>
  <c r="X43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134" i="4"/>
  <c r="X57" i="4"/>
  <c r="X58" i="4"/>
  <c r="X59" i="4"/>
  <c r="X60" i="4"/>
  <c r="X61" i="4"/>
  <c r="X62" i="4"/>
  <c r="X63" i="4"/>
  <c r="X64" i="4"/>
  <c r="X71" i="4"/>
  <c r="X72" i="4"/>
  <c r="X73" i="4"/>
  <c r="X75" i="4"/>
  <c r="X76" i="4"/>
  <c r="X77" i="4"/>
  <c r="X78" i="4"/>
  <c r="X79" i="4"/>
  <c r="X80" i="4"/>
  <c r="X81" i="4"/>
  <c r="X82" i="4"/>
  <c r="X84" i="4"/>
  <c r="X85" i="4"/>
  <c r="X86" i="4"/>
  <c r="X87" i="4"/>
  <c r="X88" i="4"/>
  <c r="X89" i="4"/>
  <c r="X90" i="4"/>
  <c r="X91" i="4"/>
  <c r="X136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95" i="4"/>
  <c r="X96" i="4"/>
  <c r="X97" i="4"/>
  <c r="X98" i="4"/>
  <c r="X99" i="4"/>
  <c r="X93" i="4"/>
  <c r="P18" i="5"/>
  <c r="P7" i="5"/>
  <c r="X881" i="4"/>
  <c r="X880" i="4"/>
  <c r="X879" i="4"/>
  <c r="X878" i="4"/>
  <c r="X877" i="4"/>
  <c r="X876" i="4"/>
  <c r="X875" i="4"/>
  <c r="X874" i="4"/>
  <c r="X873" i="4"/>
  <c r="X872" i="4"/>
  <c r="X871" i="4"/>
  <c r="X870" i="4"/>
  <c r="X869" i="4"/>
  <c r="X868" i="4"/>
  <c r="X867" i="4"/>
  <c r="X866" i="4"/>
  <c r="X865" i="4"/>
  <c r="X864" i="4"/>
  <c r="X863" i="4"/>
  <c r="X862" i="4"/>
  <c r="X861" i="4"/>
  <c r="X860" i="4"/>
  <c r="X859" i="4"/>
  <c r="X858" i="4"/>
  <c r="X857" i="4"/>
  <c r="X856" i="4"/>
  <c r="X855" i="4"/>
  <c r="X854" i="4"/>
  <c r="X853" i="4"/>
  <c r="X852" i="4"/>
  <c r="X851" i="4"/>
  <c r="X850" i="4"/>
  <c r="X849" i="4"/>
  <c r="X848" i="4"/>
  <c r="X847" i="4"/>
  <c r="X846" i="4"/>
  <c r="X845" i="4"/>
  <c r="X844" i="4"/>
  <c r="X843" i="4"/>
  <c r="X842" i="4"/>
  <c r="X841" i="4"/>
  <c r="X840" i="4"/>
  <c r="X839" i="4"/>
  <c r="X838" i="4"/>
  <c r="X837" i="4"/>
  <c r="X836" i="4"/>
  <c r="X835" i="4"/>
  <c r="X834" i="4"/>
  <c r="X833" i="4"/>
  <c r="X832" i="4"/>
  <c r="X831" i="4"/>
  <c r="X830" i="4"/>
  <c r="X829" i="4"/>
  <c r="X828" i="4"/>
  <c r="X827" i="4"/>
  <c r="X826" i="4"/>
  <c r="X825" i="4"/>
  <c r="X824" i="4"/>
  <c r="X823" i="4"/>
  <c r="X822" i="4"/>
  <c r="X821" i="4"/>
  <c r="X820" i="4"/>
  <c r="X819" i="4"/>
  <c r="X818" i="4"/>
  <c r="X817" i="4"/>
  <c r="X816" i="4"/>
  <c r="X815" i="4"/>
  <c r="X814" i="4"/>
  <c r="X813" i="4"/>
  <c r="X812" i="4"/>
  <c r="X811" i="4"/>
  <c r="X810" i="4"/>
  <c r="X809" i="4"/>
  <c r="X808" i="4"/>
  <c r="X807" i="4"/>
  <c r="X806" i="4"/>
  <c r="X805" i="4"/>
  <c r="X804" i="4"/>
  <c r="X803" i="4"/>
  <c r="X802" i="4"/>
  <c r="X801" i="4"/>
  <c r="X800" i="4"/>
  <c r="X799" i="4"/>
  <c r="X798" i="4"/>
  <c r="X797" i="4"/>
  <c r="X796" i="4"/>
  <c r="X795" i="4"/>
  <c r="X794" i="4"/>
  <c r="X793" i="4"/>
  <c r="X792" i="4"/>
  <c r="X791" i="4"/>
  <c r="X790" i="4"/>
  <c r="X789" i="4"/>
  <c r="X788" i="4"/>
  <c r="X787" i="4"/>
  <c r="X786" i="4"/>
  <c r="X785" i="4"/>
  <c r="X784" i="4"/>
  <c r="X783" i="4"/>
  <c r="X782" i="4"/>
  <c r="X781" i="4"/>
  <c r="X780" i="4"/>
  <c r="X779" i="4"/>
  <c r="X778" i="4"/>
  <c r="X777" i="4"/>
  <c r="X776" i="4"/>
  <c r="X775" i="4"/>
  <c r="X774" i="4"/>
  <c r="X773" i="4"/>
  <c r="X772" i="4"/>
  <c r="X771" i="4"/>
  <c r="X770" i="4"/>
  <c r="X769" i="4"/>
  <c r="X768" i="4"/>
  <c r="X767" i="4"/>
  <c r="X766" i="4"/>
  <c r="X765" i="4"/>
  <c r="X764" i="4"/>
  <c r="X763" i="4"/>
  <c r="X762" i="4"/>
  <c r="X761" i="4"/>
  <c r="X760" i="4"/>
  <c r="X759" i="4"/>
  <c r="X758" i="4"/>
  <c r="X757" i="4"/>
  <c r="X756" i="4"/>
  <c r="X755" i="4"/>
  <c r="X754" i="4"/>
  <c r="X753" i="4"/>
  <c r="X752" i="4"/>
  <c r="X751" i="4"/>
  <c r="X750" i="4"/>
  <c r="X749" i="4"/>
  <c r="X748" i="4"/>
  <c r="X747" i="4"/>
  <c r="X746" i="4"/>
  <c r="X745" i="4"/>
  <c r="X744" i="4"/>
  <c r="X743" i="4"/>
  <c r="X742" i="4"/>
  <c r="X741" i="4"/>
  <c r="X740" i="4"/>
  <c r="X739" i="4"/>
  <c r="X738" i="4"/>
  <c r="X737" i="4"/>
  <c r="X736" i="4"/>
  <c r="X735" i="4"/>
  <c r="X734" i="4"/>
  <c r="X733" i="4"/>
  <c r="X732" i="4"/>
  <c r="X731" i="4"/>
  <c r="X730" i="4"/>
  <c r="X729" i="4"/>
  <c r="X728" i="4"/>
  <c r="X727" i="4"/>
  <c r="X726" i="4"/>
  <c r="X725" i="4"/>
  <c r="X724" i="4"/>
  <c r="X723" i="4"/>
  <c r="X722" i="4"/>
  <c r="X721" i="4"/>
  <c r="X720" i="4"/>
  <c r="X719" i="4"/>
  <c r="X718" i="4"/>
  <c r="X717" i="4"/>
  <c r="X716" i="4"/>
  <c r="X715" i="4"/>
  <c r="X714" i="4"/>
  <c r="X713" i="4"/>
  <c r="X712" i="4"/>
  <c r="X711" i="4"/>
  <c r="X710" i="4"/>
  <c r="X709" i="4"/>
  <c r="X708" i="4"/>
  <c r="X707" i="4"/>
  <c r="X706" i="4"/>
  <c r="X705" i="4"/>
  <c r="X704" i="4"/>
  <c r="X703" i="4"/>
  <c r="X702" i="4"/>
  <c r="X701" i="4"/>
  <c r="X700" i="4"/>
  <c r="X699" i="4"/>
  <c r="X698" i="4"/>
  <c r="X697" i="4"/>
  <c r="X696" i="4"/>
  <c r="X695" i="4"/>
  <c r="X694" i="4"/>
  <c r="X693" i="4"/>
  <c r="X692" i="4"/>
  <c r="X691" i="4"/>
  <c r="X690" i="4"/>
  <c r="X689" i="4"/>
  <c r="X688" i="4"/>
  <c r="X687" i="4"/>
  <c r="X686" i="4"/>
  <c r="X685" i="4"/>
  <c r="X684" i="4"/>
  <c r="X683" i="4"/>
  <c r="X682" i="4"/>
  <c r="X681" i="4"/>
  <c r="X680" i="4"/>
  <c r="X679" i="4"/>
  <c r="X678" i="4"/>
  <c r="X677" i="4"/>
  <c r="X676" i="4"/>
  <c r="X675" i="4"/>
  <c r="X674" i="4"/>
  <c r="X673" i="4"/>
  <c r="X672" i="4"/>
  <c r="X671" i="4"/>
  <c r="X670" i="4"/>
  <c r="X669" i="4"/>
  <c r="X668" i="4"/>
  <c r="X667" i="4"/>
  <c r="X666" i="4"/>
  <c r="X665" i="4"/>
  <c r="X664" i="4"/>
  <c r="X663" i="4"/>
  <c r="X662" i="4"/>
  <c r="X661" i="4"/>
  <c r="X660" i="4"/>
  <c r="X659" i="4"/>
  <c r="X658" i="4"/>
  <c r="X657" i="4"/>
  <c r="X656" i="4"/>
  <c r="X655" i="4"/>
  <c r="X654" i="4"/>
  <c r="X653" i="4"/>
  <c r="X652" i="4"/>
  <c r="X651" i="4"/>
  <c r="X650" i="4"/>
  <c r="X649" i="4"/>
  <c r="X648" i="4"/>
  <c r="X647" i="4"/>
  <c r="X646" i="4"/>
  <c r="X645" i="4"/>
  <c r="X644" i="4"/>
  <c r="X643" i="4"/>
  <c r="X642" i="4"/>
  <c r="X641" i="4"/>
  <c r="X640" i="4"/>
  <c r="X639" i="4"/>
  <c r="X638" i="4"/>
  <c r="X637" i="4"/>
  <c r="X636" i="4"/>
  <c r="X635" i="4"/>
  <c r="X634" i="4"/>
  <c r="X633" i="4"/>
  <c r="X632" i="4"/>
  <c r="X631" i="4"/>
  <c r="X630" i="4"/>
  <c r="X629" i="4"/>
  <c r="X628" i="4"/>
  <c r="X627" i="4"/>
  <c r="X626" i="4"/>
  <c r="X625" i="4"/>
  <c r="X624" i="4"/>
  <c r="X623" i="4"/>
  <c r="X622" i="4"/>
  <c r="X621" i="4"/>
  <c r="X620" i="4"/>
  <c r="X619" i="4"/>
  <c r="X618" i="4"/>
  <c r="X617" i="4"/>
  <c r="X616" i="4"/>
  <c r="X615" i="4"/>
  <c r="X614" i="4"/>
  <c r="X613" i="4"/>
  <c r="X612" i="4"/>
  <c r="X611" i="4"/>
  <c r="X610" i="4"/>
  <c r="X609" i="4"/>
  <c r="X608" i="4"/>
  <c r="X607" i="4"/>
  <c r="X606" i="4"/>
  <c r="X605" i="4"/>
  <c r="X604" i="4"/>
  <c r="X603" i="4"/>
  <c r="X602" i="4"/>
  <c r="X601" i="4"/>
  <c r="X600" i="4"/>
  <c r="X599" i="4"/>
  <c r="X598" i="4"/>
  <c r="X597" i="4"/>
  <c r="X596" i="4"/>
  <c r="X595" i="4"/>
  <c r="X594" i="4"/>
  <c r="X593" i="4"/>
  <c r="X592" i="4"/>
  <c r="X591" i="4"/>
  <c r="X590" i="4"/>
  <c r="X589" i="4"/>
  <c r="X588" i="4"/>
  <c r="X587" i="4"/>
  <c r="X586" i="4"/>
  <c r="X585" i="4"/>
  <c r="X584" i="4"/>
  <c r="X583" i="4"/>
  <c r="X582" i="4"/>
  <c r="X581" i="4"/>
  <c r="X580" i="4"/>
  <c r="X579" i="4"/>
  <c r="X578" i="4"/>
  <c r="X577" i="4"/>
  <c r="X576" i="4"/>
  <c r="X575" i="4"/>
  <c r="X574" i="4"/>
  <c r="X573" i="4"/>
  <c r="X572" i="4"/>
  <c r="X571" i="4"/>
  <c r="X570" i="4"/>
  <c r="X569" i="4"/>
  <c r="X568" i="4"/>
  <c r="X567" i="4"/>
  <c r="X566" i="4"/>
  <c r="X565" i="4"/>
  <c r="X564" i="4"/>
  <c r="X563" i="4"/>
  <c r="X562" i="4"/>
  <c r="X561" i="4"/>
  <c r="X560" i="4"/>
  <c r="X559" i="4"/>
  <c r="X558" i="4"/>
  <c r="X557" i="4"/>
  <c r="X556" i="4"/>
  <c r="X555" i="4"/>
  <c r="X554" i="4"/>
  <c r="X553" i="4"/>
  <c r="X552" i="4"/>
  <c r="X551" i="4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</calcChain>
</file>

<file path=xl/sharedStrings.xml><?xml version="1.0" encoding="utf-8"?>
<sst xmlns="http://schemas.openxmlformats.org/spreadsheetml/2006/main" count="2376" uniqueCount="806">
  <si>
    <t>Brisbane Boys' College Robotics</t>
  </si>
  <si>
    <t>Orders Spreadsheet</t>
  </si>
  <si>
    <t>Students - How to submit orders</t>
  </si>
  <si>
    <t>Coaches</t>
  </si>
  <si>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</si>
  <si>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</si>
  <si>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</si>
  <si>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</si>
  <si>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</si>
  <si>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</si>
  <si>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</si>
  <si>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</si>
  <si>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per unit in original currency</t>
  </si>
  <si>
    <t>Original Currency</t>
  </si>
  <si>
    <t>Total price (AUD)</t>
  </si>
  <si>
    <t>Link</t>
  </si>
  <si>
    <t>Notes</t>
  </si>
  <si>
    <t>TSR</t>
  </si>
  <si>
    <t>Cap</t>
  </si>
  <si>
    <t>1uF 0603 10%</t>
  </si>
  <si>
    <t>Little Bird</t>
  </si>
  <si>
    <t>AUD</t>
  </si>
  <si>
    <t>www.bbc.qld.edu.au</t>
  </si>
  <si>
    <t>Example only</t>
  </si>
  <si>
    <t>Resistor</t>
  </si>
  <si>
    <t>100K 0805 1%</t>
  </si>
  <si>
    <t>Digi-Key</t>
  </si>
  <si>
    <t>Screw</t>
  </si>
  <si>
    <t>M3 10mm</t>
  </si>
  <si>
    <t>Order 66</t>
  </si>
  <si>
    <t>Clones</t>
  </si>
  <si>
    <t>USD</t>
  </si>
  <si>
    <t>Converter</t>
  </si>
  <si>
    <t>Power Converters</t>
  </si>
  <si>
    <t>Tosche Station</t>
  </si>
  <si>
    <t>Xpeliamus</t>
  </si>
  <si>
    <t>Magic Wand</t>
  </si>
  <si>
    <t>Diagon Alley</t>
  </si>
  <si>
    <t>Motivator</t>
  </si>
  <si>
    <t>R2-3P0 Hyperdrive</t>
  </si>
  <si>
    <t>Falcon Freight</t>
  </si>
  <si>
    <t>Swag</t>
  </si>
  <si>
    <t>Steven</t>
  </si>
  <si>
    <t>CRED</t>
  </si>
  <si>
    <t>Room of requirement</t>
  </si>
  <si>
    <t>Adjustable strap</t>
  </si>
  <si>
    <t>Uniform shop</t>
  </si>
  <si>
    <t>The Resistance Base</t>
  </si>
  <si>
    <t>Kylo</t>
  </si>
  <si>
    <t>Ben</t>
  </si>
  <si>
    <t>HAN</t>
  </si>
  <si>
    <t>Platypus</t>
  </si>
  <si>
    <t>Secret agent</t>
  </si>
  <si>
    <t>EUR</t>
  </si>
  <si>
    <t>Tardis</t>
  </si>
  <si>
    <t>Blue</t>
  </si>
  <si>
    <t>Gallifrey</t>
  </si>
  <si>
    <t>Sponge</t>
  </si>
  <si>
    <t>Supremely idiotic</t>
  </si>
  <si>
    <t>Bikini Bottom (Pineapple)</t>
  </si>
  <si>
    <t>Starfish</t>
  </si>
  <si>
    <t>Bikini Bottom (Rock)</t>
  </si>
  <si>
    <t>Werewolf</t>
  </si>
  <si>
    <t>Page 394</t>
  </si>
  <si>
    <t>GBP</t>
  </si>
  <si>
    <t>Win</t>
  </si>
  <si>
    <t>1st place</t>
  </si>
  <si>
    <t>BBC</t>
  </si>
  <si>
    <t>Excel</t>
  </si>
  <si>
    <t>Slightly humorous spreadsheet, even though spreadsheets are the most boring thing in the entire world. I honestly can't believe you bothered reading this. You can stop reading now.</t>
  </si>
  <si>
    <t>Earth</t>
  </si>
  <si>
    <t>The whole thing</t>
  </si>
  <si>
    <t>This is real</t>
  </si>
  <si>
    <t>Shared</t>
  </si>
  <si>
    <t>555 timer</t>
  </si>
  <si>
    <t>Diamond encrusted</t>
  </si>
  <si>
    <t>Rolex</t>
  </si>
  <si>
    <t>Mixtape</t>
  </si>
  <si>
    <t>Secret</t>
  </si>
  <si>
    <t>Snake</t>
  </si>
  <si>
    <t>Spirit</t>
  </si>
  <si>
    <t>College</t>
  </si>
  <si>
    <t>Thread</t>
  </si>
  <si>
    <t>Length</t>
  </si>
  <si>
    <t>Material</t>
  </si>
  <si>
    <t>M3</t>
  </si>
  <si>
    <t>25mm</t>
  </si>
  <si>
    <t>Countersunk</t>
  </si>
  <si>
    <t>Steel</t>
  </si>
  <si>
    <t>Nut</t>
  </si>
  <si>
    <t>Wing</t>
  </si>
  <si>
    <t>Standoff</t>
  </si>
  <si>
    <t>10mm</t>
  </si>
  <si>
    <t>M-F</t>
  </si>
  <si>
    <t>Nylon</t>
  </si>
  <si>
    <t>Washer</t>
  </si>
  <si>
    <t>Rod</t>
  </si>
  <si>
    <t>Order #</t>
  </si>
  <si>
    <t>Approval</t>
  </si>
  <si>
    <t>Status</t>
  </si>
  <si>
    <t>Purchase date</t>
  </si>
  <si>
    <t>ETA</t>
  </si>
  <si>
    <t>Purchased by</t>
  </si>
  <si>
    <t>Shipping/ Other Costs</t>
  </si>
  <si>
    <t>Grand Total / Actual Total Cost</t>
  </si>
  <si>
    <t>Approved</t>
  </si>
  <si>
    <t>Tristan</t>
  </si>
  <si>
    <t>Denied</t>
  </si>
  <si>
    <t>-----</t>
  </si>
  <si>
    <t>Mr Noy</t>
  </si>
  <si>
    <t>Combined with other order</t>
  </si>
  <si>
    <t>Hobby King</t>
  </si>
  <si>
    <t>Andrew</t>
  </si>
  <si>
    <t>Pending</t>
  </si>
  <si>
    <t>Tris10</t>
  </si>
  <si>
    <t>Adafruit</t>
  </si>
  <si>
    <t>MTA</t>
  </si>
  <si>
    <t>Bricklink</t>
  </si>
  <si>
    <t>F-F</t>
  </si>
  <si>
    <t>AliExpress</t>
  </si>
  <si>
    <t>FASTENERS</t>
  </si>
  <si>
    <t>Fastener ID</t>
  </si>
  <si>
    <t>Price</t>
  </si>
  <si>
    <t>Comments</t>
  </si>
  <si>
    <t>Assigned to</t>
  </si>
  <si>
    <t>Hex</t>
  </si>
  <si>
    <t>M2</t>
  </si>
  <si>
    <t>http://www.aliexpress.com/item/304-stainless-steel-hex-nut-hexagon-nuts-M2-M2-5-M3-hw9/32581704833.html?ws_ab_test=searchweb201556_1,searchweb201644_2_505_506_503_504_10020_502_10001_10002_10017_10005_10006_10021_10003_10004_10022_10018_10019,searchweb201560_2,searchweb1451318400_-1,searchweb1451318411_-1&amp;btsid=9137d763-50c7-4411-b28a-5106050d08f4</t>
  </si>
  <si>
    <t>3/16</t>
  </si>
  <si>
    <t>Nyloc</t>
  </si>
  <si>
    <t>http://www.aliexpress.com/item/F01985-100-100pcs-M3-Nylon-Insert-Lock-Hex-Nuts-Slip-resistant-For-Tyre-Robot-US-Free/32250491092.html?ws_ab_test=searchweb201556_1,searchweb201644_2_505_506_503_504_502_10001_10002_10017_10010_10005_10011_10006_10003_10004_10009_10008,searchweb201560_2,searchweb1451318400_-1,searchweb1451318411_6451&amp;btsid=01799c22-946b-496d-bbd5-7d5076d31cbd</t>
  </si>
  <si>
    <t>80mm</t>
  </si>
  <si>
    <t>150mm</t>
  </si>
  <si>
    <t>200mm</t>
  </si>
  <si>
    <t>Round</t>
  </si>
  <si>
    <t>http://www.aliexpress.com/item/F85-100pcs-Metric-M3-x-10mm-Phillips-Pan-Head-Screws-Stainless-Steel/32599665025.html?ws_ab_test=searchweb201556_1,searchweb201644_2_505_506_503_504_502_10001_10002_10017_10010_10005_10011_10006_10003_10004_10009_10008,searchweb201560_2,searchweb1451318400_-1,searchweb1451318411_6451&amp;btsid=08aa05b4-6e16-4e79-9210-a8f14bc7c5eb</t>
  </si>
  <si>
    <t>http://www.ebay.com.au/itm/100-PCS-M3X10MM-BLACK-NYLON-PAN-HEAD-SCREWS-NEW-M3-10MM-6HP2-/252313801847?hash=item3abf131477:g:kmgAAOSwyjBW3148</t>
  </si>
  <si>
    <t>6mm</t>
  </si>
  <si>
    <t>http://www.aliexpress.com/item/25-Pcs-Black-Nylon-Philips-Head-Screw-M3-x-6mm/32347694889.html?ws_ab_test=searchweb201556_1,searchweb201644_2_505_506_503_504_10020_502_10001_10002_10017_10010_10005_10011_10006_10003_10021_10004_10022_10009_10008_10018_10019,searchweb201560_2,searchweb1451318400_-1,searchweb1451318411_6451&amp;btsid=d662d166-960b-4673-90b0-62a518a8e2fb</t>
  </si>
  <si>
    <t>20mm</t>
  </si>
  <si>
    <t>http://www.aliexpress.com/item/M3-x-20mm-Nylon-screws-Phillips-Cross-pan-head-screws-50-pcs/32447002615.html?ws_ab_test=searchweb201556_1,searchweb201644_2_505_506_503_504_502_10001_10002_10017_10010_10005_10011_10006_10003_10004_10009_10008,searchweb201560_2,searchweb1451318400_-1,searchweb1451318411_6451&amp;btsid=a19212e4-2175-46e5-b623-e4db09b99aee</t>
  </si>
  <si>
    <t>8mm</t>
  </si>
  <si>
    <t>12mm</t>
  </si>
  <si>
    <t>http://www.aliexpress.com/item/Newest-Top-Selling-Best-Promotion-50Pcs-lot-M3-Bolts-Nuts-Thread-Screw-Diameter-5mm-6mm/32530097603.html?ws_ab_test=searchweb201556_1,searchweb201644_2_505_506_503_504_502_10001_10002_10017_10010_10005_10011_10006_10003_10004_10009_10008,searchweb201560_2,searchweb1451318400_-1,searchweb1451318411_6451&amp;btsid=a3ec5815-947f-4232-9622-bbfb4f0cc0d2</t>
  </si>
  <si>
    <t>Message seller to let them know we want 12mm screws</t>
  </si>
  <si>
    <t>http://www.aliexpress.com/item/30pcs-M3-12mm-black-countersunk-head-machine-screws-Flat-head-machine-screw-mechanical-screw-ss08/32607277021.html?ws_ab_test=searchweb201556_1,searchweb201602_5_301_10034_507_10020_10001_10002_10017_10010_10005_10011_10006_10021_10003_10004_10022_10009_401_10008_10018_10019,searchweb201603_8&amp;btsid=9911b2b9-cf41-417a-8144-afaa8d99eadb</t>
  </si>
  <si>
    <t>Spacer</t>
  </si>
  <si>
    <t>13mm</t>
  </si>
  <si>
    <t>Aluminium</t>
  </si>
  <si>
    <t>Not available</t>
  </si>
  <si>
    <t>http://www.aliexpress.com/item/25-Pcs-Black-Nylon-Standoff-Spacer-M3-Female-x-M3-Female-20mm/32364852059.html?ws_ab_test=searchweb201556_1,searchweb201644_2_505_506_503_504_502_10001_10002_10017_10010_10005_10011_10006_10003_10004_10009_10008,searchweb201560_2,searchweb1451318400_-1,searchweb1451318411_6451&amp;btsid=3e47f951-9eea-43a9-be94-ac36f0bfdbbb</t>
  </si>
  <si>
    <t>30mm</t>
  </si>
  <si>
    <t>40mm</t>
  </si>
  <si>
    <t>http://www.ebay.com.au/itm/25Pcs-M3-x40mm-Nylon-Hexagonal-Female-to-Female-Standoff-Spacer-/181502199730?hash=item2a425fc7b2:g:8N0AAOSwd4tT9a4h</t>
  </si>
  <si>
    <t>Brass</t>
  </si>
  <si>
    <t>http://www.aliexpress.com/item/50-Pcs-M3-Male-x-M3-Female-13mm-Body-Hexagonal-Thread-PCB-Standoff-Spacer/32241056447.html?spm=2114.30010308.3.20.kVZP9q&amp;ws_ab_test=searchweb201556_1,searchweb201644_2_505_506_503_504_10020_502_10001_10002_10017_10010_10005_10011_10006_10003_10021_10004_10022_10009_10008_10018_10019,searchweb201560_3,searchweb1451318400_-1,searchweb1451318411_6449&amp;btsid=ef62036b-744a-414e-87a0-31d524b0bf36</t>
  </si>
  <si>
    <t>http://www.aliexpress.com/item/5pcs-Lot-6mm-x-M3-Female-20mm-Brass-Standoff-Spacer-M3-20-6-Copper-Hexagonal-Stud/32601957984.html?spm=2114.30010308.3.26.QPYgfg&amp;ws_ab_test=searchweb201556_1,searchweb201644_2_505_506_503_504_10020_502_10001_10002_10017_10010_10005_10011_10006_10003_10021_10004_10022_10009_10008_10018_10019,searchweb201560_3,searchweb1451318400_-1,searchweb1451318411_6449&amp;btsid=552afec9-95b6-43bf-a2c2-96763cf87101</t>
  </si>
  <si>
    <t>&lt; Order 3 lots for a total of 15 standoffs</t>
  </si>
  <si>
    <t>Wide</t>
  </si>
  <si>
    <t>http://www.aliexpress.com/item/50Pcs-lot-White-Plastic-Nylon-Plated-M5-M6-Flat-Spacer-Washer-Gasket-Ring/32563726424.html?ws_ab_test=searchweb201556_1,searchweb201644_2_505_506_503_504_502_10001_10002_10017_10010_10005_10011_10006_10003_10004_10009_10008,searchweb201560_2,searchweb1451318400_-1,searchweb1451318411_6451&amp;btsid=d6b858d6-cda2-4960-836b-f90b9a0ac285</t>
  </si>
  <si>
    <t>M5 is close enough</t>
  </si>
  <si>
    <t>http://www.aliexpress.com/item/M2-M2-5-M3-M4-M5-M6-304-stainless-steel-flat-washer-thick-washers/32480666523.html?ws_ab_test=searchweb201556_1,searchweb201644_2_505_506_503_504_10020_502_10001_10002_10017_10010_10005_10011_10006_10003_10021_10004_10022_10009_10008_10018_10019,searchweb201560_2,searchweb1451318400_-1,searchweb1451318411_6451&amp;btsid=283c839b-4681-4761-8f95-b4fd7db6c063</t>
  </si>
  <si>
    <t>Team Expenditure</t>
  </si>
  <si>
    <t>Please refresh table manually. Data will refresh when opening file.</t>
  </si>
  <si>
    <t>Actual Expenditure</t>
  </si>
  <si>
    <t>Data</t>
  </si>
  <si>
    <t>Sum of Grand Total / Actual Total Cost</t>
  </si>
  <si>
    <t>(blank)</t>
  </si>
  <si>
    <t>Grand Total</t>
  </si>
  <si>
    <t>Purchases</t>
  </si>
  <si>
    <t>&lt; Filter items (select 'Approved' by default)</t>
  </si>
  <si>
    <t>&lt; Filter items (select 'blank' by default)</t>
  </si>
  <si>
    <t>&lt; Set as 'Mr Noy'</t>
  </si>
  <si>
    <t>Row Labels</t>
  </si>
  <si>
    <t>SUM of Total QTY (inc. spares)</t>
  </si>
  <si>
    <t>&lt; Links will appear here</t>
  </si>
  <si>
    <t>&lt; along with the quantity required</t>
  </si>
  <si>
    <t>&lt; Set as 'Andrew'</t>
  </si>
  <si>
    <t>&lt; Set as 'Steven'</t>
  </si>
  <si>
    <t>&lt; Set as 'Tristan'</t>
  </si>
  <si>
    <t>Teams</t>
  </si>
  <si>
    <t>Divisions</t>
  </si>
  <si>
    <t>Suppliers</t>
  </si>
  <si>
    <t>Trainers</t>
  </si>
  <si>
    <t>Lightweight</t>
  </si>
  <si>
    <t>Digi-key</t>
  </si>
  <si>
    <t>Open soccer</t>
  </si>
  <si>
    <t>Jaycar</t>
  </si>
  <si>
    <t>Open rescue</t>
  </si>
  <si>
    <t>Bunnings</t>
  </si>
  <si>
    <t>This is ridiculous</t>
  </si>
  <si>
    <t>Brian</t>
  </si>
  <si>
    <t>Rob</t>
  </si>
  <si>
    <t>OSH Park</t>
  </si>
  <si>
    <t>Ebay (Digikey preferred)</t>
  </si>
  <si>
    <t>Element14 (Digikey preferred)</t>
  </si>
  <si>
    <t>Mouser (Digikey preferred)</t>
  </si>
  <si>
    <t>The Room of Requirement</t>
  </si>
  <si>
    <t>Lego</t>
  </si>
  <si>
    <t>Other</t>
  </si>
  <si>
    <t>Orders for Mr Noy</t>
  </si>
  <si>
    <t>Orders for Andrew</t>
  </si>
  <si>
    <t>Orders for Steven</t>
  </si>
  <si>
    <t>Orders for Tristan</t>
  </si>
  <si>
    <t>Professor Snape</t>
  </si>
  <si>
    <t>FG &amp; B</t>
  </si>
  <si>
    <t>LJ STAND</t>
  </si>
  <si>
    <t>Lego Teams</t>
  </si>
  <si>
    <t>Standard</t>
  </si>
  <si>
    <t xml:space="preserve"> </t>
  </si>
  <si>
    <t>No</t>
  </si>
  <si>
    <t>Note that all fasteners are automatically linked to order ID #1 in the 'ORDERS' sheet</t>
  </si>
  <si>
    <t>Picture</t>
  </si>
  <si>
    <t>7/11</t>
  </si>
  <si>
    <t>Borrowed from the Qantas museum</t>
  </si>
  <si>
    <t>Parkour lessons</t>
  </si>
  <si>
    <t>Cabinet</t>
  </si>
  <si>
    <t>Magic</t>
  </si>
  <si>
    <t>Cool kid</t>
  </si>
  <si>
    <t>12vie</t>
  </si>
  <si>
    <t>Basically everyone</t>
  </si>
  <si>
    <t>Disney</t>
  </si>
  <si>
    <t>wallo</t>
  </si>
  <si>
    <t>Bottle flip</t>
  </si>
  <si>
    <t>Broken glass</t>
  </si>
  <si>
    <t>Weight</t>
  </si>
  <si>
    <t>Tudor</t>
  </si>
  <si>
    <t>Hulbert</t>
  </si>
  <si>
    <t>#StandWithNakul</t>
  </si>
  <si>
    <t>Ban petition</t>
  </si>
  <si>
    <t>some 12vies</t>
  </si>
  <si>
    <t>Roll away beds</t>
  </si>
  <si>
    <t>Broken and dangerous</t>
  </si>
  <si>
    <t>Sydney hotel</t>
  </si>
  <si>
    <t>Hot chocolate</t>
  </si>
  <si>
    <t>007</t>
  </si>
  <si>
    <t>Freshly made</t>
  </si>
  <si>
    <t>Slack banter day</t>
  </si>
  <si>
    <t>Annual</t>
  </si>
  <si>
    <t>Broken Mega</t>
  </si>
  <si>
    <t>Death by Harambe</t>
  </si>
  <si>
    <t>Team Harambe 2016</t>
  </si>
  <si>
    <t>Ongoing</t>
  </si>
  <si>
    <t>Candle</t>
  </si>
  <si>
    <t>Motor controller</t>
  </si>
  <si>
    <t>Flame on</t>
  </si>
  <si>
    <t>Prank call</t>
  </si>
  <si>
    <t>It's not a snake</t>
  </si>
  <si>
    <t>Delivered</t>
  </si>
  <si>
    <t>Motor</t>
  </si>
  <si>
    <t>https://tris10.com/product/ir-sensor-50</t>
  </si>
  <si>
    <t>IMU</t>
  </si>
  <si>
    <t>Ebay</t>
  </si>
  <si>
    <t>LDR</t>
  </si>
  <si>
    <t>DigiKey</t>
  </si>
  <si>
    <t>Fuse Holder</t>
  </si>
  <si>
    <t>MOSFET</t>
  </si>
  <si>
    <t>311-10KGRCT-ND</t>
  </si>
  <si>
    <t>http://www.digikey.com.au/product-detail/en/yageo/RC0603JR-0710KL/311-10KGRCT-ND/729647</t>
  </si>
  <si>
    <t>NA</t>
  </si>
  <si>
    <t>0603 Blue LED</t>
  </si>
  <si>
    <t>Indicator</t>
  </si>
  <si>
    <t>OSHPark</t>
  </si>
  <si>
    <t>0603 Green LED</t>
  </si>
  <si>
    <t>Pin 13</t>
  </si>
  <si>
    <t>0603 Red LED</t>
  </si>
  <si>
    <t>10K 0603 Resistor</t>
  </si>
  <si>
    <t>493-1154-ND</t>
  </si>
  <si>
    <t>1N4004 Diode</t>
  </si>
  <si>
    <t>1N4004-TPMSCT-ND</t>
  </si>
  <si>
    <t>http://www.digikey.com.au/product-detail/en/micro-commercial-co/1N4004-TP/1N4004-TPMSCT-ND/773691</t>
  </si>
  <si>
    <t>G5LE Relay</t>
  </si>
  <si>
    <t>Z1015-ND</t>
  </si>
  <si>
    <t>http://www.digikey.com.au/product-detail/en/omron-electronics-inc-emc-div/G5LE-1-DC12/Z1015-ND/280366</t>
  </si>
  <si>
    <t>http://www.digikey.com.au/product-detail/en/fairchild-semiconductor/2N7000BU/2N7000BU-ND/976604</t>
  </si>
  <si>
    <t>50ohm 2W Resistor</t>
  </si>
  <si>
    <t>PPC51W-2CT-ND</t>
  </si>
  <si>
    <t>http://www.digikey.com.au/product-detail/en/vishay-bc-components/PR02000205109JR500/PPC51W-2CT-ND/597412</t>
  </si>
  <si>
    <t>Voltage Boost Circuit</t>
  </si>
  <si>
    <t>Aliexpress</t>
  </si>
  <si>
    <t>http://www.hobbyking.com/hobbyking/store/uh_viewitem.asp?idproduct=43416</t>
  </si>
  <si>
    <t>Battery</t>
  </si>
  <si>
    <t>Wire Snips</t>
  </si>
  <si>
    <t>Tweezers</t>
  </si>
  <si>
    <t>https://www.aliexpress.com/item/blackhead-tweezer-acne-clip-Professional-tweezer-stainless-steel-anti-magnetic-anti-static-tweezers-clip-acne-beauty/32704258060.html?ws_ab_test=searchweb0_0,searchweb201602_2_10056_10065_10055_10068_10054_10069_10059_10073_10017_10070_10060_10061_10052_10062_10053_10050_10051,searchweb201603_4&amp;btsid=e43354e0-b32e-49e1-ac0c-bcfb77671053</t>
  </si>
  <si>
    <t>Storage Boxes</t>
  </si>
  <si>
    <t>Atten Soldering Iron</t>
  </si>
  <si>
    <t>http://www.ebay.com/itm/ATTEN-AT980D-LCD-Digital-Dispaly-ESD-Safe-80W-Soldering-Iron-Station-/152160534374?hash=item236d797f66:g:re4AAOSwCp5XgGY2</t>
  </si>
  <si>
    <t>Atten Rework Station</t>
  </si>
  <si>
    <t>http://www.ebay.com/itm/NEW-ATTEN-2-IN-1-700W-AT8502D-Dual-LCD-Hot-Air-Rework-Iron-Soldering-220V-LED-/301622200744?hash=item463a1589a8:g:fekAAOSwgkRVSaQL</t>
  </si>
  <si>
    <t>eBay</t>
  </si>
  <si>
    <t>Alpha Alined</t>
  </si>
  <si>
    <t>Deus Vult</t>
  </si>
  <si>
    <t>New custom teams</t>
  </si>
  <si>
    <t>https://www.aliexpress.com/item/P00337-Electrical-Wire-Cable-Cutters-Cutting-Side-Snips-Flush-Pliers-Nipper-Hand-Tools-Herramientas/32686834481.html?ws_ab_test=searchweb0_0,searchweb201602_1_116_10065_117_10068_114_115_113_10000004_10084_10083_10080_10082_10081_10060_10061_10062_10056_10055_10054_10059_10099_10078_10079_10073_10100_10096_10070_423_10052_10050_424_10051,searchweb201603_8&amp;btsid=063f82fe-5db9-4c78-9b47-2e89dc23e632</t>
  </si>
  <si>
    <t>Includes GST</t>
  </si>
  <si>
    <t>IR soccer balls</t>
  </si>
  <si>
    <t>RoboCup Infrared Electronic Ball</t>
  </si>
  <si>
    <t>LEGIB1005</t>
  </si>
  <si>
    <t>http://www.teaching.com.au/product?KEY_ITEM=LEGIB1005&amp;KEY_ALIAS=LEGIB1005</t>
  </si>
  <si>
    <t>Stripboard</t>
  </si>
  <si>
    <t>40pc pack</t>
  </si>
  <si>
    <t>Banggood</t>
  </si>
  <si>
    <t>http://www.banggood.com/40Pcs-FR-4-Double-Side-Prototype-PCB-Printed-Circuit-Board-p-995732.html</t>
  </si>
  <si>
    <t>Pack of 3</t>
  </si>
  <si>
    <t>Not necessary</t>
  </si>
  <si>
    <t>Ordered</t>
  </si>
  <si>
    <t>Not applicable</t>
  </si>
  <si>
    <t>See FASTENERS tab</t>
  </si>
  <si>
    <t>1. Open the tab with your name. There should be a list of items with a link and qty required</t>
  </si>
  <si>
    <t>2. Once you have ordered the items, go to the 'ORDERS' sheet and fill in the purchase date</t>
  </si>
  <si>
    <t>3. Save the file</t>
  </si>
  <si>
    <t>Ordering Parts</t>
  </si>
  <si>
    <t>Switch</t>
  </si>
  <si>
    <t>Wheels</t>
  </si>
  <si>
    <t>Female Headers</t>
  </si>
  <si>
    <t>Motor Controller</t>
  </si>
  <si>
    <t>Approximate cost</t>
  </si>
  <si>
    <t>Purchase from Digikey</t>
  </si>
  <si>
    <t>http://www.digikey.com.au/product-detail/en/lite-on-inc/LTST-C190KRKT/160-1436-1-ND/386816</t>
  </si>
  <si>
    <t xml:space="preserve">25mm diameter 500rpm </t>
  </si>
  <si>
    <t>https://www.aliexpress.com/item/DC-12V-500RPM-25GA-40mA-High-Torque-Electric-Gear-Box-Motor-25MM/32270478250.html</t>
  </si>
  <si>
    <t>Motor mount</t>
  </si>
  <si>
    <t>https://www.aliexpress.com/item/Aluminium-alloy-25mm-25GB-GA-gear-motor-Bracket-with-Matching-screw/32660288599.html?scm=1007.13338.49932.0&amp;pvid=225f2fb9-fda4-41d4-81c4-7134641f2a5f&amp;tpp=1</t>
  </si>
  <si>
    <t>L298n dual</t>
  </si>
  <si>
    <t>https://www.aliexpress.com/item/Free-shipping-1pcs-lot-Special-promotions-2pcs-lot-L298N-motor-driver-board-module-stepper-motor-smart/1872427142.html?ws_ab_test=searchweb0_0,searchweb201602_2,searchweb201603_1&amp;btsid=aeb3d6f2-e4be-4d76-a411-70872110f724</t>
  </si>
  <si>
    <t>Microcontroller</t>
  </si>
  <si>
    <t>Arduino Mega</t>
  </si>
  <si>
    <t>http://www.ebay.com.au/itm/Mega-2560-R3-REV3-ATmega2560-16AU-Board-USB-Cable-Compatible-For-Arduino-HC-/252279621232?hash=item3abd098670:g:Ie8AAOSwvgdW3PUl</t>
  </si>
  <si>
    <t>3D printing</t>
  </si>
  <si>
    <t>TBC</t>
  </si>
  <si>
    <t>TSOP ring</t>
  </si>
  <si>
    <t xml:space="preserve">The TSOP ring will be 3d printed and form a middle plate that is elevated from the bottom plate using standoffs just like this year. </t>
  </si>
  <si>
    <t>TSOPs</t>
  </si>
  <si>
    <t>Will be ordered collectively for all teams</t>
  </si>
  <si>
    <t>Already in stock</t>
  </si>
  <si>
    <t>50pcs</t>
  </si>
  <si>
    <t>http://www.ebay.com.au/itm/50pcs-Photo-Light-Sensitive-Resistor-GL5528-Photoresistor-Photocell-LDR-5mm-/291568788812?hash=item43e2daa54c:g:NREAAOSwVL1V~lvi</t>
  </si>
  <si>
    <t>LED</t>
  </si>
  <si>
    <t>5mm Red 100pcs</t>
  </si>
  <si>
    <t>MPU9250</t>
  </si>
  <si>
    <t>This is basically your compass sensor</t>
  </si>
  <si>
    <t>Turnigy 1000mAh 3S</t>
  </si>
  <si>
    <t>HobbyKing</t>
  </si>
  <si>
    <t>https://hobbyking.com/en_us/turnigy-nano-tech-1000mah-3s-25-50c-lipo-pack.html</t>
  </si>
  <si>
    <t>Battery Charger</t>
  </si>
  <si>
    <t>Turnigy TQ4 4x6s</t>
  </si>
  <si>
    <t>https://hobbyking.com/en_us/turnigy-4x6s-lithium-polymer-battery-pack-charger.html</t>
  </si>
  <si>
    <t>Power Supply</t>
  </si>
  <si>
    <t>Power Cable</t>
  </si>
  <si>
    <t>IEC C5 1.8m</t>
  </si>
  <si>
    <t>https://www.jaycar.com.au/3pin-mains-plug-to-iec-c5-clover-leaf-1-8m/p/PS4120</t>
  </si>
  <si>
    <t>Lipo Bags</t>
  </si>
  <si>
    <t>Veroboard</t>
  </si>
  <si>
    <t>Wheel Hubs</t>
  </si>
  <si>
    <t>Pololu Universal Aluminum Mounting Hub for 4mm Shaft, #4-40 Holes</t>
  </si>
  <si>
    <t>Pololu</t>
  </si>
  <si>
    <t>https://www.pololu.com/product/1997</t>
  </si>
  <si>
    <t>Pack of 2</t>
  </si>
  <si>
    <t>Jumper Wires</t>
  </si>
  <si>
    <t>20cm, F-F, M-F, M-M</t>
  </si>
  <si>
    <t>https://www.aliexpress.com/item/free-shipping-Dupont-line-120pcs-20cm-male-to-male-male-to-female-and-female-to-female/32668758951.html?spm=2114.01010208.3.11.5hLV4n&amp;ws_ab_test=searchweb0_0,searchweb201602_2_10065_10068_10000007_10084_10083_10080_10082_10081_10060_10061_10062_10056_10055_10054_10059_10099_10078_10079_10073_10097_10100_10096_10070_10052_423_10050_10051_424,searchweb201603_8&amp;btsid=47be8d69-21c7-4bee-bb9e-0b9d677d4cab</t>
  </si>
  <si>
    <t>10cm, F-F, M-F, M-M</t>
  </si>
  <si>
    <t>https://www.aliexpress.com/item/Dupont-line-120pcs-10cm-male-to-male-male-to-female-and-female-to-female-jumper/32328010671.html?spm=2114.01010208.3.20.TifQ96&amp;ws_ab_test=searchweb0_0,searchweb201602_5_10065_10068_10000007_10084_10083_10080_10082_10081_10060_10061_10062_10056_10055_10054_10059_10099_10078_10079_10073_10097_10100_10096_10070_10052_423_10050_10051_424,searchweb201603_1&amp;btsid=f96202b7-38de-4f84-8944-2c1da9c4ed3f</t>
  </si>
  <si>
    <t>Fuse</t>
  </si>
  <si>
    <t>2A 20pcs</t>
  </si>
  <si>
    <t>https://www.aliexpress.com/item/20Pcs-Lot-2A-ATM-Mini-Blade-Fuse-Assortment-Auto-Car-Motorcycle-SUV-FUSES/32683738472.html?ws_ab_test=searchweb0_0,searchweb201602_3_10065_10068_10084_10083_10080_10082_10081_10060_10061_10062_10056_10055_10037_10054_10059_10032_10099_10078_10079_10077_426_10073_10102_10096_10052_10050_425_10051,searchweb201603_8&amp;btsid=a1032604-5fc7-4a2f-abf6-7d73bd117622</t>
  </si>
  <si>
    <t>TELL SELLER YOU WANT 2A</t>
  </si>
  <si>
    <t>7.5A 50pcs</t>
  </si>
  <si>
    <t>https://www.aliexpress.com/item/High-Quality-50pcs-New-Car-Auto-Truck-Mini-Blade-Small-7-5A-Fuses-VE402-P/32751599689.html?ws_ab_test=searchweb0_0,searchweb201602_3_10065_10068_10084_10083_10080_10082_10081_10060_10061_10062_10056_10055_10037_10054_10059_10032_10099_10078_10079_10077_426_10073_10102_10096_10052_10050_425_10051,searchweb201603_8&amp;btsid=9939c88a-abb0-4344-bf1f-57f56807a8c9</t>
  </si>
  <si>
    <t>Diode</t>
  </si>
  <si>
    <t>10A 45V Shottky</t>
  </si>
  <si>
    <t>MINI Fuse Holder, vertical, 50 pack</t>
  </si>
  <si>
    <t>https://www.aliexpress.com/item/SL-1538-MINI-Style-Blade-Fuse-Holers-PCB-Mount-Fuse-holders-0153008/503553051.html?ws_ab_test=searchweb0_0,searchweb201602_3_10065_10068_10084_10083_10080_10082_10081_10060_10061_10062_10056_10055_10037_10054_10059_10032_10099_10078_10079_10077_426_10073_10102_10096_10052_10050_425_10051,searchweb201603_8&amp;btsid=c1ee607a-0f35-4862-9eca-0e6f6587f219</t>
  </si>
  <si>
    <t>Voltage Regulator</t>
  </si>
  <si>
    <t>LM7805 2A 5V</t>
  </si>
  <si>
    <t>http://www.digikey.com.au/product-detail/en/stmicroelectronics/L78S05CV/497-1468-5-ND/585989</t>
  </si>
  <si>
    <t>Red Toggle Switch 4pcs</t>
  </si>
  <si>
    <t>https://www.aliexpress.com/item/DC12V-20A-Indicator-Panel-Mounting-ON-OFF-Car-Toggle-Switch-Red-green-yellow-blue/32397900424.html?spm=2114.01010208.3.137.IBV1vn&amp;ws_ab_test=searchweb201556_2,searchweb201644_3_505_506_503_504_10020_502_10001_10002_10017_10010_10005_10011_10006_10003_10021_10004_10022_10009_10008_10018_10019,searchweb201560_8,searchweb1451318400_-1,searchweb1451318411_6450&amp;btsid=80984a2e-98a2-46bc-bf17-90c4b1c74fa0</t>
  </si>
  <si>
    <t>CHOOSE RED</t>
  </si>
  <si>
    <t>Blue Toggle Switch 4pcs</t>
  </si>
  <si>
    <t>CHOOSE BLUE</t>
  </si>
  <si>
    <t>Green Toggle Switch 4pcs</t>
  </si>
  <si>
    <t>CHOOSE GREEN</t>
  </si>
  <si>
    <t>Capacitor</t>
  </si>
  <si>
    <t>1000uF, 16V</t>
  </si>
  <si>
    <t>http://www.digikey.com.au/product-detail/en/kemet/ESK108M016AH2AA/399-6106-ND/2712524</t>
  </si>
  <si>
    <t>10uF, 16V</t>
  </si>
  <si>
    <t>http://www.digikey.com.au/product-detail/en/tdk-corporation/FK16X7R1E106K/445-8351-ND/2815281</t>
  </si>
  <si>
    <t>Spring Terminal</t>
  </si>
  <si>
    <t>2pin 50pcs</t>
  </si>
  <si>
    <t>https://www.aliexpress.com/item/50pcs-lot-141R-2-54MM-free-screw-spring-formula-PCB-terminal-horizontal-2-3-4/32705600423.html?ws_ab_test=searchweb0_0,searchweb201602_2_10065_10068_10000007_10084_10083_10080_10082_10081_10060_10061_10062_10056_10055_10054_10059_10099_10078_10079_10073_10097_10100_10096_10070_10052_423_10050_10051_424,searchweb201603_1&amp;btsid=aad9a71e-84ca-4682-8182-ff493fc4ab61</t>
  </si>
  <si>
    <t>TELL SELLER YOU WANT 2-PIN, when ordering</t>
  </si>
  <si>
    <t>Battery Connector</t>
  </si>
  <si>
    <t>XT-60 Male &amp; Female</t>
  </si>
  <si>
    <t>Pack of 5 pairs</t>
  </si>
  <si>
    <t>Plates</t>
  </si>
  <si>
    <t>2mm PVC</t>
  </si>
  <si>
    <t>Approximate price</t>
  </si>
  <si>
    <t>Cable holder</t>
  </si>
  <si>
    <t>Adhesive 30pcs</t>
  </si>
  <si>
    <t>http://www.ebay.com.au/itm/30Pcs-Black-Adhesive-Car-Wire-Tie-Clips-Fixer-Drop-Clamp-Cord-Clip-Cable-Holder-/121542917457?hash=item1c4c85bd51:g:lEIAAOSwZetXOsdZ</t>
  </si>
  <si>
    <t xml:space="preserve">Kit 2600pcs 130 values </t>
  </si>
  <si>
    <t>https://www.aliexpress.com/item/Hot-Sale-2600pcs-130-Values-1-4W-0-25W-1-Metal-Film-Resistors-Assorted-Pack-Kit/32662753709.html?ws_ab_test=searchweb0_0,searchweb201602_3_10065_10068_10084_10083_10080_10082_10081_10060_10061_10062_10056_10055_10037_10054_10059_10032_10099_10078_10079_10077_426_10073_10102_10096_10052_10050_425_10051,searchweb201603_8&amp;btsid=211eab2f-4b11-4fae-85d7-21237dcd6734</t>
  </si>
  <si>
    <t>Wire</t>
  </si>
  <si>
    <t>Rainbow Ribbon Cable 40 way 1M</t>
  </si>
  <si>
    <t>22AWG Black and Red 1M</t>
  </si>
  <si>
    <t>https://www.aliexpress.com/item/Tinned-copper-22AWG-2-pin-Red-Black-cable-PVC-insulated-wire-22-awg-wire-Electric-cable/32597557917.html?ws_ab_test=searchweb0_0,searchweb201602_3_10065_10068_10084_10083_10080_10082_10081_10060_10061_10062_10056_10055_10037_10054_10059_10032_10099_10078_10079_10077_426_10073_10102_10096_10052_10050_425_10051,searchweb201603_8&amp;btsid=37eea4a8-c5d9-447b-9bac-5055ace11fa0</t>
  </si>
  <si>
    <t>Heat sink</t>
  </si>
  <si>
    <t>TO-220 10pcs</t>
  </si>
  <si>
    <t>http://www.ebay.com.au/itm/10pcs-Aluminum-Heatsink-Heat-Sink-with-Screw-Sets-TO-220-Transistor-20-15-10mm-/192026969497?hash=item2cb5b30599:g:muMAAOSwXeJYKW2p</t>
  </si>
  <si>
    <t>160-1436-1-ND</t>
  </si>
  <si>
    <t>Get 2 metres minimum</t>
  </si>
  <si>
    <t>497-1468-5-ND</t>
  </si>
  <si>
    <t>399-6106-ND</t>
  </si>
  <si>
    <t>445-8351-ND</t>
  </si>
  <si>
    <t>See #75</t>
  </si>
  <si>
    <t>Fri. 23 Dec. and Wed. 18 Jan.</t>
  </si>
  <si>
    <t>Thu. 22 Dec. and Tue. 17 Jan.</t>
  </si>
  <si>
    <t>http://www.ebay.com.au/itm/281632283748</t>
  </si>
  <si>
    <t>Link changed. Previous item could take as long as February to be delivered.</t>
  </si>
  <si>
    <t>See #91</t>
  </si>
  <si>
    <t>Thumbscrew</t>
  </si>
  <si>
    <t>5mm</t>
  </si>
  <si>
    <t>notes2</t>
  </si>
  <si>
    <t>23-47days</t>
  </si>
  <si>
    <t>Including shipping</t>
  </si>
  <si>
    <t>20-41 days</t>
  </si>
  <si>
    <t>Order increased from 5 to 6 units</t>
  </si>
  <si>
    <t>24-49days</t>
  </si>
  <si>
    <t>20-41days</t>
  </si>
  <si>
    <t>26-51days</t>
  </si>
  <si>
    <t>23-45days</t>
  </si>
  <si>
    <t>TELL SELLER YOU WANT 2A. Order increased from 1 to 2</t>
  </si>
  <si>
    <t>CHOOSE RED. Order reduced from 2 to 1. Pack of 4.</t>
  </si>
  <si>
    <t>3 metres</t>
  </si>
  <si>
    <t>Fri. 23 Dec. and Mon. 13 Feb.</t>
  </si>
  <si>
    <t>Heat shrink</t>
  </si>
  <si>
    <t>One of each</t>
  </si>
  <si>
    <t>[Plates]</t>
  </si>
  <si>
    <t>[3D printing]</t>
  </si>
  <si>
    <t>Precision Tweezers</t>
  </si>
  <si>
    <t>Solid core wire</t>
  </si>
  <si>
    <t>Multimeter</t>
  </si>
  <si>
    <t>Cat III Multimeter with Temperature</t>
  </si>
  <si>
    <t>JayCar</t>
  </si>
  <si>
    <t>QM1323</t>
  </si>
  <si>
    <t>https://www.jaycar.com.au/cat-iii-multimeter-with-temperature/p/QM1323</t>
  </si>
  <si>
    <t>SMD Tweezers</t>
  </si>
  <si>
    <t>6 PCS Non-magnetic Stainless Steel Tweezers Plier Tools for Jewelry IC SMD SMT</t>
  </si>
  <si>
    <t>http://www.ebay.com/itm/6-PCS-Non-magnetic-Stainless-Steel-Tweezers-Plier-Tools-for-Jewelry-IC-SMD-SMT-/171989446756</t>
  </si>
  <si>
    <t>Flux Syringe</t>
  </si>
  <si>
    <t>CHIP QUIK SMD291 FLUX, SYRINGE, 10CC, NO CLEAN</t>
  </si>
  <si>
    <t>element 14</t>
  </si>
  <si>
    <t>http://au.element14.com/chip-quik/smd291/flux-syringe-10cc-no-clean/dp/1850216</t>
  </si>
  <si>
    <t>Solder Paste</t>
  </si>
  <si>
    <t>Solder Paste - 50g (Lead Free)</t>
  </si>
  <si>
    <t>Sparkfun</t>
  </si>
  <si>
    <t>https://www.sparkfun.com/products/12878</t>
  </si>
  <si>
    <t>Solder Sucker</t>
  </si>
  <si>
    <t>Metal Desoldering Pump Sucker Solder Irons Remvoal Remover Tool Blue Silver</t>
  </si>
  <si>
    <t>http://www.ebay.com/itm/Metal-Desoldering-Pump-Sucker-Solder-Irons-Removal-Remover-Tool-Blue-Silver-/351065197104</t>
  </si>
  <si>
    <t>Power Cable for Battery Charger</t>
  </si>
  <si>
    <t>Cosmol Male 3 Pin Plug to Female IEC-C5 Plug 2m</t>
  </si>
  <si>
    <t>Officeworks</t>
  </si>
  <si>
    <t>COPCC502</t>
  </si>
  <si>
    <t>http://www.officeworks.com.au/shop/officeworks/p/comsol-male-3-pin-plug-to-female-iec-c5-plug-2m-copcc502</t>
  </si>
  <si>
    <t>See #72. AliExpress</t>
  </si>
  <si>
    <t>Shipping is AU$53.27.</t>
  </si>
  <si>
    <t>See #159 from Jaycar</t>
  </si>
  <si>
    <t>No Sparkfun. Find from Digikey or something.</t>
  </si>
  <si>
    <t>No element 14. Find from Digikey or something.</t>
  </si>
  <si>
    <t>Turnigy Reaktor Pro 350W 23A Power Supply (100~240V AC)</t>
  </si>
  <si>
    <t>https://hobbyking.com/en_us/turnigy-reaktor-pro-350w-23a-power-supply-100-240v-ac.html</t>
  </si>
  <si>
    <t>SR1045-TPMSCT-ND</t>
  </si>
  <si>
    <t>http://www.digikey.com.au/product-detail/en/micro-commercial-co/SR1045-TP/SR1045-TPMSCT-ND/2334476</t>
  </si>
  <si>
    <t>Adhesive heat shrink</t>
  </si>
  <si>
    <t>CHOOSE GREEN. Pack of 4. Order reduced from 2 to 1.</t>
  </si>
  <si>
    <t>https://www.aliexpress.com/item/1M-3-3ft-40-Way-40-pin-Flat-Color-Rainbow-Ribbon-IDC-Cable-Wire-Rainbow-Cable/32703330248.html?spm=2114.01010208.3.1.0uQgsp&amp;ws_ab_test=searchweb0_0,searchweb201602_5_10065_10068_10084_10083_10080_10082_10081_10060_10061_10062_10056_10055_10037_10054_301_10059_10032_10099_10078_10079_10077_426_10103_10073_10102_10096_10052_10050_425_10051,searchweb201603_9&amp;btsid=69e6220b-996d-46e2-9162-e7cc6ad9403a</t>
  </si>
  <si>
    <t>http://www.teaching.com.au/product/LEGIB1005K</t>
  </si>
  <si>
    <t>RoboCup Kit</t>
  </si>
  <si>
    <t>1 IR sensor, 1 ball, 1 compass</t>
  </si>
  <si>
    <t>LEGIB1005K</t>
  </si>
  <si>
    <t>475-2815-1-ND</t>
  </si>
  <si>
    <t>http://www.digikey.com.au/product-detail/en/osram-opto-semiconductors-inc/LB-Q39E-N1OO-35-1/475-2815-1-ND/2176354</t>
  </si>
  <si>
    <t>160-1478-1-ND</t>
  </si>
  <si>
    <t>http://www.digikey.com.au/product-detail/en/lite-on-inc/LTST-S270KGKT/160-1478-1-ND/386892</t>
  </si>
  <si>
    <t>Arrived</t>
  </si>
  <si>
    <t>https://www.aliexpress.com/item/MPU-9250-GY-9250-9-axis-sensor-module-I2C-SPI-Communications-Thriaxis-gyroscope-accelerometer-triaxial-magnetic/1904077579.html?spm=2114.01010208.3.11.KQ6oPz&amp;ws_ab_test=searchweb0_0,searchweb201602_6_10065_10068_10084_10083_10080_10082_10081_10060_10061_10062_10056_10055_10037_10054_10033_10059_10032_10099_10078_10079_10077_426_10103_10073_10102_10096_10052_10050_10051,searchweb201603_9&amp;btsid=f7dcbc15-2037-42c6-8319-ec6a67845af9</t>
  </si>
  <si>
    <t>More expensive than last year. Not sure why</t>
  </si>
  <si>
    <t>2N7000BU-ND</t>
  </si>
  <si>
    <t>https://www.adafruit.com/product/1311</t>
  </si>
  <si>
    <t>6x25ft - 45.72m</t>
  </si>
  <si>
    <t>http://www.ebay.com.au/itm/127-PCS-Heat-Shrink-Sleeve-Tube-Electrical-Cable-Tubing-Wrap-Wire-Kit-Assortment-/262445941840?hash=item3d1aff4450:g:SewAAOSwdIFXw6I1</t>
  </si>
  <si>
    <t>Fri. 6 Jan. and Fri. 27 Jan.</t>
  </si>
  <si>
    <t>http://www.ebay.com.au/itm/322206432543?var=511111368469</t>
  </si>
  <si>
    <t>http://www.ebay.com.au/itm/1-6mm-25-4mm-Adhesive-Lined-3-1-Double-Wall-Heat-Shrink-Tube-Tubing-Waterproof-/262607660093?var=&amp;hash=item3d24a2e43d:m:mO5YaEriwrmo1FRLKhHLXFA</t>
  </si>
  <si>
    <t>1.5mm, 5m length, transparent</t>
  </si>
  <si>
    <t>1.6mm, 2m length, transparent</t>
  </si>
  <si>
    <t>Mon. 9 Jan. and Mon. 27 Feb.</t>
  </si>
  <si>
    <t>Fri. 6 Jan. and Fri. 24 Feb.</t>
  </si>
  <si>
    <t>Assorted, black</t>
  </si>
  <si>
    <t>lol</t>
  </si>
  <si>
    <t>This spreadsheet may not be exactly accurate, and is not to be used for accounting purposes.</t>
  </si>
  <si>
    <t>Enough stock</t>
  </si>
  <si>
    <t>Qty corrected from 30 to 130. Price corrected. Vendor PN corrected from 0603SMDRED to 160-1436-1-ND</t>
  </si>
  <si>
    <t>Emperor Palpatine</t>
  </si>
  <si>
    <t>God Himself</t>
  </si>
  <si>
    <t>Nerf war</t>
  </si>
  <si>
    <t>All out</t>
  </si>
  <si>
    <t>Scissors</t>
  </si>
  <si>
    <t>Doshi</t>
  </si>
  <si>
    <t>Don't run with them</t>
  </si>
  <si>
    <t>BBC Robotics</t>
  </si>
  <si>
    <t>His Greatness Mr Noy</t>
  </si>
  <si>
    <t>It's pretty fun</t>
  </si>
  <si>
    <t>Never!</t>
  </si>
  <si>
    <t>Black, 25ft</t>
  </si>
  <si>
    <t>Red, 25ft</t>
  </si>
  <si>
    <t>Including 10% education discount. Any excess reusable.</t>
  </si>
  <si>
    <t>Price changed from 21.30. Secured 10% educational discount. Any excess reusable.</t>
  </si>
  <si>
    <t>2-5 business days - lightning fast</t>
  </si>
  <si>
    <t>Mon. 9 Jan. and Fri. 20 Jan.</t>
  </si>
  <si>
    <t>https://www.ups.com/WebTracking/processInputRequest?loc=en_AU&amp;Requester=NES&amp;tracknum=1Z71EY056792543951&amp;AgreeToTermsAndConditions=yes&amp;WT.z_eCTAid=ct1_eml_Tracking__ct1_eml_qvn_eml_5shp&amp;WT.z_edatesent=12152016</t>
  </si>
  <si>
    <t>~18/12/2016</t>
  </si>
  <si>
    <t>~20/12/2016</t>
  </si>
  <si>
    <t>~24/12/2016</t>
  </si>
  <si>
    <t>~4/1/2016</t>
  </si>
  <si>
    <t>late Dec 2016</t>
  </si>
  <si>
    <t>6-9 business days</t>
  </si>
  <si>
    <t>Pan Head, Hex Pref.</t>
  </si>
  <si>
    <t>Counter Sunk Head, Hex Pref.</t>
  </si>
  <si>
    <t>M2.5</t>
  </si>
  <si>
    <t>QTY Per Robot</t>
  </si>
  <si>
    <t>Total QTY</t>
  </si>
  <si>
    <t>Link QTY</t>
  </si>
  <si>
    <t>15mm</t>
  </si>
  <si>
    <t>Socket</t>
  </si>
  <si>
    <t>4mm</t>
  </si>
  <si>
    <t>M-F (Black)</t>
  </si>
  <si>
    <t>Apex</t>
  </si>
  <si>
    <t>Yes</t>
  </si>
  <si>
    <t>Date</t>
  </si>
  <si>
    <t>2/2/2017 - 22/2/2017</t>
  </si>
  <si>
    <t>http://www.ebay.com.au/itm/M3-3mm-Nylon-Flat-Head-Phillips-Screws-Countersunk-head-Machine-Screws-Black-/322159904729?var=&amp;hash=item4b023a07d9:m:m5uWk5Xdg6y53cF3m96vHog</t>
  </si>
  <si>
    <t>7/02/2017-20/3/2017</t>
  </si>
  <si>
    <t>60mm</t>
  </si>
  <si>
    <t>70mm</t>
  </si>
  <si>
    <t>23-47 days</t>
  </si>
  <si>
    <t>35mm</t>
  </si>
  <si>
    <t>http://www.ebay.com.au/itm/M3-M4-M5-M6-M8-M10-M12-M14-M18-M20-M24-DIN934-316-A4-Stainless-Steel-Hex-Nuts-/222284402394?var=&amp;hash=item33c12eceda:m:mnrFRS45COubg8NUndMvimg</t>
  </si>
  <si>
    <t>8/2/2017-22/3/2017</t>
  </si>
  <si>
    <t>http://www.ebay.com.au/itm/24-50-100pcs-M2-3mm-20mm-304-Stainless-Hex-Silver-Socket-Cap-Head-Screws-Bolts-/262775723700?var=&amp;hash=item3d2ea756b4:m:mLKkk2ea3S4CUqcylMfEiYQ</t>
  </si>
  <si>
    <t>2/2/2017-22/3/2017</t>
  </si>
  <si>
    <t>https://www.aliexpress.com/item/20pcs-lot-Stainless-Steel-304-M3-Wing-Nut-Butterfly-Nut-Hand-Twist-Nut/32702509258.html?ws_ab_test=searchweb0_0,searchweb201602_3_10065_10068_10000009_10084_10083_10080_10082_10081_10110_10111_10112_10060_10113_10062_10114_10056_10055_10037_10054_10059_10032_10099_10078_10079_10077_10000012_10103_10073_10102_10000015_10096_10052_10053_10107_10050_10106_10051,searchweb201603_9,afswitch_5,single_sort_2_default&amp;btsid=53591df5-b9d0-4726-98a8-062d1e1d3525</t>
  </si>
  <si>
    <t>24-49 days</t>
  </si>
  <si>
    <t>https://www.aliexpress.com/item/100PCS-M2-5-series-10-9-round-head-hex-socket-screws-M2-5-4-5-6/32773936616.html?ws_ab_test=searchweb0_0,searchweb201602_3_10065_10068_10000009_10084_10083_10080_10082_10081_10110_10111_10112_10060_10113_10062_10114_10056_10055_10037_10054_10059_10032_10099_10078_10079_10077_10000012_10103_10073_10102_10000015_10096_10052_10053_10107_10050_10106_10051-10050,searchweb201603_9,afswitch_5,single_sort_2_default&amp;btsid=0d9fbd60-9589-409d-b539-65327769e07f</t>
  </si>
  <si>
    <t>https://www.aliexpress.com/item/50Pcs-M3-Alloy-Steel-Screws-Hex-Socket-Round-Head-Cap-Black-Screw-Furniture-Fastener-Bolt-M3/32773255624.html?ws_ab_test=searchweb0_0,searchweb201602_3_10065_10068_10000009_10084_10083_10080_10082_10081_10110_10111_10112_10060_10113_10062_10114_10056_10055_10037_10054_10059_10032_10099_10078_10079_10077_10000012_10103_10073_10102_10000015_10096_10052_10053_10107_10050_10106_10051,searchweb201603_9,afswitch_5,single_sort_2_default&amp;btsid=794edcad-db37-4744-aea5-0f75fc090b8a</t>
  </si>
  <si>
    <t>https://www.aliexpress.com/item/SZS-Hot-M3-x-20mm-Cross-Flat-Head-Countersunk-Bolts-Machine-Screws-100Pcs/32767802550.html?ws_ab_test=searchweb0_0,searchweb201602_3_10065_10068_10000009_10084_10083_10080_10082_10081_10110_10111_10112_10060_10113_10062_10114_10056_10055_10037_10054_10059_10032_10099_10078_10079_10077_10000012_10103_10073_10102_10000015_10096_10000018_10052_10053_10107_10050_10106_10051,searchweb201603_9,afswitch_5,single_sort_2_default&amp;btsid=8d9932fd-3f53-4bca-9a3d-f00b9296a68b</t>
  </si>
  <si>
    <t>27-46 days</t>
  </si>
  <si>
    <t>https://www.aliexpress.com/item/M3-X-10Mm-Metric-304-Stainless-Steel-Hex-Socket-Countersunk-Flat-Head-Screw-Bolts-100Pcs/32765963749.html?ws_ab_test=searchweb0_0,searchweb201602_3_10065_10068_10000009_10084_10083_10080_10082_10081_10110_10111_10112_10060_10113_10062_10114_10056_10055_10037_10054_10059_10032_10099_10078_10079_10077_10000012_10103_10073_10102_10000015_10096_10000018_10052_10053_10107_10050_10106_10051,searchweb201603_9,afswitch_5,single_sort_2_default&amp;btsid=09409d9b-8d21-4112-81d1-e5ff18214689</t>
  </si>
  <si>
    <t>http://www.ebay.com.au/itm/M3-304-Stainless-Steel-Allen-Hex-Socket-Countersunk-Flat-Head-Screws-DIN7991-/322084703568?var=&amp;hash=item4afdbe8d50:m:mqaRq0LYnBW4lEq2Ipo2V1w</t>
  </si>
  <si>
    <t>8/2/2017-28/2/2017</t>
  </si>
  <si>
    <t xml:space="preserve"> Total Price</t>
  </si>
  <si>
    <t>https://www.aliexpress.com/item/50Pcs-M3-Alloy-Steel-Screws-Hex-Socket-Round-Head-Cap-Black-Screw-Furniture-Fastener-Bolt-M3/32773255624.html?ws_ab_test=searchweb0_0,searchweb201602_3_10065_10068_10000009_10084_10083_10080_10082_10081_10110_10111_10112_10060_10113_10062_10114_10056_10055_10037_10054_10059_10032_10099_10078_10079_10077_10000012_10103_10073_10102_10000015_10096_10000018_10052_10053_10107_10050_10106_10051-10037_10077,searchweb201603_9,afswitch_5,single_sort_2_default&amp;btsid=2cd54258-1c71-40e8-9aa1-65faa0b89e11</t>
  </si>
  <si>
    <t>https://www.aliexpress.com/item/304-stainless-steel-Phillips-head-Machine-Screw-Phillips-pan-head-screws-M3-20mm/32354857582.html?ws_ab_test=searchweb0_0,searchweb201602_3_10065_10068_10000009_10084_10083_10080_10082_10081_10110_10111_10112_10060_10113_10062_10114_10056_10055_10037_10054_10059_10032_10099_10078_10079_10077_10000012_10103_10073_10102_10000015_10096_10000018_10052_10053_10107_10050_10106_10051,searchweb201603_9,afswitch_5,single_sort_2_default&amp;btsid=7e9b6de8-097f-40f2-8960-4fa3b0ec257c</t>
  </si>
  <si>
    <t>23-45 days</t>
  </si>
  <si>
    <t>https://www.aliexpress.com/item/50Pcs-M3-Alloy-Steel-Screws-Hex-Socket-Round-Head-Cap-Black-Screw-Furniture-Fastener-Bolt-M3/32773255624.html?ws_ab_test=searchweb0_0,searchweb201602_3_10065_10068_10000009_10084_10083_10080_10082_10081_10110_10111_10112_10060_10113_10062_10114_10056_10055_10037_10054_10059_10032_10099_10078_10079_10077_10000012_10103_10073_10102_10000015_10096_10000018_10052_10053_10107_10050_10106_10051-10037_10077,searchweb201603_9,afswitch_5,single_sort_2_default&amp;btsid=7e9b6de8-097f-40f2-8960-4fa3b0ec257c</t>
  </si>
  <si>
    <t>http://www.ebay.com.au/itm/252276633426?_trksid=p2057872.m2749.l2649&amp;ssPageName=STRK%3AMEBIDX%3AIT</t>
  </si>
  <si>
    <t>http://www.ebay.com.au/itm/Practical-Hot-White-Nylon-Screw-Nuts-Hexagonal-Standoff-Spacer-M3-Nut-100X-MDAU-/132024395043?hash=item1ebd446523:g:uakAAOSwQiRUqi~J</t>
  </si>
  <si>
    <t>3/2/2017-17/3/2017</t>
  </si>
  <si>
    <t>http://www.ebay.com.au/itm/50PCS-10mm-M3-Black-Nylon-Threaded-Hex-Male-Female-Standoff-Spacer-Good-New-/232202856006?hash=item36105e6646:g:lsEAAOSwjDZYdgZr</t>
  </si>
  <si>
    <t>9/2/2017-1/3/2017</t>
  </si>
  <si>
    <t>http://www.ebay.com.au/itm/M3-3mm-Nylon-Hex-Spacer-Standoff-Pillar-Female-Female-Screws-NYLON66-Black-/322163383596?var=&amp;hash=item4b026f1d2c:m:mPgQlW8fkf7QUMgrwd3VkRg</t>
  </si>
  <si>
    <t>9/2/2017-23/3/2017</t>
  </si>
  <si>
    <t>https://www.aliexpress.com/item/1Pcs-M3-30-Black-Nylon-Standoff-Spacer-Standard-M3-Female-Female-30mm-Standoff-Kit-Repair-Set/32738821653.html?ws_ab_test=searchweb0_0,searchweb201602_3_10065_10068_10000009_10084_10000025_10083_10080_10000029_10082_10081_10000028_10110_10111_10060_10112_10113_10062_10114_10056_10055_10037_10054_10033_10059_10032_10099_10078_10079_10000022_10077_10000012_10103_10073_10102_10000015_10096_10000018_10000019_10052_10053_10107_10050_10106_10051,searchweb201603_9,afswitch_5,single_sort_2_default&amp;btsid=83d67d0b-bd75-4c0f-95bf-78b4aa7b2e2a</t>
  </si>
  <si>
    <t>https://www.aliexpress.com/item/M3-30-6-1-pcs-Black-Nylon-Standoff-Spacer-Standard-M3-Male-Female-30mm-Standoff-Kit/32671189433.html?ws_ab_test=searchweb0_0,searchweb201602_3_10065_10068_10000009_10084_10000025_10083_10080_10000029_10082_10081_10000028_10110_10111_10060_10112_10113_10062_10114_10056_10055_10037_10054_10033_10059_10032_10099_10078_10079_10000022_10077_10000012_10103_10073_10102_10000015_10096_10000018_10000019_10052_10053_10107_10050_10106_10051,searchweb201603_9,afswitch_5,single_sort_2_default&amp;btsid=83d67d0b-bd75-4c0f-95bf-78b4aa7b2e2a</t>
  </si>
  <si>
    <t>https://www.aliexpress.com/item/M3-35-6-1-pcs-Black-Nylon-Standoff-Spacer-Standard-M3-Male-Female-35mm-Standoff-Kit/32679681298.html?ws_ab_test=searchweb0_0,searchweb201602_3_10065_10068_10000009_10084_10000025_10083_10080_10000029_10082_10081_10000028_10110_10111_10060_10112_10113_10062_10114_10056_10055_10037_10054_10033_10059_10032_10099_10078_10079_10000022_10077_10000012_10103_10073_10102_10000015_10096_10000018_10000019_10052_10053_10107_10050_10106_10051,searchweb201603_9,afswitch_5,single_sort_2_default&amp;btsid=e9b285c8-0bab-4b4e-bb7f-700a0ea6547a</t>
  </si>
  <si>
    <t>https://www.aliexpress.com/item/CSS-M3-Male-x-M3-Female-8mm-Long-Hexagonal-Brass-PCB-Standoffs-Spacers-50-Pcs/32597422511.html?ws_ab_test=searchweb0_0,searchweb201602_3_10065_10068_10000009_10084_10000025_10083_10080_10000029_10082_10081_10000028_10110_10111_10060_10112_10113_10062_10114_10056_10055_10037_10054_10033_10059_10032_10099_10078_10079_10000022_10077_10000012_10103_10073_10102_10000015_10096_10000018_10000019_10052_10053_10107_10050_10106_10051-10112,searchweb201603_9,afswitch_5,single_sort_2_default&amp;btsid=545d23fb-3546-49fc-bd7d-d8f05a597c9b</t>
  </si>
  <si>
    <t>https://www.aliexpress.com/item/10Pcs-lot-M3-Male-6mm-x-M3-Female-10mm-Brass-Standoff-Spacer-M3-10-6/32656993852.html?ws_ab_test=searchweb0_0,searchweb201602_3_10065_10068_10000009_10084_10000025_10083_10080_10000029_10082_10081_10000028_10110_10111_10060_10112_10113_10062_10114_10056_10055_10037_10054_10033_10059_10032_10099_10078_10079_10000022_10077_10000012_10103_10073_10102_10000015_10096_10000018_10000019_10052_10053_10107_10050_10106_10051,searchweb201603_9,afswitch_5,single_sort_2_default&amp;btsid=be43125b-8f19-4edb-b268-56368eadeb78</t>
  </si>
  <si>
    <t>https://www.aliexpress.com/item/10pcs-lot-M3-Male-6mm-x-M3-Female-15mm-Brass-Standoff-Spacer-M3-15-6-High/32694258420.html?ws_ab_test=searchweb0_0,searchweb201602_3_10065_10068_10000009_10084_10000025_10083_10080_10000029_10082_10081_10000028_10110_10111_10060_10112_10113_10062_10114_10056_10055_10037_10054_10033_10059_10032_10099_10078_10079_10000022_10077_10000012_10103_10073_10102_10000015_10096_10000018_10000019_10052_10053_10107_10050_10106_10051,searchweb201603_9,afswitch_5,single_sort_2_default&amp;btsid=1005400c-b5ba-4954-af02-522c600800d0</t>
  </si>
  <si>
    <t>http://www.ebay.com.au/itm/30mm-Body-Long-M3x6mm-Male-Female-Brass-Pillar-Standoff-Spacer-30Pcs-WS-/322307944248?hash=item4b0b0cef38:g:9isAAOSwA3dYEeJ~</t>
  </si>
  <si>
    <t>7/2/2017-21/3/2017</t>
  </si>
  <si>
    <t>Socket Button</t>
  </si>
  <si>
    <t>http://www.ebay.com.au/itm/24-50-100pcs-M3-Black-12-9-Alloy-Steel-Hex-Socket-Cap-Head-Screws-Bolts-Durable-/232174166957?var=&amp;hash=item360ea8a3ad:m:mLIA5MGiNeQRxwcpshX8H9A</t>
  </si>
  <si>
    <t>6/2/2017-24/2/2017</t>
  </si>
  <si>
    <t>3 pack, 250mL</t>
  </si>
  <si>
    <t>Target</t>
  </si>
  <si>
    <t>N/A</t>
  </si>
  <si>
    <t>Progress</t>
  </si>
  <si>
    <t>Arrival Date</t>
  </si>
  <si>
    <t>~1/2/2017</t>
  </si>
  <si>
    <t>late Jan</t>
  </si>
  <si>
    <t>In progress</t>
  </si>
  <si>
    <t>In stock</t>
  </si>
  <si>
    <t>Total Amount Requested (including shipping)</t>
  </si>
  <si>
    <t>Wrong plug?</t>
  </si>
  <si>
    <t>3-10 days</t>
  </si>
  <si>
    <t>late Jan 2017</t>
  </si>
  <si>
    <t>January</t>
  </si>
  <si>
    <t>Large tool box</t>
  </si>
  <si>
    <t>https://www.bunnings.com.au/stanley-mobile-tool-chest-with-organisers_p5563108</t>
  </si>
  <si>
    <t>With wheels</t>
  </si>
  <si>
    <t>Alternative similar item may be bought instead</t>
  </si>
  <si>
    <t>Logic Level Converter</t>
  </si>
  <si>
    <t>For MPU9250, pack of 5</t>
  </si>
  <si>
    <t>https://www.aliexpress.com/item/5PCS-Two-Channel-IIC-I2C-Logic-Level-Converter-Bi-Directional-Module-5V-to-3-3V/32278943189.html?ws_ab_test=searchweb0_0,searchweb201602_3_10065_10000073_10068_10000077_10000074_10000032_119_10000030_10000026_10000023_431_10000069_10000068_10060_10062_10056_10055_10000062_10054_10000063_10059_10099_10000020_10000013_10103_10102_10000016_10096_10000056_10000059_10052_10053_10107_10050_10106_10051_10000097_10000094_10000091_10000007_10000050_10084_10000101_10083_10000100_10080_10000047_10000104_10082_10081_10110_10111_10112_10113_10114_10000089_10000086_10037_10000083_10000041_10000044_10000080_10078_10079_10077_10000038_10073_10000035_10070_10122_10123_10121_10126_10124,searchweb201603_7,afswitch_1,ppcSwitch_5,single_sort_3_default&amp;btsid=a1fdd8bf-91c5-4dfa-b54b-b5502ed7d59c&amp;algo_expid=b9ca6d8f-068d-4b19-99d2-73f1fbede0ab-12&amp;algo_pvid=b9ca6d8f-068d-4b19-99d2-73f1fbede0ab</t>
  </si>
  <si>
    <t>28-50 days</t>
  </si>
  <si>
    <t>22/3/2017-12/4/2017</t>
  </si>
  <si>
    <t>early March</t>
  </si>
  <si>
    <t>2017 Feb</t>
  </si>
  <si>
    <t>Black and Red, Retrospective</t>
  </si>
  <si>
    <t>JST-XH Balance Board</t>
  </si>
  <si>
    <t>For Charger</t>
  </si>
  <si>
    <t>http://www.ebay.com.au/itm/JST-XH-2S-6S-Balance-Charger-Expansion-Adapter-Board-RC-Lipo-Battery-Charging-/262688838187?hash=item3d2979922b:g:bg0AAOSwm0JYDcDn</t>
  </si>
  <si>
    <t>29/3 to 13/4</t>
  </si>
  <si>
    <t>XT60 to 4mm banana</t>
  </si>
  <si>
    <t>http://www.ebay.com.au/itm/XT60-Charger-Cable-Connector-to-4mm-Banana-Bullet-Wire-Plug-Battery-Connectors-/291985407760?hash=item43fbafbf10:g:7toAAOSw-0xYZLTX</t>
  </si>
  <si>
    <t>30/3 to 18/4</t>
  </si>
  <si>
    <t>Kicker PCB</t>
  </si>
  <si>
    <t xml:space="preserve">Must be 50V+ rated </t>
  </si>
  <si>
    <t>https://oshpark.com/shared_projects/cPv1y86P</t>
  </si>
  <si>
    <t>Order link</t>
  </si>
  <si>
    <t>2000uF Polarised Cap</t>
  </si>
  <si>
    <t>http://www.digikey.com.au/product-detail/en/nichicon/UVR2A222MRD6/493-1154-ND/588895</t>
  </si>
  <si>
    <t>Check Stock</t>
  </si>
  <si>
    <t>James needs to find one that meets int requirements</t>
  </si>
  <si>
    <t>JST-PH Male and Female</t>
  </si>
  <si>
    <t>http://www.ebay.com.au/itm/JST-2-0mm-PH-3-Pin-Connector-with-Wire-15CM-X-10-Sets-WS-/191716257452?hash=item2ca32deeac:g:JGcAAOSwyQtV3rN4</t>
  </si>
  <si>
    <t>10 piece per pack</t>
  </si>
  <si>
    <t>http://www.ebay.com.au/itm/50Pcs-2-54Mm-40-Pin-Female-Strip-Single-Row-Pin-Header-New-Diy-Ic-Develope-P-/282282594772?hash=item41b95a91d4:g:z8kAAOSwKOJYHalw</t>
  </si>
  <si>
    <t>13/4 to 23/5</t>
  </si>
  <si>
    <t>Standoffs</t>
  </si>
  <si>
    <t>Soldering iron tips</t>
  </si>
  <si>
    <t>6 pack, various pointy shapes (not chisel tip)</t>
  </si>
  <si>
    <t>http://www.ebay.com.au/itm/271693429606</t>
  </si>
  <si>
    <t>JST XH Adapter</t>
  </si>
  <si>
    <t>JST XH 2S-6S Balance Charger Expansion Adapter Board RC Lipo Battery Charging</t>
  </si>
  <si>
    <t>XT-60 to Banana bullet cable</t>
  </si>
  <si>
    <t>XT60 Lead Battery Charge Cable Connector to 4mm Banana Bullet Plug Adapter 16AWG</t>
  </si>
  <si>
    <t>http://www.ebay.com.au/itm/XT60-Lead-Battery-Charge-Cable-Connector-to-4mm-Banana-Bullet-Plug-Adapter-16AWG-/142174700017?hash=item211a45c1f1:g:0A4AAOSw5cNYIsmv</t>
  </si>
  <si>
    <t>Never arrived</t>
  </si>
  <si>
    <t>Replacement for #204</t>
  </si>
  <si>
    <t>http://www.ebay.com.au/itm/Heat-Shrink-Black-2M-Tubing-11-Sizes-Cable-Insulation-Wire-Sleeve-Ratio-2-1-/272210814482?var=&amp;hash=item3f61076612:m:mLdLXVfokccM9Bj3qnVOKJQ</t>
  </si>
  <si>
    <t>1mm, 2m</t>
  </si>
  <si>
    <t>Urgent replacement for #204 until #241 arrives. Aus supplier</t>
  </si>
  <si>
    <t>Australian supplier, need it in time for beginning of Term 2</t>
  </si>
  <si>
    <t>Fri, 28 Apr - Fri, 12 May</t>
  </si>
  <si>
    <t>Wed, 12 Apr</t>
  </si>
  <si>
    <t>Mon, 01 May - Wed, 07 Jun</t>
  </si>
  <si>
    <t>Thu, 13 Apr</t>
  </si>
  <si>
    <t>Scales</t>
  </si>
  <si>
    <t>Kmart</t>
  </si>
  <si>
    <t>Electronic scales</t>
  </si>
  <si>
    <t>Hex Nylon</t>
  </si>
  <si>
    <t>10mm Nylon CS</t>
  </si>
  <si>
    <t>http://www.ebay.com.au/itm/222159477082?var=521001560097</t>
  </si>
  <si>
    <t>8/6/2017-30/7/2017</t>
  </si>
  <si>
    <t>http://www.ebay.com.au/itm/Useful-Device-White-Nylon-Screw-Nuts-Hexagonal-Standoff-Spacer-M3-Nut-100-PcsIF2-/262924443320?hash=item3d37849eb8:g:GCUAAOSwrklU4Fr9</t>
  </si>
  <si>
    <t>6/6/2017-11/7/2017</t>
  </si>
  <si>
    <t>Not needed any more</t>
  </si>
  <si>
    <t>Adelaide</t>
  </si>
  <si>
    <t>Caravan Park</t>
  </si>
  <si>
    <t>Nationals 2015</t>
  </si>
  <si>
    <t>containers</t>
  </si>
  <si>
    <t>They store stuff</t>
  </si>
  <si>
    <t>https://www.bunnings.com.au/tactix-328-x-237-x-58mm-large-storage-container-with-divider_p2583556</t>
  </si>
  <si>
    <t>http://www.kmart.com.au/product/small-plastic-food-storage-containers---250ml,-set-of-4/159805</t>
  </si>
  <si>
    <t>http://www.kmart.com.au/product/rectangle-plastic-food-storage-container---1.5l/159807</t>
  </si>
  <si>
    <t>Will purchase individual boxes from Kmart instead</t>
  </si>
  <si>
    <t>Screws</t>
  </si>
  <si>
    <t>M3x10mm, 100pcs</t>
  </si>
  <si>
    <t>http://www.ebay.com.au/itm/232264907512?var=531502738210</t>
  </si>
  <si>
    <t>M3x30mm, 40pcs</t>
  </si>
  <si>
    <t>http://www.ebay.com.au/itm/322163383596?var=511073554388</t>
  </si>
  <si>
    <t>M3x20mm, 100pcs</t>
  </si>
  <si>
    <t>http://www.ebay.com.au/itm/322161705655?var=511072516655</t>
  </si>
  <si>
    <t xml:space="preserve">Standoffs </t>
  </si>
  <si>
    <t>M3x25mm, M-F, 50pcs</t>
  </si>
  <si>
    <t>http://www.ebay.com.au/itm/322353117390?var=511271474848</t>
  </si>
  <si>
    <t>M3x10mm, M-F, 50pcs</t>
  </si>
  <si>
    <t>http://www.ebay.com.au/itm/322353117390?var=511271474839</t>
  </si>
  <si>
    <t>M3x10mm, nylon, 100pcs</t>
  </si>
  <si>
    <t>http://www.ebay.com.au/itm/172546230639</t>
  </si>
  <si>
    <t xml:space="preserve">Resistor </t>
  </si>
  <si>
    <t>3.3k 100pcs</t>
  </si>
  <si>
    <t>http://www.ebay.com.au/itm/100Pcs-1-4W-Watt-3-3K-Ohm-3-3Kohm-0-25W-3300R-1-Metal-Film-Resistor-Ic-New-Q/302309392860?_trksid=p2045573.c100508.m3226&amp;_trkparms=aid%3D555017%26algo%3DPL.CASSINI%26ao%3D1%26asc%3D20160706105120%26meid%3Dddd8b97794774c8692eabcae109b0579%26pid%3D100508%26rk%3D1%26rkt%3D1%26</t>
  </si>
  <si>
    <t>1k 100pcs</t>
  </si>
  <si>
    <t>http://www.ebay.com.au/itm/100-PCS-1-4W-0-25W-5-1-K-OHM-Carbon-Film-Resistor-1st-Class-Postage-UK-CT-/291965299214?epid=511871573&amp;hash=item43fa7cea0e:g:I2cAAOSwJ7RYSCvx</t>
  </si>
  <si>
    <t>Power supply cable</t>
  </si>
  <si>
    <t>1M</t>
  </si>
  <si>
    <t>http://www.ebay.com.au/itm/1M-Long-Alligator-Clip-to-Banana-Plug-Test-Cable-Pair-for-Multimeter-HY/191951999477?_trksid=p2045573.c100505.m3226&amp;_trkparms=aid%3D555014%26algo%3DPL.DEFAULT%26ao%3D1%26asc%3D20151005190540%26meid%3D0c597cf42a8f4eaead9292f8c6469b65%26pid%3D100505%26rk%3D1%26rkt%3D1%26</t>
  </si>
  <si>
    <t>M-F 40pcs 20cm</t>
  </si>
  <si>
    <t>http://www.ebay.com.au/itm/40Pcs-Dupont-Wire-Jumper-Cables-10-20cm-M-M-M-F-F-F-1P-1P-For-Arduino-Breadboard-/192187563720?var=&amp;hash=item2cbf457ec8:m:mzpZV8DcPPmyLtICMIYegEQ</t>
  </si>
  <si>
    <t xml:space="preserve">XT60 Connector </t>
  </si>
  <si>
    <t>20pcs</t>
  </si>
  <si>
    <t>http://www.ebay.com.au/itm/2-20-40pcs-XT60-Male-Female-Bullet-Connectors-Plugs-for-RC-Lipo-Battery-New-/281903764882?var=&amp;hash=item41a2c61592:m:mXiSXpRwWwKqjfnbdwXuHNA</t>
  </si>
  <si>
    <t>5mm heatshrink</t>
  </si>
  <si>
    <t>Black 1M</t>
  </si>
  <si>
    <t>http://www.ebay.com.au/itm/0-6mm-12mm-Black-2-1-Heat-Shrink-Tube-Tubing-Sleeving-Heatshrink-Wrap-Wire-Cable-/222207186237?var=&amp;hash=item33bc94953d:m:mHDaTvGYLh30xvWfc2TPj5g</t>
  </si>
  <si>
    <t>5pcs</t>
  </si>
  <si>
    <t>http://www.ebay.com.au/itm/1-2-5pcs-I2C-IIC-4-Channel-Logic-Level-Converter-Module-Bi-Directional-Arduino-/381322480561?var=&amp;hash=item58c8974bb1:m:mloVFn2sMJlnJ9BvabhWxpw</t>
  </si>
  <si>
    <t>Steel, M3x10mm, 100pcs</t>
  </si>
  <si>
    <t>http://www.ebay.com.au/itm/100pcs-M3-304-Stainless-Steel-Cross-Flat-Countersunk-Head-Machine-Screws-Bolts-/232362952297?var=&amp;hash=item3619e94669:m:mjdbmd7AI-Ry9q4sg4J4V-A</t>
  </si>
  <si>
    <t>http://www.ebay.com.au/itm/Digitek-DT-4000P-2-Pocket-Digital-Multimeter-4000-count-Autorange-0-5-Accuracy-/171046640758</t>
  </si>
  <si>
    <t>LR44 1.5V battery</t>
  </si>
  <si>
    <t>10pcs for multimeter</t>
  </si>
  <si>
    <t>1.1.3</t>
  </si>
  <si>
    <t>http://www.ebay.com.au/itm/10pcs-AG13-LR44-L1154-357-303-1-5V-Alkaline-Button-Cell-Battery-for-watch-camera-/292071282143?hash=item4400ce15df:g:JA8AAOSwhQhY3L83</t>
  </si>
  <si>
    <t>http://www.ebay.com.au/itm/90-Pcs-10mm-standoff-kit-30-M3-10mm-Spacers-60-M3-6mm-nylon-plastic-screws-PCB-/331918023712?hash=item4d47db1c20:g:l3QAAOSwPgxVMgDx</t>
  </si>
  <si>
    <t>Standoff kit</t>
  </si>
  <si>
    <t>90 Pcs 10mm standoff kit, 30 M3 10mm Spacers, 60 M3 6mm nylon</t>
  </si>
  <si>
    <t>Added retrospectively</t>
  </si>
  <si>
    <t>Shipped to Andrew and may arrive after he leaves</t>
  </si>
  <si>
    <t>100pcs, M3x10mm</t>
  </si>
  <si>
    <t>http://www.ebay.com.au/itm/100-Pcs-M3x10mm-Threaded-Rod-White-Nylon-Phillips-Head-Screws-Bolts-WS-/222458743674?epid=2071005521&amp;hash=item33cb930b7a:g:zlAAAOSwhQhY3y1Z</t>
  </si>
  <si>
    <t>18/7 to 22/8</t>
  </si>
  <si>
    <t>Actual Arrival Date</t>
  </si>
  <si>
    <t>Standoff M3 35mm M-F Nylon</t>
  </si>
  <si>
    <t>Screw M3 20mm Round Steel</t>
  </si>
  <si>
    <t>Nut M3 N/A Hex Steel</t>
  </si>
  <si>
    <t>Screw M3 10mm Countersunk Steel</t>
  </si>
  <si>
    <t>Screw M3 6mm Countersunk Nylon</t>
  </si>
  <si>
    <t>between Fri. 4 Aug. and Mon. 11 Sep. </t>
  </si>
  <si>
    <t>Fri. 4 Aug. and Mon. 11 Sep.</t>
  </si>
  <si>
    <t>http://www.ebay.com.au/itm/M3-x-35mm-5mm-Nylon-Hexagonal-Screw-Nut-Male-Female-Standoff-Spacer-20-Pcs-/301719328693?epid=1646987018&amp;hash=item463fdf97b5:g:81QAAOSwdGFYuKR7</t>
  </si>
  <si>
    <t>Replaced with #280 for faster delivery. Supplemented by orders #256, 257</t>
  </si>
  <si>
    <t>Fri. 4 Aug. and Fri. 18 Aug</t>
  </si>
  <si>
    <t xml:space="preserve">M3 x 35mm+5mm Nylon Hexagonal Screw Nut Male Female Standoff Spacer 20 Pcs
</t>
  </si>
  <si>
    <t>Replaces #275. Supplemented by orders #256, 257</t>
  </si>
  <si>
    <t>http://www.ebay.com.au/itm/181842374471</t>
  </si>
  <si>
    <t>Supplemented by #281</t>
  </si>
  <si>
    <t>Supplements #276. Arrives quicker</t>
  </si>
  <si>
    <t xml:space="preserve">Qty 20 Pan Head M3 (3mm) x 20mm Stainless Steel Machine Screw 304 Phillip Bolt
Qty 20 Pan Head M3 (3mm) x 20mm Stainless Steel Machine Screw 304 Phillip Bolt
Qty 20 Pan Head M3 (3mm) x 20mm Stainless Steel Machine Screw 304 Phillip Bolt
Qty 20 Pan Head M3 (3mm) x 20mm Stainless Steel Machine Screw 304 Phillip Bolt
</t>
  </si>
  <si>
    <t>Supplemented by #282</t>
  </si>
  <si>
    <t>Supplements #277. Arrives quicker</t>
  </si>
  <si>
    <t xml:space="preserve">20 pcs M3 3mm Stainless Steel Hex Nut
</t>
  </si>
  <si>
    <t>Pack of 30 purchased</t>
  </si>
  <si>
    <t>No longer available. I will also not order hex bolts due to wear</t>
  </si>
  <si>
    <t xml:space="preserve">M3 304 Stainless Steel Phillips Cross Recessed Flat Countersunk Head Screws Bolt
</t>
  </si>
  <si>
    <t>http://www.ebay.com.au/itm/M3-304-Stainless-Steel-Phillips-Cross-Recessed-Flat-Countersunk-Head-Screws-Bolt-/322291209661?var=&amp;hash=item4b0a0d95bd:m:mtnNm9cZIPfR19yRCqaA-og</t>
  </si>
  <si>
    <t>Replaces #278. Cheaper, quicker, better</t>
  </si>
  <si>
    <t>Thu. 3 Aug. and Thu. 17 Aug</t>
  </si>
  <si>
    <t>Fri. 21 Jul. and Tue. 25 Jul.</t>
  </si>
  <si>
    <t>Mon. 24 Jul.</t>
  </si>
  <si>
    <t>Retrospectively added</t>
  </si>
  <si>
    <t>Approximate cost, retrospective</t>
  </si>
  <si>
    <t>Approximate cost, added retrospectively</t>
  </si>
  <si>
    <t>Progressive</t>
  </si>
  <si>
    <t>L298 Motor Controller</t>
  </si>
  <si>
    <t>MPU 9250</t>
  </si>
  <si>
    <t>Accelerometer, Gyroscope, Magnetometer, 3 Axis Sensor I²C, SPI Output</t>
  </si>
  <si>
    <t>Arduino MEGA 2560</t>
  </si>
  <si>
    <t>25mm M3 Nylon</t>
  </si>
  <si>
    <t>http://www.ebay.com.au/itm/30-Pcs-M3-25mm-6mm-Female-Male-White-Nylon-Hex-PCB-Stand-Off-Screw-Spacer-/331640608206?epid=1638406086&amp;hash=item4d375215ce:g:Qc4AAOSwfVpYuJbJ</t>
  </si>
  <si>
    <t>Could potentially be sold out.</t>
  </si>
  <si>
    <t>Use existing stock. A bunch of standoffs were delivered last week. If they are too long, you can cut them.</t>
  </si>
  <si>
    <t>Order increased from 1 to 2 units. Changed link from http://www.ebay.com.au/itm/Mega-2560-R3-REV3-ATmega2560-16AU-Board-USB-Cable-Compatible-For-Arduino-LKAN-/351895746273?epid=921709060&amp;hash=item51ee9ef6e1:g:dvMAAOSwnbZYGrTj</t>
  </si>
  <si>
    <t>http://www.ebay.com.au/itm/Arduino-Mega-R3-with-USB-Cable-FREE-SHIPPING-FROM-BRISBANE-AU-/132265448660?hash=item1ecba294d4:g:sj8AAOSwn~ZZbfoI</t>
  </si>
  <si>
    <t>Supplier changed from https://www.aliexpress.com/item/New-Dual-H-Bridge-DC-Stepper-Motor-Drive-Controller-Board-Module-L298N-for-arduino/32581976321.html?spm=2114.search0305.4.9.oTNdLc</t>
  </si>
  <si>
    <t>Supplier changed from https://www.digikey.com.au/product-detail/en/tdk-invensense/MPU-9250/1428-1019-2-ND/4626449</t>
  </si>
  <si>
    <t>http://www.ebay.com.au/itm/371541113308</t>
  </si>
  <si>
    <t>http://www.ebay.com.au/itm/162276581190</t>
  </si>
  <si>
    <t>Thu. 10 Aug. and Wed. 16 Aug.</t>
  </si>
  <si>
    <t>Thu. 10 Aug.</t>
  </si>
  <si>
    <t>Nope</t>
  </si>
  <si>
    <t>Allen Key Inches</t>
  </si>
  <si>
    <t>10Pcs Hexagon Key Allen Wrench Set 1/16 5/64 3/32 1/8 5/32 3/16 7/32 1/4 3/8</t>
  </si>
  <si>
    <t>http://www.ebay.com/itm/10Pcs-Hexagon-Key-Allen-Wrench-Set-1-16-5-64-3-32-1-8-5-32-3-16-7-32-1-4-3-8-/263133244906?hash=item3d43f6adea:g:BfQAAOSw7EJZiXH1</t>
  </si>
  <si>
    <t>Allen Key mm</t>
  </si>
  <si>
    <t>10 x Metric/Imperial Wrench Set Allen Hex Hexagon Key With Keyring</t>
  </si>
  <si>
    <t>http://www.ebay.com/itm/10-x-Metric-Imperial-Wrench-Set-Allen-Hex-Hexagon-Key-With-Keyring-/222408074887?hash=item33c88de687:g:R7oAAOxyKsZRywc8</t>
  </si>
  <si>
    <t>Duplicated order</t>
  </si>
  <si>
    <t>1. Determine the part you wish to order</t>
  </si>
  <si>
    <t>– If you are using eBay, make sure you use eBay.com.au not eBay.com</t>
  </si>
  <si>
    <t>2. First ask other teams if they have already have your part in stock</t>
  </si>
  <si>
    <t>3. Find a supplier for your part online</t>
  </si>
  <si>
    <t>All good? You are now ready to order.</t>
  </si>
  <si>
    <t>5. Go to the "Parts Template" tab, and copy the headings into a new Excel sheet</t>
  </si>
  <si>
    <r>
      <t xml:space="preserve">6. Fill in the template </t>
    </r>
    <r>
      <rPr>
        <b/>
        <sz val="10"/>
        <rFont val="Arial"/>
      </rPr>
      <t>carefully</t>
    </r>
    <r>
      <rPr>
        <sz val="10"/>
        <rFont val="Arial"/>
      </rPr>
      <t>. Do not add columns. Do not modify the headings. Just fill it in.</t>
    </r>
  </si>
  <si>
    <r>
      <t xml:space="preserve">7. Once you have filled in the template, send it to one of the coaches in your </t>
    </r>
    <r>
      <rPr>
        <b/>
        <sz val="10"/>
        <rFont val="Arial"/>
      </rPr>
      <t>team channel</t>
    </r>
  </si>
  <si>
    <t>8. Order progress can be viewed in the "ORDERS" tab</t>
  </si>
  <si>
    <t>9. Let us know if you need to change your order. Please quote the order number.</t>
  </si>
  <si>
    <t>4. Check the estimated delivery date, shipping cost, and whether they ship to Brisbane</t>
  </si>
  <si>
    <t>– In the "ORDERS" tab, you can see where we have purchased parts previously</t>
  </si>
  <si>
    <t>– AliExpress usually has the longest delivery time, followed by eBay</t>
  </si>
  <si>
    <t>– If the item is not in Australian dollars, use the market rate for currency conversion</t>
  </si>
  <si>
    <t>10. If you submit an order sheet with errors in it, you may be asked to re-submit</t>
  </si>
  <si>
    <t>Do not order wheel hubs just for the allen keys. Order the allen keys individually.</t>
  </si>
  <si>
    <t>http://www.ebay.com.au/itm/10Pcs-Hexagon-Key-Allen-Wrench-Set-1-16-5-64-3-32-1-8-5-32-3-16-7-32-1-4-3-8-AU-/162119550395?hash=item25bf1405bb:g:mjQAAOSwZ1BXclLs</t>
  </si>
  <si>
    <t>Delivery time too long. Replaced with #309</t>
  </si>
  <si>
    <t>http://www.ebay.com.au/itm/10PC-Metric-Hex-Hexagon-Allen-Alan-Key-Wrench-Set-1-5mm-10mm-With-Keyring-/322450773045?epid=630764873&amp;hash=item4b13905435:g:XsUAAOSwHsRYD0Cy</t>
  </si>
  <si>
    <t>Replaces #308</t>
  </si>
  <si>
    <t>Replaces #307</t>
  </si>
  <si>
    <t>eBay US site, charging in USD. Replaced with #310</t>
  </si>
  <si>
    <t>Order increased from 4 to 6 units</t>
  </si>
  <si>
    <t>Added to reach free shipping</t>
  </si>
  <si>
    <t>https://www.digikey.com.au/scripts/DkSearch/dksus.dll?Detail&amp;itemSeq=236868673&amp;uq=636394236786120994</t>
  </si>
  <si>
    <t>Solid Core - Black</t>
  </si>
  <si>
    <t>Solid Core - Red</t>
  </si>
  <si>
    <t>Stranded - Black</t>
  </si>
  <si>
    <t>Stranded - Red</t>
  </si>
  <si>
    <t>https://www.digikey.com.au/scripts/DkSearch/dksus.dll?Detail&amp;itemSeq=236868675&amp;uq=636394236786120994</t>
  </si>
  <si>
    <t>https://www.digikey.com.au/scripts/DkSearch/dksus.dll?Detail&amp;itemSeq=236868757&amp;uq=636394236786120994</t>
  </si>
  <si>
    <t>https://www.digikey.com.au/scripts/DkSearch/dksus.dll?Detail&amp;itemSeq=236868758&amp;uq=636394236786120994</t>
  </si>
  <si>
    <t>31/08 - Not needed at the moment. Will wait for 2018 new room fit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</si>
</sst>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&quot;$&quot;#,##0;[Red]\-&quot;$&quot;#,##0"/>
    <numFmt numFmtId="166" formatCode="&quot;$&quot;#,##0.00;[Red]\-&quot;$&quot;#,##0.00"/>
    <numFmt numFmtId="167" formatCode="[$$]#,##0.00"/>
    <numFmt numFmtId="168" formatCode="&quot;$&quot;#,##0.00"/>
    <numFmt numFmtId="169" formatCode="[$$-C09]#,##0.00;[Red]\-[$$-C09]#,##0.00"/>
  </numFmts>
  <fonts count="3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FFFFFF"/>
      <name val="Arial"/>
    </font>
    <font>
      <b/>
      <sz val="2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b/>
      <u/>
      <sz val="10"/>
      <name val="Arial"/>
    </font>
    <font>
      <sz val="9"/>
      <name val="Arial"/>
    </font>
    <font>
      <b/>
      <sz val="9"/>
      <color rgb="FFFFFFFF"/>
      <name val="Arial"/>
    </font>
    <font>
      <sz val="11"/>
      <color rgb="FF000000"/>
      <name val="Calibri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b/>
      <sz val="9"/>
      <name val="Arial"/>
    </font>
    <font>
      <sz val="14"/>
      <name val="Arial"/>
    </font>
    <font>
      <b/>
      <sz val="11"/>
      <color rgb="FF000000"/>
      <name val="Arial"/>
    </font>
    <font>
      <b/>
      <sz val="12"/>
      <color rgb="FFFFFFFF"/>
      <name val="Arial"/>
    </font>
    <font>
      <b/>
      <sz val="16"/>
      <color rgb="FF000000"/>
      <name val="Arial"/>
    </font>
    <font>
      <sz val="14"/>
      <color rgb="FF000000"/>
      <name val="Arial"/>
    </font>
    <font>
      <u/>
      <sz val="10"/>
      <color theme="11"/>
      <name val="Arial"/>
    </font>
    <font>
      <u/>
      <sz val="10"/>
      <color theme="10"/>
      <name val="Arial"/>
    </font>
    <font>
      <u/>
      <sz val="10"/>
      <color theme="4" tint="-0.249977111117893"/>
      <name val="Arial"/>
      <family val="2"/>
    </font>
    <font>
      <b/>
      <sz val="10"/>
      <color theme="0"/>
      <name val="Arial"/>
    </font>
    <font>
      <sz val="10"/>
      <color theme="1"/>
      <name val="Arial"/>
    </font>
    <font>
      <b/>
      <sz val="10"/>
      <color rgb="FF000000"/>
      <name val="Arial"/>
    </font>
    <font>
      <i/>
      <sz val="12"/>
      <color theme="0" tint="-0.499984740745262"/>
      <name val="Calibri"/>
      <family val="2"/>
    </font>
    <font>
      <i/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rgb="FFFF0000"/>
      <name val="Calibri"/>
    </font>
    <font>
      <sz val="10"/>
      <color rgb="FFFF0000"/>
      <name val="Arial"/>
    </font>
    <font>
      <i/>
      <sz val="9"/>
      <color rgb="FF999999"/>
      <name val="Calibri"/>
      <family val="2"/>
      <charset val="1"/>
      <scheme val="minor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9999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C2D69B"/>
      </patternFill>
    </fill>
    <fill>
      <patternFill patternType="solid">
        <fgColor theme="1"/>
        <bgColor rgb="FFC2D69B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C2D69B"/>
      </bottom>
      <diagonal/>
    </border>
    <border>
      <left/>
      <right/>
      <top style="thin">
        <color rgb="FFC2D69B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6" fillId="0" borderId="0" xfId="0" applyFont="1" applyAlignment="1"/>
    <xf numFmtId="0" fontId="5" fillId="0" borderId="0" xfId="0" applyFont="1"/>
    <xf numFmtId="0" fontId="7" fillId="4" borderId="0" xfId="0" applyFont="1" applyFill="1" applyAlignment="1"/>
    <xf numFmtId="0" fontId="5" fillId="4" borderId="0" xfId="0" applyFont="1" applyFill="1"/>
    <xf numFmtId="0" fontId="5" fillId="4" borderId="0" xfId="0" applyFont="1" applyFill="1" applyAlignment="1"/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wrapText="1"/>
    </xf>
    <xf numFmtId="14" fontId="0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/>
    <xf numFmtId="49" fontId="0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10" fillId="0" borderId="0" xfId="0" applyFont="1"/>
    <xf numFmtId="0" fontId="15" fillId="0" borderId="0" xfId="0" applyFont="1"/>
    <xf numFmtId="0" fontId="0" fillId="0" borderId="0" xfId="0" applyFont="1" applyAlignment="1">
      <alignment wrapText="1"/>
    </xf>
    <xf numFmtId="0" fontId="0" fillId="0" borderId="0" xfId="0" applyFont="1" applyBorder="1" applyAlignment="1"/>
    <xf numFmtId="0" fontId="17" fillId="3" borderId="0" xfId="0" applyFont="1" applyFill="1" applyAlignment="1">
      <alignment vertical="center"/>
    </xf>
    <xf numFmtId="0" fontId="5" fillId="6" borderId="3" xfId="0" applyFont="1" applyFill="1" applyBorder="1" applyAlignment="1"/>
    <xf numFmtId="0" fontId="16" fillId="7" borderId="3" xfId="0" applyFont="1" applyFill="1" applyBorder="1" applyAlignment="1">
      <alignment wrapText="1"/>
    </xf>
    <xf numFmtId="0" fontId="18" fillId="0" borderId="0" xfId="0" applyFont="1" applyAlignment="1"/>
    <xf numFmtId="167" fontId="6" fillId="0" borderId="0" xfId="0" applyNumberFormat="1" applyFont="1"/>
    <xf numFmtId="0" fontId="19" fillId="0" borderId="0" xfId="0" applyFont="1" applyAlignment="1"/>
    <xf numFmtId="0" fontId="4" fillId="3" borderId="0" xfId="0" applyFont="1" applyFill="1" applyAlignment="1">
      <alignment wrapText="1"/>
    </xf>
    <xf numFmtId="167" fontId="4" fillId="3" borderId="0" xfId="0" applyNumberFormat="1" applyFont="1" applyFill="1" applyAlignment="1">
      <alignment wrapText="1"/>
    </xf>
    <xf numFmtId="0" fontId="4" fillId="3" borderId="0" xfId="0" applyFont="1" applyFill="1" applyAlignment="1"/>
    <xf numFmtId="0" fontId="6" fillId="0" borderId="0" xfId="0" applyFont="1" applyAlignment="1">
      <alignment wrapText="1"/>
    </xf>
    <xf numFmtId="14" fontId="5" fillId="0" borderId="0" xfId="0" applyNumberFormat="1" applyFont="1" applyAlignment="1"/>
    <xf numFmtId="167" fontId="5" fillId="0" borderId="0" xfId="0" applyNumberFormat="1" applyFont="1" applyAlignment="1"/>
    <xf numFmtId="167" fontId="5" fillId="6" borderId="3" xfId="0" applyNumberFormat="1" applyFont="1" applyFill="1" applyBorder="1"/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14" fontId="5" fillId="0" borderId="0" xfId="0" applyNumberFormat="1" applyFont="1"/>
    <xf numFmtId="167" fontId="5" fillId="0" borderId="0" xfId="0" applyNumberFormat="1" applyFont="1"/>
    <xf numFmtId="0" fontId="5" fillId="6" borderId="0" xfId="0" applyFont="1" applyFill="1" applyAlignment="1"/>
    <xf numFmtId="0" fontId="0" fillId="6" borderId="0" xfId="0" applyFont="1" applyFill="1" applyAlignment="1"/>
    <xf numFmtId="0" fontId="0" fillId="6" borderId="0" xfId="0" applyFont="1" applyFill="1"/>
    <xf numFmtId="168" fontId="0" fillId="6" borderId="0" xfId="0" applyNumberFormat="1" applyFont="1" applyFill="1"/>
    <xf numFmtId="0" fontId="13" fillId="6" borderId="0" xfId="0" applyFont="1" applyFill="1" applyAlignment="1"/>
    <xf numFmtId="0" fontId="8" fillId="6" borderId="0" xfId="0" applyFont="1" applyFill="1" applyAlignment="1"/>
    <xf numFmtId="168" fontId="0" fillId="6" borderId="0" xfId="0" applyNumberFormat="1" applyFont="1" applyFill="1" applyAlignment="1"/>
    <xf numFmtId="0" fontId="12" fillId="6" borderId="0" xfId="0" applyFont="1" applyFill="1" applyAlignment="1"/>
    <xf numFmtId="0" fontId="10" fillId="6" borderId="0" xfId="0" applyFont="1" applyFill="1"/>
    <xf numFmtId="168" fontId="10" fillId="6" borderId="0" xfId="0" applyNumberFormat="1" applyFont="1" applyFill="1"/>
    <xf numFmtId="0" fontId="10" fillId="6" borderId="0" xfId="0" applyFont="1" applyFill="1" applyAlignment="1"/>
    <xf numFmtId="0" fontId="10" fillId="6" borderId="2" xfId="0" applyFont="1" applyFill="1" applyBorder="1" applyAlignment="1"/>
    <xf numFmtId="0" fontId="6" fillId="9" borderId="1" xfId="0" applyFont="1" applyFill="1" applyBorder="1" applyAlignment="1">
      <alignment horizontal="left"/>
    </xf>
    <xf numFmtId="168" fontId="6" fillId="9" borderId="1" xfId="0" applyNumberFormat="1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23" fillId="10" borderId="0" xfId="0" applyFont="1" applyFill="1" applyAlignment="1">
      <alignment horizontal="left"/>
    </xf>
    <xf numFmtId="0" fontId="23" fillId="10" borderId="1" xfId="0" applyFont="1" applyFill="1" applyBorder="1" applyAlignment="1">
      <alignment horizontal="left"/>
    </xf>
    <xf numFmtId="49" fontId="23" fillId="10" borderId="1" xfId="0" applyNumberFormat="1" applyFont="1" applyFill="1" applyBorder="1" applyAlignment="1">
      <alignment horizontal="left"/>
    </xf>
    <xf numFmtId="0" fontId="5" fillId="0" borderId="0" xfId="0" quotePrefix="1" applyFont="1" applyAlignment="1"/>
    <xf numFmtId="0" fontId="0" fillId="0" borderId="0" xfId="0" applyFont="1" applyBorder="1" applyAlignment="1">
      <alignment wrapText="1"/>
    </xf>
    <xf numFmtId="0" fontId="0" fillId="6" borderId="3" xfId="0" applyFont="1" applyFill="1" applyBorder="1" applyAlignment="1">
      <alignment wrapText="1"/>
    </xf>
    <xf numFmtId="0" fontId="5" fillId="5" borderId="0" xfId="0" applyFont="1" applyFill="1" applyAlignment="1">
      <alignment wrapText="1"/>
    </xf>
    <xf numFmtId="14" fontId="5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167" fontId="5" fillId="0" borderId="0" xfId="0" applyNumberFormat="1" applyFont="1" applyAlignment="1">
      <alignment wrapText="1"/>
    </xf>
    <xf numFmtId="0" fontId="5" fillId="0" borderId="0" xfId="0" applyFont="1" applyBorder="1" applyAlignment="1">
      <alignment wrapText="1"/>
    </xf>
    <xf numFmtId="0" fontId="5" fillId="6" borderId="3" xfId="0" applyFont="1" applyFill="1" applyBorder="1" applyAlignment="1">
      <alignment wrapText="1"/>
    </xf>
    <xf numFmtId="14" fontId="5" fillId="6" borderId="3" xfId="0" applyNumberFormat="1" applyFont="1" applyFill="1" applyBorder="1" applyAlignment="1">
      <alignment wrapText="1"/>
    </xf>
    <xf numFmtId="167" fontId="5" fillId="6" borderId="3" xfId="0" applyNumberFormat="1" applyFont="1" applyFill="1" applyBorder="1" applyAlignment="1">
      <alignment wrapText="1"/>
    </xf>
    <xf numFmtId="14" fontId="0" fillId="0" borderId="0" xfId="0" applyNumberFormat="1" applyFont="1" applyAlignment="1">
      <alignment wrapText="1"/>
    </xf>
    <xf numFmtId="0" fontId="21" fillId="0" borderId="0" xfId="2" applyFont="1" applyAlignment="1">
      <alignment wrapText="1"/>
    </xf>
    <xf numFmtId="0" fontId="0" fillId="0" borderId="0" xfId="0" applyFont="1" applyAlignment="1">
      <alignment horizontal="right" wrapText="1"/>
    </xf>
    <xf numFmtId="167" fontId="0" fillId="0" borderId="0" xfId="0" applyNumberFormat="1" applyFont="1" applyAlignment="1">
      <alignment horizontal="right" wrapText="1"/>
    </xf>
    <xf numFmtId="0" fontId="0" fillId="0" borderId="0" xfId="0" applyFont="1" applyFill="1" applyAlignment="1">
      <alignment wrapText="1"/>
    </xf>
    <xf numFmtId="0" fontId="5" fillId="6" borderId="3" xfId="0" quotePrefix="1" applyFont="1" applyFill="1" applyBorder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Fill="1" applyAlignment="1">
      <alignment wrapText="1"/>
    </xf>
    <xf numFmtId="16" fontId="5" fillId="6" borderId="3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168" fontId="5" fillId="0" borderId="0" xfId="0" applyNumberFormat="1" applyFont="1" applyAlignment="1">
      <alignment wrapText="1"/>
    </xf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5" fillId="0" borderId="0" xfId="0" quotePrefix="1" applyFont="1" applyFill="1" applyBorder="1" applyAlignment="1">
      <alignment wrapText="1"/>
    </xf>
    <xf numFmtId="167" fontId="5" fillId="6" borderId="4" xfId="0" applyNumberFormat="1" applyFont="1" applyFill="1" applyBorder="1" applyAlignment="1">
      <alignment wrapText="1"/>
    </xf>
    <xf numFmtId="2" fontId="0" fillId="0" borderId="0" xfId="0" applyNumberFormat="1" applyFont="1" applyAlignment="1"/>
    <xf numFmtId="0" fontId="0" fillId="0" borderId="0" xfId="0" applyFont="1" applyAlignment="1">
      <alignment horizontal="left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left" wrapText="1"/>
    </xf>
    <xf numFmtId="0" fontId="24" fillId="6" borderId="3" xfId="0" applyFont="1" applyFill="1" applyBorder="1" applyAlignment="1">
      <alignment wrapText="1"/>
    </xf>
    <xf numFmtId="0" fontId="5" fillId="11" borderId="3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2" fontId="5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right" wrapText="1"/>
    </xf>
    <xf numFmtId="2" fontId="5" fillId="0" borderId="0" xfId="0" applyNumberFormat="1" applyFont="1" applyAlignment="1"/>
    <xf numFmtId="0" fontId="4" fillId="3" borderId="0" xfId="0" applyFont="1" applyFill="1" applyAlignment="1">
      <alignment horizontal="left" wrapText="1"/>
    </xf>
    <xf numFmtId="2" fontId="4" fillId="3" borderId="0" xfId="0" applyNumberFormat="1" applyFont="1" applyFill="1" applyAlignment="1">
      <alignment wrapText="1"/>
    </xf>
    <xf numFmtId="0" fontId="4" fillId="3" borderId="0" xfId="0" applyFont="1" applyFill="1" applyBorder="1" applyAlignment="1">
      <alignment wrapText="1"/>
    </xf>
    <xf numFmtId="0" fontId="25" fillId="7" borderId="3" xfId="0" applyFont="1" applyFill="1" applyBorder="1" applyAlignment="1">
      <alignment wrapText="1"/>
    </xf>
    <xf numFmtId="167" fontId="25" fillId="7" borderId="3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2" applyFont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/>
    <xf numFmtId="2" fontId="0" fillId="0" borderId="0" xfId="0" applyNumberFormat="1" applyFont="1"/>
    <xf numFmtId="14" fontId="0" fillId="0" borderId="0" xfId="0" applyNumberFormat="1" applyFont="1" applyAlignment="1">
      <alignment horizontal="right" wrapText="1"/>
    </xf>
    <xf numFmtId="169" fontId="0" fillId="0" borderId="0" xfId="0" applyNumberFormat="1" applyFont="1" applyAlignment="1">
      <alignment wrapText="1"/>
    </xf>
    <xf numFmtId="0" fontId="26" fillId="0" borderId="0" xfId="0" applyFont="1" applyFill="1"/>
    <xf numFmtId="49" fontId="26" fillId="0" borderId="0" xfId="0" applyNumberFormat="1" applyFont="1" applyFill="1"/>
    <xf numFmtId="0" fontId="27" fillId="0" borderId="0" xfId="0" applyFont="1"/>
    <xf numFmtId="49" fontId="27" fillId="0" borderId="0" xfId="0" applyNumberFormat="1" applyFont="1"/>
    <xf numFmtId="0" fontId="5" fillId="0" borderId="0" xfId="0" applyFont="1" applyFill="1" applyAlignment="1"/>
    <xf numFmtId="1" fontId="5" fillId="0" borderId="0" xfId="0" applyNumberFormat="1" applyFont="1" applyAlignment="1">
      <alignment wrapText="1"/>
    </xf>
    <xf numFmtId="0" fontId="21" fillId="0" borderId="0" xfId="2" applyAlignment="1">
      <alignment wrapText="1"/>
    </xf>
    <xf numFmtId="0" fontId="0" fillId="0" borderId="0" xfId="0" applyFont="1" applyFill="1"/>
    <xf numFmtId="0" fontId="21" fillId="0" borderId="0" xfId="2" applyFill="1" applyAlignment="1">
      <alignment wrapText="1"/>
    </xf>
    <xf numFmtId="0" fontId="6" fillId="6" borderId="3" xfId="0" applyFont="1" applyFill="1" applyBorder="1" applyAlignment="1">
      <alignment wrapText="1"/>
    </xf>
    <xf numFmtId="0" fontId="0" fillId="11" borderId="0" xfId="0" applyFont="1" applyFill="1"/>
    <xf numFmtId="0" fontId="28" fillId="0" borderId="0" xfId="0" applyFont="1"/>
    <xf numFmtId="0" fontId="28" fillId="0" borderId="0" xfId="0" applyFont="1" applyAlignment="1">
      <alignment wrapText="1"/>
    </xf>
    <xf numFmtId="0" fontId="21" fillId="0" borderId="0" xfId="2" applyBorder="1" applyAlignment="1">
      <alignment wrapText="1"/>
    </xf>
    <xf numFmtId="0" fontId="28" fillId="0" borderId="0" xfId="0" applyFont="1" applyFill="1" applyAlignment="1">
      <alignment wrapText="1"/>
    </xf>
    <xf numFmtId="17" fontId="5" fillId="6" borderId="3" xfId="0" applyNumberFormat="1" applyFont="1" applyFill="1" applyBorder="1" applyAlignment="1">
      <alignment wrapText="1"/>
    </xf>
    <xf numFmtId="0" fontId="21" fillId="6" borderId="0" xfId="2" applyFill="1" applyAlignment="1"/>
    <xf numFmtId="0" fontId="29" fillId="0" borderId="0" xfId="0" applyFont="1" applyFill="1" applyAlignment="1">
      <alignment horizontal="center"/>
    </xf>
    <xf numFmtId="0" fontId="30" fillId="10" borderId="1" xfId="0" applyFont="1" applyFill="1" applyBorder="1" applyAlignment="1">
      <alignment horizontal="left"/>
    </xf>
    <xf numFmtId="0" fontId="31" fillId="9" borderId="1" xfId="0" applyFont="1" applyFill="1" applyBorder="1" applyAlignment="1">
      <alignment horizontal="left"/>
    </xf>
    <xf numFmtId="49" fontId="28" fillId="0" borderId="0" xfId="0" applyNumberFormat="1" applyFont="1"/>
    <xf numFmtId="0" fontId="28" fillId="0" borderId="0" xfId="0" applyFont="1" applyAlignment="1"/>
    <xf numFmtId="0" fontId="29" fillId="0" borderId="0" xfId="0" applyFont="1"/>
    <xf numFmtId="0" fontId="28" fillId="6" borderId="0" xfId="0" applyFont="1" applyFill="1"/>
    <xf numFmtId="168" fontId="28" fillId="6" borderId="0" xfId="0" applyNumberFormat="1" applyFont="1" applyFill="1" applyAlignment="1"/>
    <xf numFmtId="0" fontId="32" fillId="6" borderId="0" xfId="0" applyFont="1" applyFill="1" applyAlignment="1"/>
    <xf numFmtId="0" fontId="28" fillId="6" borderId="0" xfId="0" applyFont="1" applyFill="1" applyAlignment="1"/>
    <xf numFmtId="0" fontId="29" fillId="6" borderId="0" xfId="0" applyFont="1" applyFill="1" applyAlignment="1"/>
    <xf numFmtId="0" fontId="29" fillId="6" borderId="3" xfId="0" applyFont="1" applyFill="1" applyBorder="1" applyAlignment="1"/>
    <xf numFmtId="0" fontId="33" fillId="6" borderId="0" xfId="0" applyFont="1" applyFill="1" applyAlignment="1"/>
    <xf numFmtId="14" fontId="33" fillId="6" borderId="0" xfId="0" applyNumberFormat="1" applyFont="1" applyFill="1" applyAlignment="1"/>
    <xf numFmtId="0" fontId="34" fillId="9" borderId="1" xfId="0" applyFont="1" applyFill="1" applyBorder="1" applyAlignment="1">
      <alignment horizontal="center"/>
    </xf>
    <xf numFmtId="0" fontId="21" fillId="6" borderId="0" xfId="2" applyFill="1" applyAlignment="1">
      <alignment wrapText="1"/>
    </xf>
    <xf numFmtId="14" fontId="8" fillId="6" borderId="0" xfId="0" applyNumberFormat="1" applyFont="1" applyFill="1" applyAlignment="1"/>
    <xf numFmtId="14" fontId="28" fillId="6" borderId="0" xfId="0" applyNumberFormat="1" applyFont="1" applyFill="1" applyAlignment="1"/>
    <xf numFmtId="14" fontId="5" fillId="11" borderId="3" xfId="0" applyNumberFormat="1" applyFont="1" applyFill="1" applyBorder="1" applyAlignment="1">
      <alignment wrapText="1"/>
    </xf>
    <xf numFmtId="17" fontId="0" fillId="6" borderId="0" xfId="0" applyNumberFormat="1" applyFont="1" applyFill="1" applyAlignment="1"/>
    <xf numFmtId="0" fontId="0" fillId="0" borderId="0" xfId="0"/>
    <xf numFmtId="0" fontId="0" fillId="0" borderId="0" xfId="0" applyAlignment="1">
      <alignment wrapText="1"/>
    </xf>
    <xf numFmtId="0" fontId="1" fillId="0" borderId="0" xfId="11"/>
    <xf numFmtId="0" fontId="0" fillId="0" borderId="0" xfId="0" applyBorder="1" applyAlignment="1">
      <alignment wrapText="1"/>
    </xf>
    <xf numFmtId="0" fontId="1" fillId="0" borderId="0" xfId="11" applyAlignment="1">
      <alignment wrapText="1"/>
    </xf>
    <xf numFmtId="0" fontId="21" fillId="0" borderId="0" xfId="2" applyAlignment="1">
      <alignment horizontal="left" wrapText="1"/>
    </xf>
    <xf numFmtId="0" fontId="35" fillId="0" borderId="0" xfId="0" applyFont="1"/>
    <xf numFmtId="49" fontId="35" fillId="0" borderId="0" xfId="0" applyNumberFormat="1" applyFont="1"/>
    <xf numFmtId="0" fontId="36" fillId="0" borderId="0" xfId="0" applyFont="1" applyAlignment="1"/>
    <xf numFmtId="0" fontId="21" fillId="0" borderId="0" xfId="2" applyAlignment="1"/>
    <xf numFmtId="0" fontId="11" fillId="0" borderId="0" xfId="0" applyFont="1"/>
    <xf numFmtId="169" fontId="0" fillId="0" borderId="0" xfId="0" applyNumberFormat="1" applyFont="1"/>
    <xf numFmtId="0" fontId="5" fillId="15" borderId="3" xfId="0" applyFont="1" applyFill="1" applyBorder="1" applyAlignment="1">
      <alignment wrapText="1"/>
    </xf>
    <xf numFmtId="164" fontId="11" fillId="0" borderId="0" xfId="13" applyFont="1"/>
    <xf numFmtId="166" fontId="5" fillId="0" borderId="0" xfId="0" applyNumberFormat="1" applyFont="1" applyAlignment="1"/>
    <xf numFmtId="165" fontId="5" fillId="0" borderId="0" xfId="0" applyNumberFormat="1" applyFont="1" applyAlignment="1"/>
    <xf numFmtId="0" fontId="37" fillId="0" borderId="0" xfId="0" applyFont="1" applyAlignment="1">
      <alignment wrapText="1"/>
    </xf>
    <xf numFmtId="14" fontId="5" fillId="0" borderId="0" xfId="0" applyNumberFormat="1" applyFont="1" applyBorder="1" applyAlignment="1">
      <alignment wrapText="1"/>
    </xf>
    <xf numFmtId="168" fontId="5" fillId="0" borderId="0" xfId="0" applyNumberFormat="1" applyFont="1" applyAlignment="1">
      <alignment horizontal="right" wrapText="1"/>
    </xf>
    <xf numFmtId="14" fontId="0" fillId="0" borderId="0" xfId="0" applyNumberFormat="1"/>
    <xf numFmtId="166" fontId="0" fillId="0" borderId="0" xfId="0" applyNumberFormat="1"/>
    <xf numFmtId="0" fontId="38" fillId="0" borderId="0" xfId="0" applyFont="1"/>
    <xf numFmtId="166" fontId="38" fillId="0" borderId="0" xfId="0" applyNumberFormat="1" applyFont="1"/>
    <xf numFmtId="164" fontId="0" fillId="0" borderId="0" xfId="13" applyFont="1"/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5" fillId="4" borderId="0" xfId="0" quotePrefix="1" applyFont="1" applyFill="1" applyAlignment="1"/>
    <xf numFmtId="0" fontId="5" fillId="6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6" xfId="0" applyFont="1" applyBorder="1" applyAlignment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0" fillId="8" borderId="6" xfId="0" applyFont="1" applyFill="1" applyBorder="1" applyAlignment="1">
      <alignment wrapText="1"/>
    </xf>
    <xf numFmtId="0" fontId="25" fillId="8" borderId="6" xfId="0" applyFont="1" applyFill="1" applyBorder="1" applyAlignment="1">
      <alignment wrapText="1"/>
    </xf>
    <xf numFmtId="0" fontId="25" fillId="8" borderId="8" xfId="0" applyFont="1" applyFill="1" applyBorder="1" applyAlignment="1">
      <alignment wrapText="1"/>
    </xf>
    <xf numFmtId="0" fontId="0" fillId="8" borderId="11" xfId="0" applyFont="1" applyFill="1" applyBorder="1" applyAlignment="1"/>
    <xf numFmtId="2" fontId="0" fillId="0" borderId="6" xfId="0" applyNumberFormat="1" applyFont="1" applyBorder="1" applyAlignment="1"/>
    <xf numFmtId="2" fontId="0" fillId="0" borderId="8" xfId="0" applyNumberFormat="1" applyFont="1" applyBorder="1" applyAlignment="1"/>
    <xf numFmtId="2" fontId="0" fillId="0" borderId="9" xfId="0" applyNumberFormat="1" applyFont="1" applyBorder="1" applyAlignment="1"/>
    <xf numFmtId="2" fontId="0" fillId="0" borderId="10" xfId="0" applyNumberFormat="1" applyFont="1" applyBorder="1" applyAlignment="1"/>
    <xf numFmtId="2" fontId="0" fillId="8" borderId="11" xfId="0" applyNumberFormat="1" applyFont="1" applyFill="1" applyBorder="1" applyAlignment="1"/>
    <xf numFmtId="2" fontId="25" fillId="13" borderId="12" xfId="0" applyNumberFormat="1" applyFont="1" applyFill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14" fontId="0" fillId="0" borderId="6" xfId="0" applyNumberFormat="1" applyFont="1" applyBorder="1" applyAlignment="1"/>
    <xf numFmtId="2" fontId="0" fillId="0" borderId="14" xfId="0" applyNumberFormat="1" applyFont="1" applyBorder="1" applyAlignment="1"/>
    <xf numFmtId="14" fontId="0" fillId="0" borderId="9" xfId="0" applyNumberFormat="1" applyFont="1" applyBorder="1" applyAlignment="1"/>
    <xf numFmtId="2" fontId="0" fillId="0" borderId="11" xfId="0" applyNumberFormat="1" applyFont="1" applyBorder="1" applyAlignment="1"/>
    <xf numFmtId="2" fontId="0" fillId="0" borderId="15" xfId="0" applyNumberFormat="1" applyFont="1" applyBorder="1" applyAlignment="1"/>
    <xf numFmtId="2" fontId="0" fillId="0" borderId="12" xfId="0" applyNumberFormat="1" applyFont="1" applyBorder="1" applyAlignment="1"/>
    <xf numFmtId="0" fontId="0" fillId="0" borderId="16" xfId="0" applyFont="1" applyBorder="1" applyAlignment="1"/>
    <xf numFmtId="0" fontId="0" fillId="0" borderId="17" xfId="0" applyNumberFormat="1" applyFont="1" applyBorder="1" applyAlignment="1"/>
    <xf numFmtId="0" fontId="0" fillId="0" borderId="17" xfId="0" pivotButton="1" applyFont="1" applyBorder="1" applyAlignment="1"/>
    <xf numFmtId="0" fontId="0" fillId="0" borderId="17" xfId="0" applyFont="1" applyBorder="1" applyAlignment="1"/>
    <xf numFmtId="14" fontId="0" fillId="0" borderId="17" xfId="0" applyNumberFormat="1" applyFont="1" applyBorder="1" applyAlignment="1"/>
    <xf numFmtId="0" fontId="0" fillId="0" borderId="13" xfId="0" pivotButton="1" applyFont="1" applyBorder="1" applyAlignment="1"/>
    <xf numFmtId="0" fontId="0" fillId="0" borderId="16" xfId="0" applyNumberFormat="1" applyFont="1" applyBorder="1" applyAlignment="1"/>
    <xf numFmtId="0" fontId="0" fillId="0" borderId="11" xfId="0" pivotButton="1" applyFont="1" applyBorder="1" applyAlignment="1"/>
    <xf numFmtId="0" fontId="0" fillId="0" borderId="18" xfId="0" pivotButton="1" applyFont="1" applyBorder="1" applyAlignment="1"/>
    <xf numFmtId="14" fontId="5" fillId="14" borderId="3" xfId="0" applyNumberFormat="1" applyFont="1" applyFill="1" applyBorder="1" applyAlignment="1">
      <alignment wrapText="1"/>
    </xf>
    <xf numFmtId="14" fontId="5" fillId="6" borderId="5" xfId="0" applyNumberFormat="1" applyFont="1" applyFill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/>
    <xf numFmtId="0" fontId="30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</cellXfs>
  <cellStyles count="15">
    <cellStyle name="Currency" xfId="13" builtinId="4"/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2" builtinId="8"/>
    <cellStyle name="Normal" xfId="0" builtinId="0"/>
    <cellStyle name="Normal 2" xfId="11" xr:uid="{00000000-0005-0000-0000-00000E000000}"/>
  </cellStyles>
  <dxfs count="112">
    <dxf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Team 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 Expenditure'!$B$8:$B$13</c:f>
              <c:strCache>
                <c:ptCount val="4"/>
                <c:pt idx="0">
                  <c:v>New custom teams</c:v>
                </c:pt>
                <c:pt idx="1">
                  <c:v>Shared</c:v>
                </c:pt>
                <c:pt idx="2">
                  <c:v>(blank)</c:v>
                </c:pt>
                <c:pt idx="3">
                  <c:v>Grand Total</c:v>
                </c:pt>
              </c:strCache>
            </c:strRef>
          </c:cat>
          <c:val>
            <c:numRef>
              <c:f>'Team Expenditure'!$D$8:$D$13</c:f>
              <c:numCache>
                <c:formatCode>0.00</c:formatCode>
                <c:ptCount val="6"/>
                <c:pt idx="0">
                  <c:v>1486.8550000000012</c:v>
                </c:pt>
                <c:pt idx="1">
                  <c:v>1391.0720000000001</c:v>
                </c:pt>
                <c:pt idx="2">
                  <c:v>0</c:v>
                </c:pt>
                <c:pt idx="3">
                  <c:v>2877.9270000000015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5-4AF9-889A-C1FC0199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919699984"/>
        <c:axId val="-919698624"/>
      </c:barChart>
      <c:catAx>
        <c:axId val="-91969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698624"/>
        <c:crosses val="autoZero"/>
        <c:auto val="1"/>
        <c:lblAlgn val="ctr"/>
        <c:lblOffset val="100"/>
        <c:noMultiLvlLbl val="0"/>
      </c:catAx>
      <c:valAx>
        <c:axId val="-919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6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101600</xdr:rowOff>
    </xdr:from>
    <xdr:to>
      <xdr:col>8</xdr:col>
      <xdr:colOff>660400</xdr:colOff>
      <xdr:row>26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hew Feros" refreshedDate="43167.88698009259" refreshedVersion="6" recordCount="879" xr:uid="{00000000-000A-0000-FFFF-FFFF13000000}">
  <cacheSource type="worksheet">
    <worksheetSource ref="B2:X881" sheet="ORDERS"/>
  </cacheSource>
  <cacheFields count="24">
    <cacheField name="Order #" numFmtId="0">
      <sharedItems containsString="0" containsBlank="1" containsNumber="1" containsInteger="1" minValue="1" maxValue="314"/>
    </cacheField>
    <cacheField name="Date Submitted" numFmtId="0">
      <sharedItems containsDate="1" containsBlank="1" containsMixedTypes="1" minDate="2016-11-22T00:00:00" maxDate="2017-08-28T00:00:00"/>
    </cacheField>
    <cacheField name="Team" numFmtId="0">
      <sharedItems containsBlank="1" count="13">
        <s v="New custom teams"/>
        <s v="Shared"/>
        <m/>
        <s v="J STAND" u="1"/>
        <s v="LJ STAND" u="1"/>
        <s v="Lego teams" u="1"/>
        <s v="FGB" u="1"/>
        <s v="Layers" u="1"/>
        <s v="SHF" u="1"/>
        <s v="FG &amp; B" u="1"/>
        <s v="Open Rescue" u="1"/>
        <s v="Combined" u="1"/>
        <s v="ACW" u="1"/>
      </sharedItems>
    </cacheField>
    <cacheField name="Item" numFmtId="0">
      <sharedItems containsBlank="1"/>
    </cacheField>
    <cacheField name="Description" numFmtId="0">
      <sharedItems containsBlank="1"/>
    </cacheField>
    <cacheField name="Supplier" numFmtId="0">
      <sharedItems containsBlank="1"/>
    </cacheField>
    <cacheField name="Vendor PN" numFmtId="0">
      <sharedItems containsBlank="1" containsMixedTypes="1" containsNumber="1" containsInteger="1" minValue="1081" maxValue="331341857253" count="32">
        <m/>
        <s v="SR1045-TPMSCT-ND"/>
        <s v="497-1468-5-ND"/>
        <s v="399-6106-ND"/>
        <s v="445-8351-ND"/>
        <s v="See FASTENERS tab"/>
        <s v="475-2815-1-ND"/>
        <s v="160-1478-1-ND"/>
        <s v="160-1436-1-ND"/>
        <s v="311-10KGRCT-ND"/>
        <s v="LEGIB1005"/>
        <s v="QM1323"/>
        <s v="COPCC502"/>
        <s v="LEGIB1005K"/>
        <s v="493-1154-ND"/>
        <s v="1N4004-TPMSCT-ND"/>
        <s v="Z1015-ND"/>
        <s v="2N7000BU-ND"/>
        <s v="PPC51W-2CT-ND"/>
        <s v="NA"/>
        <n v="3203" u="1"/>
        <n v="262251917041" u="1"/>
        <n v="1560362" u="1"/>
        <n v="438000004" u="1"/>
        <n v="1081" u="1"/>
        <n v="41375066" u="1"/>
        <n v="3267" u="1"/>
        <n v="262234663119" u="1"/>
        <n v="191152604672" u="1"/>
        <n v="2676" u="1"/>
        <n v="331341857253" u="1"/>
        <n v="170911043548" u="1"/>
      </sharedItems>
    </cacheField>
    <cacheField name="Total QTY (inc. spares)" numFmtId="0">
      <sharedItems containsString="0" containsBlank="1" containsNumber="1" containsInteger="1" minValue="0" maxValue="1000"/>
    </cacheField>
    <cacheField name="Spares" numFmtId="0">
      <sharedItems containsString="0" containsBlank="1" containsNumber="1" minValue="0" maxValue="972"/>
    </cacheField>
    <cacheField name="Price per unit in original currency" numFmtId="0">
      <sharedItems containsBlank="1" containsMixedTypes="1" containsNumber="1" minValue="0" maxValue="263.95999999999998"/>
    </cacheField>
    <cacheField name="Original Currency" numFmtId="0">
      <sharedItems containsBlank="1"/>
    </cacheField>
    <cacheField name="Total price (AUD)" numFmtId="0">
      <sharedItems containsString="0" containsBlank="1" containsNumber="1" minValue="0" maxValue="480"/>
    </cacheField>
    <cacheField name="Link" numFmtId="0">
      <sharedItems containsBlank="1" count="415">
        <s v="https://www.aliexpress.com/item/DC-12V-500RPM-25GA-40mA-High-Torque-Electric-Gear-Box-Motor-25MM/32270478250.html"/>
        <s v="https://www.aliexpress.com/item/Aluminium-alloy-25mm-25GB-GA-gear-motor-Bracket-with-Matching-screw/32660288599.html?scm=1007.13338.49932.0&amp;pvid=225f2fb9-fda4-41d4-81c4-7134641f2a5f&amp;tpp=1"/>
        <s v="https://www.aliexpress.com/item/Free-shipping-1pcs-lot-Special-promotions-2pcs-lot-L298N-motor-driver-board-module-stepper-motor-smart/1872427142.html?ws_ab_test=searchweb0_0,searchweb201602_2,searchweb201603_1&amp;btsid=aeb3d6f2-e4be-4d76-a411-70872110f724"/>
        <s v="http://www.ebay.com.au/itm/Mega-2560-R3-REV3-ATmega2560-16AU-Board-USB-Cable-Compatible-For-Arduino-HC-/252279621232?hash=item3abd098670:g:Ie8AAOSwvgdW3PUl"/>
        <s v="[3D printing]"/>
        <s v="https://tris10.com/product/ir-sensor-50"/>
        <m/>
        <s v="http://www.ebay.com.au/itm/50pcs-Photo-Light-Sensitive-Resistor-GL5528-Photoresistor-Photocell-LDR-5mm-/291568788812?hash=item43e2daa54c:g:NREAAOSwVL1V~lvi"/>
        <s v="http://www.ebay.com.au/itm/281632283748"/>
        <s v="https://www.aliexpress.com/item/MPU-9250-GY-9250-9-axis-sensor-module-I2C-SPI-Communications-Thriaxis-gyroscope-accelerometer-triaxial-magnetic/1904077579.html?spm=2114.01010208.3.11.KQ6oPz&amp;ws_ab_test=searchweb0_0,searchweb201602_6_10065_10068_10084_10083"/>
        <s v="https://hobbyking.com/en_us/turnigy-nano-tech-1000mah-3s-25-50c-lipo-pack.html"/>
        <s v="https://hobbyking.com/en_us/turnigy-4x6s-lithium-polymer-battery-pack-charger.html"/>
        <s v="https://hobbyking.com/en_us/turnigy-reaktor-pro-350w-23a-power-supply-100-240v-ac.html"/>
        <s v="https://www.jaycar.com.au/3pin-mains-plug-to-iec-c5-clover-leaf-1-8m/p/PS4120"/>
        <s v="http://www.banggood.com/40Pcs-FR-4-Double-Side-Prototype-PCB-Printed-Circuit-Board-p-995732.html"/>
        <s v="https://www.pololu.com/product/1997"/>
        <s v="https://www.aliexpress.com/item/free-shipping-Dupont-line-120pcs-20cm-male-to-male-male-to-female-and-female-to-female/32668758951.html?spm=2114.01010208.3.11.5hLV4n&amp;ws_ab_test=searchweb0_0,searchweb201602_2_10065_10068_10000007_10084_10083_10080_10082_10"/>
        <s v="https://www.aliexpress.com/item/Dupont-line-120pcs-10cm-male-to-male-male-to-female-and-female-to-female-jumper/32328010671.html?spm=2114.01010208.3.20.TifQ96&amp;ws_ab_test=searchweb0_0,searchweb201602_5_10065_10068_10000007_10084_10083_10080_10082_10081_100"/>
        <s v="https://www.aliexpress.com/item/20Pcs-Lot-2A-ATM-Mini-Blade-Fuse-Assortment-Auto-Car-Motorcycle-SUV-FUSES/32683738472.html?ws_ab_test=searchweb0_0,searchweb201602_3_10065_10068_10084_10083_10080_10082_10081_10060_10061_10062_10056_10055_10037_10054_10059_"/>
        <s v="https://www.aliexpress.com/item/High-Quality-50pcs-New-Car-Auto-Truck-Mini-Blade-Small-7-5A-Fuses-VE402-P/32751599689.html?ws_ab_test=searchweb0_0,searchweb201602_3_10065_10068_10084_10083_10080_10082_10081_10060_10061_10062_10056_10055_10037_10054_10059_"/>
        <s v="http://www.digikey.com.au/product-detail/en/micro-commercial-co/SR1045-TP/SR1045-TPMSCT-ND/2334476"/>
        <s v="https://www.aliexpress.com/item/SL-1538-MINI-Style-Blade-Fuse-Holers-PCB-Mount-Fuse-holders-0153008/503553051.html?ws_ab_test=searchweb0_0,searchweb201602_3_10065_10068_10084_10083_10080_10082_10081_10060_10061_10062_10056_10055_10037_10054_10059_10032_10"/>
        <s v="http://www.digikey.com.au/product-detail/en/stmicroelectronics/L78S05CV/497-1468-5-ND/585989"/>
        <s v="https://www.aliexpress.com/item/DC12V-20A-Indicator-Panel-Mounting-ON-OFF-Car-Toggle-Switch-Red-green-yellow-blue/32397900424.html?spm=2114.01010208.3.137.IBV1vn&amp;ws_ab_test=searchweb201556_2,searchweb201644_3_505_506_503_504_10020_502_10001_10002_10017_10"/>
        <s v="http://www.digikey.com.au/product-detail/en/kemet/ESK108M016AH2AA/399-6106-ND/2712524"/>
        <s v="http://www.digikey.com.au/product-detail/en/tdk-corporation/FK16X7R1E106K/445-8351-ND/2815281"/>
        <s v="https://www.aliexpress.com/item/50pcs-lot-141R-2-54MM-free-screw-spring-formula-PCB-terminal-horizontal-2-3-4/32705600423.html?ws_ab_test=searchweb0_0,searchweb201602_2_10065_10068_10000007_10084_10083_10080_10082_10081_10060_10061_10062_10056_10055_10054"/>
        <s v="http://www.hobbyking.com/hobbyking/store/uh_viewitem.asp?idproduct=43416"/>
        <s v="[Plates]"/>
        <s v="http://www.ebay.com.au/itm/30Pcs-Black-Adhesive-Car-Wire-Tie-Clips-Fixer-Drop-Clamp-Cord-Clip-Cable-Holder-/121542917457?hash=item1c4c85bd51:g:lEIAAOSwZetXOsdZ"/>
        <s v="https://www.aliexpress.com/item/Hot-Sale-2600pcs-130-Values-1-4W-0-25W-1-Metal-Film-Resistors-Assorted-Pack-Kit/32662753709.html?ws_ab_test=searchweb0_0,searchweb201602_3_10065_10068_10084_10083_10080_10082_10081_10060_10061_10062_10056_10055_10037_10054_"/>
        <s v="https://www.aliexpress.com/item/1M-3-3ft-40-Way-40-pin-Flat-Color-Rainbow-Ribbon-IDC-Cable-Wire-Rainbow-Cable/32703330248.html?spm=2114.01010208.3.1.0uQgsp&amp;ws_ab_test=searchweb0_0,searchweb201602_5_10065_10068_10084_10083_10080_10082_10081_10060_10061_100"/>
        <s v="https://www.aliexpress.com/item/Tinned-copper-22AWG-2-pin-Red-Black-cable-PVC-insulated-wire-22-awg-wire-Electric-cable/32597557917.html?ws_ab_test=searchweb0_0,searchweb201602_3_10065_10068_10084_10083_10080_10082_10081_10060_10061_10062_10056_10055_1003"/>
        <s v="http://www.ebay.com.au/itm/10pcs-Aluminum-Heatsink-Heat-Sink-with-Screw-Sets-TO-220-Transistor-20-15-10mm-/192026969497?hash=item2cb5b30599:g:muMAAOSwXeJYKW2p"/>
        <s v="https://www.bunnings.com.au/stanley-mobile-tool-chest-with-organisers_p5563108"/>
        <s v="https://www.aliexpress.com/item/5PCS-Two-Channel-IIC-I2C-Logic-Level-Converter-Bi-Directional-Module-5V-to-3-3V/32278943189.html?ws_ab_test=searchweb0_0,searchweb201602_3_10065_10000073_10068_10000077_10000074_10000032_119_10000030_10000026_10000023_431_1"/>
        <s v="http://www.ebay.com.au/itm/222159477082?var=521001560097"/>
        <s v="http://www.ebay.com.au/itm/Useful-Device-White-Nylon-Screw-Nuts-Hexagonal-Standoff-Spacer-M3-Nut-100-PcsIF2-/262924443320?hash=item3d37849eb8:g:GCUAAOSwrklU4Fr9"/>
        <s v="https://www.bunnings.com.au/tactix-328-x-237-x-58mm-large-storage-container-with-divider_p2583556"/>
        <s v="http://www.kmart.com.au/product/small-plastic-food-storage-containers---250ml,-set-of-4/159805"/>
        <s v="http://www.kmart.com.au/product/rectangle-plastic-food-storage-container---1.5l/159807"/>
        <s v="http://www.ebay.com.au/itm/232264907512?var=531502738210"/>
        <s v="http://www.ebay.com.au/itm/322163383596?var=511073554388"/>
        <s v="http://www.ebay.com.au/itm/322161705655?var=511072516655"/>
        <s v="http://www.ebay.com.au/itm/322353117390?var=511271474848"/>
        <s v="http://www.ebay.com.au/itm/322353117390?var=511271474839"/>
        <s v="http://www.ebay.com.au/itm/172546230639"/>
        <s v="http://www.ebay.com.au/itm/100Pcs-1-4W-Watt-3-3K-Ohm-3-3Kohm-0-25W-3300R-1-Metal-Film-Resistor-Ic-New-Q/302309392860?_trksid=p2045573.c100508.m3226&amp;_trkparms=aid%3D555017%26algo%3DPL.CASSINI%26ao%3D1%26asc%3D20160706105120%26meid%3Dddd8b97794774c8692eabca"/>
        <s v="http://www.ebay.com.au/itm/100-PCS-1-4W-0-25W-5-1-K-OHM-Carbon-Film-Resistor-1st-Class-Postage-UK-CT-/291965299214?epid=511871573&amp;hash=item43fa7cea0e:g:I2cAAOSwJ7RYSCvx"/>
        <s v="http://www.ebay.com.au/itm/40Pcs-Dupont-Wire-Jumper-Cables-10-20cm-M-M-M-F-F-F-1P-1P-For-Arduino-Breadboard-/192187563720?var=&amp;hash=item2cbf457ec8:m:mzpZV8DcPPmyLtICMIYegEQ"/>
        <s v="http://www.ebay.com.au/itm/2-20-40pcs-XT60-Male-Female-Bullet-Connectors-Plugs-for-RC-Lipo-Battery-New-/281903764882?var=&amp;hash=item41a2c61592:m:mXiSXpRwWwKqjfnbdwXuHNA"/>
        <s v="http://www.ebay.com.au/itm/0-6mm-12mm-Black-2-1-Heat-Shrink-Tube-Tubing-Sleeving-Heatshrink-Wrap-Wire-Cable-/222207186237?var=&amp;hash=item33bc94953d:m:mHDaTvGYLh30xvWfc2TPj5g"/>
        <s v="http://www.ebay.com.au/itm/1-2-5pcs-I2C-IIC-4-Channel-Logic-Level-Converter-Module-Bi-Directional-Arduino-/381322480561?var=&amp;hash=item58c8974bb1:m:mloVFn2sMJlnJ9BvabhWxpw"/>
        <s v="http://www.ebay.com.au/itm/100pcs-M3-304-Stainless-Steel-Cross-Flat-Countersunk-Head-Machine-Screws-Bolts-/232362952297?var=&amp;hash=item3619e94669:m:mjdbmd7AI-Ry9q4sg4J4V-A"/>
        <s v="http://www.ebay.com.au/itm/Digitek-DT-4000P-2-Pocket-Digital-Multimeter-4000-count-Autorange-0-5-Accuracy-/171046640758"/>
        <s v="http://www.ebay.com.au/itm/10pcs-AG13-LR44-L1154-357-303-1-5V-Alkaline-Button-Cell-Battery-for-watch-camera-/292071282143?hash=item4400ce15df:g:JA8AAOSwhQhY3L83"/>
        <s v="http://www.ebay.com.au/itm/90-Pcs-10mm-standoff-kit-30-M3-10mm-Spacers-60-M3-6mm-nylon-plastic-screws-PCB-/331918023712?hash=item4d47db1c20:g:l3QAAOSwPgxVMgDx"/>
        <s v="http://www.ebay.com.au/itm/100-Pcs-M3x10mm-Threaded-Rod-White-Nylon-Phillips-Head-Screws-Bolts-WS-/222458743674?epid=2071005521&amp;hash=item33cb930b7a:g:zlAAAOSwhQhY3y1Z"/>
        <s v="https://www.aliexpress.com/item/M3-35-6-1-pcs-Black-Nylon-Standoff-Spacer-Standard-M3-Male-Female-35mm-Standoff-Kit/32679681298.html?ws_ab_test=searchweb0_0,searchweb201602_3_10065_10068_10000009_10084_10000025_10083_10080_10000029_10082_10081_10000028_10"/>
        <s v="https://www.aliexpress.com/item/304-stainless-steel-Phillips-head-Machine-Screw-Phillips-pan-head-screws-M3-20mm/32354857582.html?ws_ab_test=searchweb0_0,searchweb201602_3_10065_10068_10000009_10084_10083_10080_10082_10081_10110_10111_10112_10060_10113_10"/>
        <s v="http://www.ebay.com.au/itm/M3-M4-M5-M6-M8-M10-M12-M14-M18-M20-M24-DIN934-316-A4-Stainless-Steel-Hex-Nuts-/222284402394?var=&amp;hash=item33c12eceda:m:mnrFRS45COubg8NUndMvimg"/>
        <s v="https://www.aliexpress.com/item/M3-X-10Mm-Metric-304-Stainless-Steel-Hex-Socket-Countersunk-Flat-Head-Screw-Bolts-100Pcs/32765963749.html?ws_ab_test=searchweb0_0,searchweb201602_3_10065_10068_10000009_10084_10083_10080_10082_10081_10110_10111_10112_10060_"/>
        <s v="http://www.ebay.com.au/itm/M3-3mm-Nylon-Flat-Head-Phillips-Screws-Countersunk-head-Machine-Screws-Black-/322159904729?var=&amp;hash=item4b023a07d9:m:m5uWk5Xdg6y53cF3m96vHog"/>
        <s v="http://www.ebay.com.au/itm/M3-x-35mm-5mm-Nylon-Hexagonal-Screw-Nut-Male-Female-Standoff-Spacer-20-Pcs-/301719328693?epid=1646987018&amp;hash=item463fdf97b5:g:81QAAOSwdGFYuKR7"/>
        <s v="http://www.ebay.com.au/itm/181842374471"/>
        <s v="http://www.ebay.com.au/itm/M3-304-Stainless-Steel-Phillips-Cross-Recessed-Flat-Countersunk-Head-Screws-Bolt-/322291209661?var=&amp;hash=item4b0a0d95bd:m:mtnNm9cZIPfR19yRCqaA-og"/>
        <s v="http://www.ebay.com.au/itm/371541113308"/>
        <s v="http://www.ebay.com.au/itm/162276581190"/>
        <s v="http://www.ebay.com.au/itm/Arduino-Mega-R3-with-USB-Cable-FREE-SHIPPING-FROM-BRISBANE-AU-/132265448660?hash=item1ecba294d4:g:sj8AAOSwn~ZZbfoI"/>
        <s v="http://www.ebay.com.au/itm/30-Pcs-M3-25mm-6mm-Female-Male-White-Nylon-Hex-PCB-Stand-Off-Screw-Spacer-/331640608206?epid=1638406086&amp;hash=item4d375215ce:g:Qc4AAOSwfVpYuJbJ"/>
        <s v="http://www.ebay.com/itm/10Pcs-Hexagon-Key-Allen-Wrench-Set-1-16-5-64-3-32-1-8-5-32-3-16-7-32-1-4-3-8-/263133244906?hash=item3d43f6adea:g:BfQAAOSw7EJZiXH1"/>
        <s v="http://www.ebay.com/itm/10-x-Metric-Imperial-Wrench-Set-Allen-Hex-Hexagon-Key-With-Keyring-/222408074887?hash=item33c88de687:g:R7oAAOxyKsZRywc8"/>
        <s v="http://www.ebay.com.au/itm/10Pcs-Hexagon-Key-Allen-Wrench-Set-1-16-5-64-3-32-1-8-5-32-3-16-7-32-1-4-3-8-AU-/162119550395?hash=item25bf1405bb:g:mjQAAOSwZ1BXclLs"/>
        <s v="http://www.ebay.com.au/itm/10PC-Metric-Hex-Hexagon-Allen-Alan-Key-Wrench-Set-1-5mm-10mm-With-Keyring-/322450773045?epid=630764873&amp;hash=item4b13905435:g:XsUAAOSwHsRYD0Cy"/>
        <s v="See FASTENERS tab"/>
        <s v="http://www.digikey.com.au/product-detail/en/osram-opto-semiconductors-inc/LB-Q39E-N1OO-35-1/475-2815-1-ND/2176354"/>
        <s v="http://www.digikey.com.au/product-detail/en/lite-on-inc/LTST-S270KGKT/160-1478-1-ND/386892"/>
        <s v="http://www.digikey.com.au/product-detail/en/lite-on-inc/LTST-C190KRKT/160-1436-1-ND/386816"/>
        <s v="http://www.digikey.com.au/product-detail/en/yageo/RC0603JR-0710KL/311-10KGRCT-ND/729647"/>
        <s v="http://www.ebay.com/itm/ATTEN-AT980D-LCD-Digital-Dispaly-ESD-Safe-80W-Soldering-Iron-Station-/152160534374?hash=item236d797f66:g:re4AAOSwCp5XgGY2"/>
        <s v="http://www.ebay.com/itm/NEW-ATTEN-2-IN-1-700W-AT8502D-Dual-LCD-Hot-Air-Rework-Iron-Soldering-220V-LED-/301622200744?hash=item463a1589a8:g:fekAAOSwgkRVSaQL"/>
        <s v="https://www.aliexpress.com/item/blackhead-tweezer-acne-clip-Professional-tweezer-stainless-steel-anti-magnetic-anti-static-tweezers-clip-acne-beauty/32704258060.html?ws_ab_test=searchweb0_0,searchweb201602_2_10056_10065_10055_10068_10054_10069_10059_10073"/>
        <s v="https://www.aliexpress.com/item/P00337-Electrical-Wire-Cable-Cutters-Cutting-Side-Snips-Flush-Pliers-Nipper-Hand-Tools-Herramientas/32686834481.html?ws_ab_test=searchweb0_0,searchweb201602_1_116_10065_117_10068_114_115_113_10000004_10084_10083_10080_10082"/>
        <s v="http://www.teaching.com.au/product?KEY_ITEM=LEGIB1005&amp;KEY_ALIAS=LEGIB1005"/>
        <s v="http://www.ebay.com.au/itm/127-PCS-Heat-Shrink-Sleeve-Tube-Electrical-Cable-Tubing-Wrap-Wire-Kit-Assortment-/262445941840?hash=item3d1aff4450:g:SewAAOSwdIFXw6I1"/>
        <s v="https://www.adafruit.com/product/1311"/>
        <s v="https://www.jaycar.com.au/cat-iii-multimeter-with-temperature/p/QM1323"/>
        <s v="http://www.ebay.com/itm/6-PCS-Non-magnetic-Stainless-Steel-Tweezers-Plier-Tools-for-Jewelry-IC-SMD-SMT-/171989446756"/>
        <s v="http://au.element14.com/chip-quik/smd291/flux-syringe-10cc-no-clean/dp/1850216"/>
        <s v="https://www.sparkfun.com/products/12878"/>
        <s v="http://www.ebay.com/itm/Metal-Desoldering-Pump-Sucker-Solder-Irons-Removal-Remover-Tool-Blue-Silver-/351065197104"/>
        <s v="http://www.officeworks.com.au/shop/officeworks/p/comsol-male-3-pin-plug-to-female-iec-c5-plug-2m-copcc502"/>
        <s v="http://www.ebay.com.au/itm/1-6mm-25-4mm-Adhesive-Lined-3-1-Double-Wall-Heat-Shrink-Tube-Tubing-Waterproof-/262607660093?var=&amp;hash=item3d24a2e43d:m:mO5YaEriwrmo1FRLKhHLXFA"/>
        <s v="http://www.teaching.com.au/product/LEGIB1005K"/>
        <s v="http://www.ebay.com.au/itm/322206432543?var=511111368469"/>
        <s v="N/A"/>
        <s v="http://www.ebay.com.au/itm/JST-XH-2S-6S-Balance-Charger-Expansion-Adapter-Board-RC-Lipo-Battery-Charging-/262688838187?hash=item3d2979922b:g:bg0AAOSwm0JYDcDn"/>
        <s v="http://www.ebay.com.au/itm/XT60-Charger-Cable-Connector-to-4mm-Banana-Bullet-Wire-Plug-Battery-Connectors-/291985407760?hash=item43fbafbf10:g:7toAAOSw-0xYZLTX"/>
        <s v="https://oshpark.com/shared_projects/cPv1y86P"/>
        <s v="http://www.digikey.com.au/product-detail/en/nichicon/UVR2A222MRD6/493-1154-ND/588895"/>
        <s v="http://www.digikey.com.au/product-detail/en/micro-commercial-co/1N4004-TP/1N4004-TPMSCT-ND/773691"/>
        <s v="http://www.digikey.com.au/product-detail/en/omron-electronics-inc-emc-div/G5LE-1-DC12/Z1015-ND/280366"/>
        <s v="http://www.digikey.com.au/product-detail/en/fairchild-semiconductor/2N7000BU/2N7000BU-ND/976604"/>
        <s v="http://www.digikey.com.au/product-detail/en/vishay-bc-components/PR02000205109JR500/PPC51W-2CT-ND/597412"/>
        <s v="http://www.ebay.com.au/itm/JST-2-0mm-PH-3-Pin-Connector-with-Wire-15CM-X-10-Sets-WS-/191716257452?hash=item2ca32deeac:g:JGcAAOSwyQtV3rN4"/>
        <s v="http://www.ebay.com.au/itm/50Pcs-2-54Mm-40-Pin-Female-Strip-Single-Row-Pin-Header-New-Diy-Ic-Develope-P-/282282594772?hash=item41b95a91d4:g:z8kAAOSwKOJYHalw"/>
        <s v="http://www.ebay.com.au/itm/271693429606"/>
        <s v="http://www.ebay.com.au/itm/XT60-Lead-Battery-Charge-Cable-Connector-to-4mm-Banana-Bullet-Plug-Adapter-16AWG-/142174700017?hash=item211a45c1f1:g:0A4AAOSw5cNYIsmv"/>
        <s v="http://www.ebay.com.au/itm/Heat-Shrink-Black-2M-Tubing-11-Sizes-Cable-Insulation-Wire-Sleeve-Ratio-2-1-/272210814482?var=&amp;hash=item3f61076612:m:mLdLXVfokccM9Bj3qnVOKJQ"/>
        <s v="http://www.ebay.com.au/itm/1M-Long-Alligator-Clip-to-Banana-Plug-Test-Cable-Pair-for-Multimeter-HY/191951999477?_trksid=p2045573.c100505.m3226&amp;_trkparms=aid%3D555014%26algo%3DPL.DEFAULT%26ao%3D1%26asc%3D20151005190540%26meid%3D0c597cf42a8f4eaead9292f8c646"/>
        <s v="https://www.digikey.com.au/scripts/DkSearch/dksus.dll?Detail&amp;itemSeq=236868673&amp;uq=636394236786120994"/>
        <s v="https://www.digikey.com.au/scripts/DkSearch/dksus.dll?Detail&amp;itemSeq=236868675&amp;uq=636394236786120994"/>
        <s v="https://www.digikey.com.au/scripts/DkSearch/dksus.dll?Detail&amp;itemSeq=236868757&amp;uq=636394236786120994"/>
        <s v="https://www.digikey.com.au/scripts/DkSearch/dksus.dll?Detail&amp;itemSeq=236868758&amp;uq=636394236786120994"/>
        <s v="http://www.digikey.com/product-search/en?mpart=3386C-1-201LF&amp;vendor=118" u="1"/>
        <s v="http://www.ebay.com.au/itm/162452368565?var=461472004845" u="1"/>
        <s v="https://www.aliexpress.com/item/9-pcs-DIY-SMD-SMT-Electronic-Component-Mini-Storage-Box-32-7-26-21-5mm/1807449123.html?ws_ab_test=searchweb0_0,searchweb201602_2_10056_10065_10055_10068_10054_10069_10059_10073_10017_10070_10060_10061_10052_10062_10053_1005" u="1"/>
        <s v="http://www.digikey.com.au/product-detail/en/cnc-tech/3220-20-0300-00/1175-1637-ND/3883267" u="1"/>
        <s v="http://www.radioparts.com.au/product/41375066/st5066-spst-12v-toggle-switch-red-illuminated-red-toggle#.VslB8I9OLpY" u="1"/>
        <s v="http://littlebirdelectronics.com.au/products/ic-socket-for-16-pin-0-3-chips-pack-of-3" u="1"/>
        <s v="http://www.digikey.com.au/product-detail/en/A16-LC-TT/AE9992-ND/821746" u="1"/>
        <s v="http://www.ebay.com.au/itm/MPU-9250-9-Axis-SPI-IIC-Attitude-Gyro-Accelerator-Magnetometer-Sensor-Module-/191732704047?hash=item2ca428e32f:g:CEAAAOSwwbdWPHzL" u="1"/>
        <s v="http://www.hobbyking.com/hobbyking/store/__37410__Kingduino_IIC_I2C_2004_LCD_Character_Display_Module.html" u="1"/>
        <s v="http://www.digikey.com.au/product-detail/en/luna-optoelectronics/NSL-6112/NSL-6112-ND/5039806" u="1"/>
        <s v="http://www.digikey.com.au/product-detail/en/rohm-semiconductor/SML-D12Y1WT86/SML-D12Y1WT86CT-ND/5843860" u="1"/>
        <s v="[Plates and 3D printing]" u="1"/>
        <s v="http://www.carbonfiber.com.au/prod59.htm" u="1"/>
        <s v="http://www.ebay.com.au/itm/162104863492" u="1"/>
        <s v="http://www.digikey.com.au/product-detail/en/3361P-1-102GLF/3361P-102GLFCT-ND/1089394" u="1"/>
        <s v="http://littlebirdelectronics.com.au/products/xbee-2mw-wire-antenna-series-2-zigbee-mesh" u="1"/>
        <s v="http://www.digikey.com.au/product-detail/en/assmann-wsw-components/H3CCH-1606G/H3CCH-1606G-ND/1218559" u="1"/>
        <s v="http://www.digikey.com.au/product-detail/en/samsung-electro-mechanics-america-inc/CL10B123KB8NNNC/1276-1785-1-ND/3889871" u="1"/>
        <s v="http://www.ebay.com.au/itm/10Pcs-DIP-16-16-PIN-16PIN-DIP-IC-Sockets-Adaptor-Solder-Type-Pitch-2-54mm-/141856550413?hash=item21074f2e0d:g:pUkAAOSw3KFWcO4Z" u="1"/>
        <s v="http://www.digikey.com.au/product-detail/en/kemet/ESW107M016AE3EA/399-6660-1-ND/3082792" u="1"/>
        <s v="https://www.aliexpress.com/item/5X-28-Pin-2x14-2-54-Pitch-IDC-FC-28-Female-Wire-Header-Connector-for-Flat/32710223967.html?ws_ab_test=searchweb0_0,searchweb201602_5_10056_10065_10055_10068_10054_10069_10059_10073_10017_10070_10060_10061_10052_10062_10053_" u="1"/>
        <s v="http://www.ebay.com.au/itm/DC-DC-Voltage-Boost-Adjustable-Step-Up-Power-Converter-XL6009-Module-Board-TE566-/182355860059?hash=item2a75419a5b:g:zPIAAOSwo4pYLD2S" u="1"/>
        <s v="http://www.ebay.com.au/itm/10-Pcs-2-54mm-2x10-Pin-20-Pin-Male-Header-IDC-Ribbon-Cable-Transition-Connector-/171035372041?hash=item27d280aa09:g:ES0AAMXQoiJRhSUq" u="1"/>
        <s v="[Bricklink]" u="1"/>
        <s v="http://store.kornylak.com/ProductDetails.asp?ProductCode=FXA108B" u="1"/>
        <s v="https://micropython.org/store/#/products/PYBv1_1" u="1"/>
        <s v="https://www.aliexpress.com/item/8PCS-Lots-Hollow-needles-desoldering-tool-electronic-components-Stainless-steel/32574393988.html?ws_ab_test=searchweb0_0,searchweb201602_2_10065_10068_10069_10017_10080_10082_10081_10060_10061_10062_10056_10055_10054_10059_" u="1"/>
        <s v="http://store.oshpark.com/products/teensy-3-1" u="1"/>
        <s v="http://www.hobbyking.com/hobbyking/store/__25513__ZIPPY_Compact_1800mAh_4S_35C_Lipo_Pack.html" u="1"/>
        <s v="http://www.ebay.com.au/itm/10pc-JST-VH-3-96mm-pin-with-Wire-18AWG-1007-VW-1-80-FT-1-UL-CSA-L-45cm-Red-/142050464018?hash=item2112de1112:m:mGtgQ54Rc0YdEjYI2K46_Uw" u="1"/>
        <s v="http://www.ebay.com.au/itm/100Pcs-Red-Color-Diffused-Led-Red-Light-Super-Bright-F5-5Mm-Bulb-Lamp-Diy-New-W-/301988840945?hash=item464ff005f1:g:7RoAAOSwIgNXvaWL" u="1"/>
        <s v="http://www.ebay.com.au/itm/New-SPI-IIC-MPU-9250-9-Axis-Attitude-Sensor-Module-Gyro-Accelerator-Magnetometer-/191152604672" u="1"/>
        <s v="http://www.ebay.com.au/itm/DC-DC-Voltage-Boost-Adjustable-Step-Up-Power-Converter-XL6009-Module-Board-TE566/201685769186?_trksid=p2047675.c100011.m1850&amp;_trkparms=aid%3D222007%26algo%3DSIC.MBE%26ao%3D1%26asc%3D20140107090050%26meid%3Df1915b5f7df94c1281d951" u="1"/>
        <s v="http://www.digikey.com.au/product-detail/en/nichicon/LLS1K332MELZ/493-13915-ND/2548920" u="1"/>
        <s v="http://www.ebay.com.au/itm/30Pcs-Practical-Plastic-16-Pin-2-54mm-DIP-IC-Socket-Solder-Type-Adaptors-SH-/252487813346?hash=item3ac97248e2:g:MRkAAOSwyLlXovTS" u="1"/>
        <s v="http://www.aliexpress.com/item/120pcs-20cm-Dupont-line-120pcs-20cm-male-to-male-male-to-female-and-female-to-female/2002828086.html?spm=2114.01020208.3.12.N8CQwA&amp;ws_ab_test=201556_1,201527_1_71_72_73_74_75,201560_4" u="1"/>
        <s v="http://www.aliexpress.com/item/Dupont-line-120pcs-30cm-male-to-male-male-to-female-and-female-to-female-jumper-wire/32436379061.html?spm=2114.01020208.3.2.d6tfxq&amp;ws_ab_test=201556_1,201527_1_71_72_73_74_75,201560_4" u="1"/>
        <s v="http://www.ebay.com.au/itm/252811872868?var=551818706206" u="1"/>
        <s v="http://core-electronics.com.au/hook-up-wire-assortment-solid-core-22-awg.html?utm_source=google_shopping&amp;gclid=CjwKEAiA3Ou1BRDso5XyhduuwFASJABP3PEDCsJZbrJb84bPj0gy-GkL04D3Shvk4E2wODWb_1N_wBoCfvjw_wcB" u="1"/>
        <s v="http://www.maxbotix.com/Ultrasonic_Sensors/MB1000.htm" u="1"/>
        <s v="http://lighthouseleds.com/0603-smd-led-red-ultra-bright-160-mcd.html" u="1"/>
        <s v="http://lighthouseleds.com/0805-smd-led-red-ultra-bright-170-mcd.html" u="1"/>
        <s v="http://www.mindsensors.com/ev3-and-nxt/36-pixy-adapter-with-pixy-camera-for-mindstorms-ev3" u="1"/>
        <s v="http://www.mindsensors.com/ev3-and-nxt/28-dual-range-triple-zone-infrared-obstacle-detector-for-nxt-or-ev3" u="1"/>
        <s v="http://www.digikey.com.au/product-detail/en/PHR-2/455-1165-ND/608607" u="1"/>
        <s v="http://www.digikey.com.au/product-detail/en/CF14JT100R/CF14JT100RCT-ND/1830327" u="1"/>
        <s v="http://www.ebay.com.au/itm/1M-3-3ft-40-Way-40-pin-Flat-Color-Rainbow-Ribbon-IDC-Cable-Wire-Rainbow-Cable-/281846868591" u="1"/>
        <s v="http://www.digikey.com/product-detail/en/75869-131LF/609-2845-ND/1302569" u="1"/>
        <s v="http://www.digikey.com.au/product-detail/en/preci-dip/801-87-050-10-001101/1212-1218-ND/3757468" u="1"/>
        <s v="http://www.ebay.com.au/itm/24pcs-2x8-16-Pin-2-54mm-Pitch-Straight-Box-Header-Connector-IDC-Male-Sockets-/391276196862?hash=item5b19e0f3fe:g:dx4AAOSwKtlWsE7R" u="1"/>
        <s v="http://www.digikey.com.au/product-detail/en/UVR1V102MHD/493-1085-ND/588826?WT.z_cid=ref_octopart_dkc_buynow&amp;site=au" u="1"/>
        <s v="https://www.aliexpress.com/item/Drop-Shipping-Cars-chassis-4WD-robot-smart-car-four-motor-driven-tracing-car/733027091.html?spm=2114.10010108.1000014.10.P14XGN&amp;scm=1007.13338.46806.0&amp;pvid=8e7711ef-94a5-4421-bc6c-52f32991524d&amp;tpp=1" u="1"/>
        <s v="http://www.digikey.com.au/product-detail/en/everlight-electronics-co-ltd/ALS-PT19-315C-L177-TR8/1080-1244-1-ND/2675978" u="1"/>
        <s v="http://www.digikey.com.au/product-detail/en/BK%2FATM-2/283-2323-ND/264844" u="1"/>
        <s v="http://www.ebay.com.au/itm/LATEST-Arduino-Mega-2560-R3-ATmega2560-ATmega16U2-USB-Cable-AU-Stock-/331341857253?hash=item4d258381e5:g:1sIAAOSwR0JUNhQm" u="1"/>
        <s v="http://www.digikey.com.au/product-detail/en/texas-instruments/LM1084IS-3.3-NOPB/LM1084IS-3.3-NOPB-ND/363551" u="1"/>
        <s v="http://www.digikey.com.au/product-detail/en/SPH-002T-P0.5S/455-1127-1-ND/527358" u="1"/>
        <s v="http://www.digikey.com.au/product-detail/en/yageo/RC0603JR-074K7L/311-4.7KGRCT-ND/729732" u="1"/>
        <s v="http://www.digikey.com.au/product-detail/en/yageo/RC0603FR-07619KL/311-619KHRCT-ND/730281" u="1"/>
        <s v="http://www.digikey.com.au/product-detail/en/01530007Z/F064-ND/183333" u="1"/>
        <s v="http://www.digikey.com.au/product-detail/en/RC1206FR-0710RL/311-10.0FRCT-ND/731429" u="1"/>
        <s v="http://www.digikey.com.au/product-detail/en/yageo/CC0603KRX7R9BB103/311-1085-1-ND/302995" u="1"/>
        <s v="http://www.ebay.com.au/itm/PTFE-TEFLON-Tube-OD-4mm-ID-3mm-Bowden-RepRap-Bowen-Extruder-1m-Melbourne-stock-/321597472666?hash=item4ae0b3ff9a:g:IjwAAOSwofxUc~O0" u="1"/>
        <s v="http://www.digikey.com/product-detail/en/texas-instruments/LMD18200T-NOPB/LMD18200T-NOPB-ND/148219" u="1"/>
        <s v="https://www.aliexpress.com/item/20pcs-2-54-1X40-pin-breakaway-Straight-female-header-40-pins-Single-Row-2-54-mm/2046245030.html?spm=2114.01010208.3.31.ZZjlJX&amp;ws_ab_test=searchweb0_0,searchweb201602_1_116_10065_117_10068_114_115_113_10084_10083_10080_10082" u="1"/>
        <s v="http://www.ebay.com.au/itm/181803793217?_trksid=p2060353.m2749.l2649&amp;ssPageName=STRK%3AMEBIDX%3AIT" u="1"/>
        <s v="http://www.ebay.com.au/itm/201088914244?_trksid=p2060353.m2749.l2649&amp;ssPageName=STRK%3AMEBIDX%3AIT" u="1"/>
        <s v="http://www.ebay.com.au/itm/331430654281?_trksid=p2060353.m2749.l2649&amp;ssPageName=STRK%3AMEBIDX%3AIT" u="1"/>
        <s v="http://www.ebay.com.au/itm/40Pcs-1P-1P-2Pin-Header-2-54mm-Female-to-Female-Dupont-Line-Connector-Wire-Cable-/120959757054?hash=item1c29c36afe:g:grMAAOxyoMxSJEDn" u="1"/>
        <s v="http://www.teaching.com.au/product/LEGNX1034#" u="1"/>
        <s v="http://www.digikey.com.au/product-detail/en/C0805C224K5RACTU/399-3491-1-ND/754784" u="1"/>
        <s v="http://www.digikey.com.au/product-search/en/circuit-protection/fuseholders/655422?k=3568" u="1"/>
        <s v="http://au.rs-online.com/web/p/products/8066607/?grossPrice=Y&amp;cm_mmc=AU-PLA-DS3A-_-google-_-PLA_AU_EN_Fasteners_And_Fixings-_-Spacers_And_Standoffs-_-PRODUCT+GROUP&amp;matchtype=&amp;gclid=EAIaIQobChMI6pW1jdfs1QIVk5e9Ch2sQguvEAYYASABEgIZCPD_BwE&amp;gclsrc=aw.ds" u="1"/>
        <s v="http://www.ebay.com.au/itm/100pc-JST-VH-Female-Connector-Housing-pitch-3-96mm-2P-Color-White-RoHS-/130816802974?hash=item1e754a009e:g:tSwAAOSwbdpWWuVt" u="1"/>
        <s v="http://www.digikey.com.au/product-detail/en/murata-electronics-north-america/1274AS-H-220M=P3/490-10849-1-ND/5271591" u="1"/>
        <s v="http://www.ebay.com.au/itm/50-SETS-Mini-Micro-JST-2-0-PH-2-Pin-Connector-plug-with-Wires-Cables-120MM-/231586446304?hash=item35eba0bbe0:g:izkAAOSwKrhVdEQH" u="1"/>
        <s v="http://lighthouseleds.com/0603-smd-led-blue-ultra-bright-140-mcd.html" u="1"/>
        <s v="http://lighthouseleds.com/0603-smd-led-pink-ultra-bright-400-mcd.html" u="1"/>
        <s v="http://www.schweikert-hundesport.de/index.php/en/Ball-orange-hollow-plastic/c-2259/a-93011" u="1"/>
        <s v="http://www.digikey.com.au/product-detail/en/nichicon/UVR1E102MPD/493-1065-ND/588806" u="1"/>
        <s v="https://littlebirdelectronics.com.au/products/jst-2-pin-power-connector" u="1"/>
        <s v="http://www.digikey.com.au/product-detail/en/jst-sales-america-inc/B2P-VH-FB-B(LF)(SN)/455-2947-ND/2178726" u="1"/>
        <s v="http://www.ebay.com.au/itm/10-Pcs-2x8-16-Pins-Box-Header-IDC-Male-Sockets-Straight-2-54mm-EW-/231722156158?hash=item35f3b7807e:g:phMAAOSwDk5UE9i5" u="1"/>
        <s v="http://www.digikey.com.au/product-detail/en/BK%2FATM-7-1%2F2/283-2327-ND/264851" u="1"/>
        <s v="https://www.officeworks.com.au/shop/officeworks/Print-And-Copy/Retractable-Exhibition-Banners#!optionsandpricing" u="1"/>
        <s v="https://www.pololu.com/product/1081" u="1"/>
        <s v="http://www.alliedelec.com/siliconix-vishay-temt6000x01/70026423/?utm_source=octopart&amp;utm_medium=part_sourcing&amp;utm_campaign=octopart" u="1"/>
        <s v="http://www.ebay.com.au/itm/Cheap-10-Pcs-Mini-Golden-5V-Red-Laser-Dot-Diode-Module-Head-Copper-15-6mm-New/151752835110?_trksid=p2047675.c100623.m-1&amp;_trkparms=aid%3D222007%26algo%3DSIC.MBE%26ao%3D1%26asc%3D39923%26meid%3D33c93b8a6bd34f2daf142f177c14c5da%26p" u="1"/>
        <s v="http://www.robotshop.com/en/pixy-cmucam5-image-sensor.html" u="1"/>
        <s v="http://www.digikey.com.au/product-detail/en/avx-corporation/SR201C104KAR/478-4855-ND/1550773" u="1"/>
        <s v="http://www.hobbyking.com/hobbyking/store/__19910__Turnigy_1300mAh_3S_30C_Lipo_Pack_AU_Warehouse_.html" u="1"/>
        <s v="http://www.tribotix.com/Products/CharmedLabs/Pixy.htm" u="1"/>
        <s v="http://www.ebay.com.au/itm/Replacement-Camera-Lens-170-Degree-M12-Thread-Wide-Angle-for-GOPRO-Hero-2-AU/162119569342?rt=nc&amp;_soffid=5013616707&amp;_soffType=OrderSubTotalOffer&amp;_trksid=p5731.m3795" u="1"/>
        <s v="http://www.digikey.com.au/product-detail/en/3361P-1-202GLF/3361P-202GLFCT-ND/1089398" u="1"/>
        <s v="http://www.digikey.com.au/product-detail/en/pui-audio-inc/AI-1223-TWT-3V-2-R/668-1456-ND/5011391" u="1"/>
        <s v="http://www.ebay.com.au/itm/6M-20-Pin-IDE-PATA-Extension-Flat-Ribbon-Cable-Wire-Gray-/331683344969?hash=item4d39de3249:g:XBsAAOSw14xWIQC7" u="1"/>
        <s v="http://www.digikey.com.au/product-detail/en/GRM21BR61E106KA73L/490-5523-1-ND/2334919" u="1"/>
        <s v="http://www.digikey.com.au/product-detail/en/on-shore-technology-inc/302-S101/ED1543-ND/2178422" u="1"/>
        <s v="http://www.digikey.com.au/product-detail/en/littelfuse-inc/DST2045AX/F7423CT-ND/6005654" u="1"/>
        <s v="https://www.aliexpress.com/item/10Pcs-Per-Lot-2-54mm-Pitch-2x13-Pin-26-Pin-SMT-SMD-Male-Shrouded-IDC-Box/32663934086.html?spm=2114.01010208.3.2.Sc6gef&amp;ws_ab_test=searchweb0_0,searchweb201602_2_10091_10090_10088_10089,searchweb201603_1&amp;btsid=ccfa9f40-68df-" u="1"/>
        <s v="https://www.aliexpress.com/item/100PCS-LOT-40PIN-11CM-2-54MM-Pitch-Single-Row-Pin/2045909393.html?ws_ab_test=searchweb0_0,searchweb201602_1_116_10065_117_10068_114_115_113_10084_10083_10080_10082_10081_10060_10061_10062_10056_10055_10054_10059_10099_10078" u="1"/>
        <s v="https://www.bunnings.com.au/loctite-243-10ml-adhesive-threadlocker_p1560362" u="1"/>
        <s v="https://www.sparkfun.com/products/14186" u="1"/>
        <s v="http://www.digikey.com.au/product-detail/en/avx-corporation/SR205E105MAA/478-7666-ND/3661206" u="1"/>
        <s v="http://www.acrylicsonline.com.au/shop-product/polycarbonate-sheet/lexan-polycarbonate-a3-sheet-297x420x3mm-clear--uv-resist-strong-material-nbsp-" u="1"/>
        <s v="http://www.alibaba.com/product-detail/omni-directional-wheel_146767461.html?spm=a2700.7724857.29.89.FUR33y" u="1"/>
        <s v="http://www.digikey.com.au/product-detail/en/texas-instruments/LMD18200T-NOPB/LMD18200T-NOPB-ND/148219" u="1"/>
        <s v="http://www.digikey.com.au/product-detail/en/panasonic-electronic-components/ERJ-3GEYJ101V/P100GCT-ND/134714" u="1"/>
        <s v="https://jalex.com.au/shop/50mm-304-grade-stainless-steel-ball.html" u="1"/>
        <s v="http://www.ebay.com.au/itm/10-pcs-16Pin-DIP-SIP-Round-IC-Sockets-Adaptor-Solder-Type-gold-plated-machined-/301924715382?hash=item464c1d8b76:g:qMoAAOSwsB9WAgkO" u="1"/>
        <s v="[See Steven]" u="1"/>
        <s v="[Wheels]" u="1"/>
        <s v="http://www.digikey.com.au/product-detail/en/RC0805FR-0710RL/311-10.0CRCT-ND/730481" u="1"/>
        <s v="http://www.digikey.com.au/product-detail/en/stackpole-electronics-inc/CF14JT4K70/CF14JT4K70CT-ND/1830366" u="1"/>
        <s v="http://www.digikey.com.au/product-detail/en/littelfuse-inc/0297002.WXNV/F986-ND/124900" u="1"/>
        <s v="http://www.digikey.com.au/product-detail/en/LM1084IS-3.3%2FNOPB/LM1084IS-3.3%2FNOPB-ND/363551" u="1"/>
        <s v="http://www.digikey.com.au/product-detail/en/yageo/RC0603FR-0719K6L/311-19.6KHRCT-ND/729950" u="1"/>
        <s v="http://www.ebay.com.au/itm/10-Pcs-2-54mm-Pitch-2x8-Pin-16-Pin-IDC-FC-Female-Header-Socket-Connector-/181128947846?hash=item2a2c206886:g:NjAAAOxy2FZSPCRj" u="1"/>
        <s v="http://www.hobbyking.com/hobbyking/store/__58285__IMAX_B6AC_V2_Professional_Balance_Charger_Discharger.html" u="1"/>
        <s v="http://www.ebay.com.au/itm/HM-10-BLE-Bluetooth-4-0-CC2540-CC2541-Serial-Wireless-Module-Arduino-Android-IOS-/272339050137?hash=item3f68ac1e99:g:L3kAAOSwU-pXrbiq" u="1"/>
        <s v="http://www.digikey.com.au/product-detail/en/cui-inc/V7805-2000/102-2175-ND/2352134?keywords=102-2175-ND&amp;cur=AUD&amp;lang=en" u="1"/>
        <s v="http://www.ebay.com.au/itm/10-Pcs-2x8-16-Pins-Box-Header-IDC-Male-Sockets-Straight-2-54mm-DH-/281958287215?hash=item41a606076f:g:qRIAAOSwnDZUFk0r" u="1"/>
        <s v="http://www.aliexpress.com/item/DC12V-20A-Indicator-Panel-Mounting-ON-OFF-Car-Toggle-Switch-Red-green-yellow-blue/32397900424.html?spm=2114.01010208.3.137.IBV1vn&amp;ws_ab_test=searchweb201556_2,searchweb201644_3_505_506_503_504_10020_502_10001_10002_10017_100" u="1"/>
        <s v="http://www.digikey.com.au/product-detail/en/RC0805FR-0760R4L/311-60.4CRCT-ND/731020" u="1"/>
        <s v="http://www.ebay.com.au/itm/10-Pcs-2x8-16-Pins-Box-Header-IDC-Male-Sockets-Straight-2-54mm-DH/272138559021?_trksid=p2047675.c100011.m1850&amp;_trkparms=aid%3D222007%26algo%3DSIC.MBE%26ao%3D1%26asc%3D20140107090050%26meid%3D0f3c8ad17bb4446aa51dee4bcea8ecad%26pi" u="1"/>
        <s v="https://littlebirdelectronics.com.au/products/micropython-pyboard-v1-1" u="1"/>
        <s v="http://www.digikey.com.au/product-search/en/integrated-circuits-ics/pmic-motor-drivers-controllers/2556626?k=L6205N" u="1"/>
        <s v="https://www.pololu.com/product/2676" u="1"/>
        <s v="http://www.ebay.com.au/itm/10PCS-16pin-DIP-IC-Socket-Adaptor-Solder-Type-Socket-Pitch-Dual-Wipe-Contact-/191736126160?hash=item2ca45d1ad0:g:NeoAAOSwOVpXbKI7" u="1"/>
        <s v="http://www.jaycar.com.au/Tools-%26-Soldering/Soldering/Accessories/Solder-Flux-Pen-12ml/p/NS3036" u="1"/>
        <s v="http://www.digikey.com.au/product-detail/en/fairchild-semiconductor/BSS138/BSS138CT-ND/244294" u="1"/>
        <s v="http://www.digikey.com.au/product-detail/en/0297020.U/F6077-ND/3427482" u="1"/>
        <s v="http://www.ebay.com.au/itm/10-20-50x-Round-Mix-Colour-Tactile-Button-Caps-Kit-For-12x12x7-3mm-Tact-Switch/301893665500?_trksid=p2047675.c100005.m1851&amp;_trkparms=aid%3D222007%26algo%3DSIC.MBE%26ao%3D1%26asc%3D20140106155344%26meid%3D70b5ececa4804d788c276886" u="1"/>
        <s v="http://www.ebay.com.au/itm/25pc-JST-VH-3-96mm-pin-Wire-22AWG-1007-VW-1-80-UL-CSA-RoHS-L-25cm-Black-/130664784991?hash=item1e6c3a645f:m:mGJg7ThyhLS6eNZeCK9oFFg" u="1"/>
        <s v="[PCB]" u="1"/>
        <s v="http://www.digikey.com.au/product-detail/en/united-chemi-con/EGPD250ELL202MK20H/565-3794-ND/4843604" u="1"/>
        <s v="http://www.digikey.com.au/product-detail/en/1N4148/1N4148FS-ND/458603" u="1"/>
        <s v="http://www.ebay.com.au/itm/10pcs-RoHS-2-54mm-Pitch-2X40-Pin-Header-Strip-Double-Row-SMT-SMD-Male-PCB-Board-/271556499758?hash=item3f3a07592e:g:kWwAAOSwhMpTz-OF" u="1"/>
        <s v="https://www.aliexpress.com/item/10pair-lot-XT60-bullet-Connectors-plugs-Male-Female-RC-lipo-free-shipping/388573167.html?spm=2114.01010208.3.2.i2jUra&amp;ws_ab_test=searchweb0_0,searchweb201602_2_10091_10090_10088_10089,searchweb201603_1&amp;btsid=2c3c5649-b02c-4" u="1"/>
        <s v="http://www.digikey.com.au/product-detail/en/samsung-electro-mechanics-america-inc/CL31X476KQHNNNE/1276-6771-1-ND/5961630" u="1"/>
        <s v="http://www.ebay.com.au/itm/4-8-10mm-Braided-Cable-Sheathing-Wire-Tidy-Mesh-Sleeving-Expanding-Wire-Harness-/262825409961?var=&amp;hash=item3d319d7da9:m:m66dAAIUfeEUILUlP6j-JxQ" u="1"/>
        <s v="http://www.digikey.com.au/product-detail/en/yageo/RC0603FR-0733KL/311-33.0KHRCT-ND/730106" u="1"/>
        <s v="http://www.ebay.com.au/itm/20pcs-40Pin-2-54mm-Male-Female-Header-Socket-Row-Straight-Strip-PCB-Connector-/152053905428?hash=item23671e7814:g:hhQAAOSw5cNYlXMu" u="1"/>
        <s v="http://www.aliexpress.com/item/DC-12V-500RPM-25GA-40mA-High-Torque-Electric-Gear-Box-Motor-25MM/32270478250.html?ws_ab_test=searchweb201556_1,searchweb201644_2_505_506_503_504_502_10001_10002_10016_10017_10010_10005_10011_10006_10003_10004_10009_10008,sea" u="1"/>
        <s v="http://www.digikey.com.au/product-detail/en/LM1084IS-5.0%2FNOPB/LM1084IS-5.0%2FNOPB-ND/363552" u="1"/>
        <s v="http://www.digikey.com.au/product-detail/en/assmann-wsw-components/AWG28-30-G-300/AE30G-10-ND/951880" u="1"/>
        <s v="http://www.aliexpress.com/item/Free-shipping-Dupont-line-120pcs-10cm-male-to-male-male-to-female-and-female-to-female/32260100368.html?spm=2114.01020208.3.2.N8CQwA&amp;ws_ab_test=201556_1,201527_1_71_72_73_74_75,201560_4" u="1"/>
        <s v="http://www.digikey.com.au/product-detail/en/stmicroelectronics/L6205N/497-4209-5-ND/725433" u="1"/>
        <s v="http://www.digikey.com.au/product-detail/en/BSS138/BSS138CT-ND/244294" u="1"/>
        <s v="http://www.digikey.com.au/product-detail/en/B2B-PH-SM4-TB(LF)(SN)/455-1734-1-ND/926831" u="1"/>
        <s v="http://www.aliexpress.com/item/Best-Price-High-Quality-20PCS-DG301-Blue-Safe-Screw-Terminal-Block-2-Way-Positions-5mm-Pitch/32595673278.html?spm=2114.01010208.3.1.AID6FM&amp;ws_ab_test=searchweb201556_7,searchweb201602_2_505_506_503_504_10034_10020_502_10001_" u="1"/>
        <s v="http://www.digikey.com.au/product-detail/en/lite-on-inc/LTST-C190KSKT/160-1437-1-ND/386818" u="1"/>
        <s v="http://www.digikey.com.au/product-detail/en/murata-electronics-north-america/RCE5C1H123J1DBH03A/490-7332-1-ND/4277249" u="1"/>
        <s v="https://store.oshpark.com/products/teensy-3-1" u="1"/>
        <s v="http://www.ebay.com.au/itm/10pc-JST-VH-3-96mm-pin-with-Wire-18AWG-1007-VW-1-80-FT-1-UL-CSA-L-45cm-Black-/142046826690?hash=item2112a690c2:m:mdIl1oj9KbybJBqyiTMfXtw" u="1"/>
        <s v="http://www.digikey.com/product-detail/en/TB6549PG(O)/TB6549PGO-ND/1730048" u="1"/>
        <s v="http://www.aliexpress.com/store/product/GT2-Timing-Belt-Closed-loop-Endless-6mm-width-130mm-length-65-teeth/228043_32451927894.html" u="1"/>
        <s v="http://www.teaching.com.au/product/LEGNX1034" u="1"/>
        <s v="https://hobbyking.com/en_us/turnigy-1300mah-3s-30c-lipo-pack.html" u="1"/>
        <s v="https://www.aliexpress.com/item/10Pcs-Brass-Standoff-M3-32-6-mm-Thread-Male-Female-Hex-Threaded/32720324877.html?spm=2114.01010208.3.11.lSEkpN&amp;ws_ab_test=searchweb0_0,searchweb201602_5_5000015_10065_10068_10130_433_434_10136_10137_10138_10060_10131_10132_" u="1"/>
        <s v="http://www.ebay.com.au/itm/20-sheets-A4-105GSM-Inkjet-and-laser-Matte-Label-Paper-Sticker-Adhesive-/181989139085" u="1"/>
        <s v="http://www.ebay.com.au/itm/355pcs-11-Size-Black-Heat-Shrink-Tube-Sleeving-Wrap-Wire-Kit-2-1-/301598776468?hash=item4638b01c94:g:Id0AAOSwpzdWr9F6" u="1"/>
        <s v="https://www.aliexpress.com/item/Reverse-Action-Tweezer-Maintenance-Tool-BEST-F12-5/1019203661.html?ws_ab_test=searchweb0_0,searchweb201602_2_10065_10068_10069_10017_10080_10082_10081_10060_10061_10062_10056_10055_10054_10059_10078_10079_10073_10071_10070_" u="1"/>
        <s v="http://www.digikey.com.au/product-detail/en/RC0805JR-0710KL/311-10KARCT-ND/731188" u="1"/>
        <s v="http://www.teaching.com.au/product/LEGNX1042" u="1"/>
        <s v="http://www.ebay.com.au/itm/10Pcs-300V-2-Pin-Screw-Terminal-Block-Connector-5mm-Pitch-Panel-PCB-Mount-K2301-/351023553144?hash=item51baa25a78:g:RT4AAOSwu4BV6RdB" u="1"/>
        <s v="http://www.ebay.com.au/itm/100pc-JST-VH-Female-Connector-Housing-pitch-3-96mm-3P-Color-White-RoHS-/130816803848?hash=item1e754a0408:g:MwQAAOSw7FRWWuQm" u="1"/>
        <s v="http://www.ebay.com.au/itm/100pc-JST-VH-Connector-3-96mm-Crimp-pin-Copper-Tin-Taiwan-/131856887957?hash=item1eb3487095:m:mJRwNN3whlbkamsVJyRl_NQ" u="1"/>
        <s v="http://www.ebay.com.au/itm/5-Pcs-SPST-On-Off-Momentary-Off-Rocker-Switch-AC-250V-6A-125V-10A-SY-AU-/252199456036?hash=item3ab8424d24:g:c2gAAOSw7FRWYk9u" u="1"/>
        <s v="http://www.digikey.com.au/product-detail/en/keystone-electronics/3568/36-3568-ND/2137306" u="1"/>
        <s v="http://www.ebay.com.au/itm/121542917457" u="1"/>
        <s v="http://www.digikey.com.au/product-detail/en/osram-opto-semiconductors-inc/LW-Q38E-Q1OO-3K6L-1/475-2831-1-ND/2176369" u="1"/>
        <s v="http://www.digikey.com/product-detail/en/cui-inc/V7805-2000R/102-2188-ND/2352147" u="1"/>
        <s v="http://www.ebay.com.au/itm/150pcs-Dual-Wall-Adhesive-Lined-Heat-Shrink-Tubing-Tube-Black-2-0-13-0-H0HJ-/131651216077?hash=item1ea70622cd:g:GywAAOSwFGNWRU4h" u="1"/>
        <s v="http://www.ebay.com.au/itm/40pcs-20cm-1p-1p-Male-to-Female-Dupont-Jumper-Wire-Cable-2-54mm-pitch-Connector-/262234663119?hash=item3d0e6768cf:g:F00AAOSwDNdVkQLN" u="1"/>
        <s v="https://www.aliexpress.com/item/TFBC-53Pcs-Heat-Shrink-Black-Adhesive-Glue-Lined-Tubing-Tube-Wire-Wrap-3-1-Heatshrink/32753103826.html?ws_ab_test=searchweb0_0,searchweb201602_2_10065_10068_10069_10017_10080_10082_10081_10060_10061_10062_10056_10055_10037_" u="1"/>
        <s v="http://www.digikey.com.au/product-detail/en/toshiba-semiconductor-and-storage/TB6549PG(O)/TB6549PGO-ND/1730048" u="1"/>
        <s v="https://www.aliexpress.com/item/10-Pcs-SMT-2-54mm-2x5-Pin-10-P-shrouded-Box-header-IDC-Socket-straight-Male/32733316358.html?spm=2114.01010208.3.20.W6VIjA&amp;ws_ab_test=searchweb0_0,searchweb201602_2_10091_10090_10088_10089,searchweb201603_1&amp;btsid=fcafdc80-9" u="1"/>
        <s v="http://www.aliexpress.com/item/1mm-thickness-Elastic-sheet-PU-panels-polyurethane-plate-gifted-film-PU-film-polyurethane-film/1687465515.html" u="1"/>
        <s v="http://www.digikey.com.au/product-detail/en/rohm-semiconductor/SML-D12D1WT86/SML-D12D1WT86CT-ND/5843859" u="1"/>
        <s v="http://www.digikey.com.au/product-detail/en/samsung-electro-mechanics-america-inc/CL21A106KOQNNNG/1276-6455-1-ND/5958083" u="1"/>
        <s v="http://www.ebay.com.au/itm/10pcs-40-Way-Single-Female-HEADER-Connector-0-1-2-54mm-Breakable-Pin-For-PCB-/271841180849?hash=item3f4aff3cb1:g:GbQAAOSwBahVMK1h" u="1"/>
        <s v="http://www.digikey.com.au/products/en?keywords=1276-1193-1-ND" u="1"/>
        <s v="http://www.robotdigg.com/product/23/GT2-Pulley-20-Teeth-8mm-Bore" u="1"/>
        <s v="https://littlebirdelectronics.com.au/teensy-3.2~42143" u="1"/>
        <s v="http://www.digikey.com.au/product-detail/en/TEMT6000X01/751-1055-1-ND/1681410" u="1"/>
        <s v="http://www.digikey.com.au/product-detail/en/taiyo-yuden/TMK107B7224KA-T/587-1246-1-ND/931023" u="1"/>
        <s v="http://www.digikey.com.au/product-detail/en/yageo/RC0603JR-0756KL/311-56KGRCT-ND/729755" u="1"/>
        <s v="http://www.digikey.com.au/product-detail/en/GRM216R71H103KA01D/490-1664-1-ND/587472" u="1"/>
        <s v="http://www.acrylicsonline.com.au/shop-product/acrylic-tube/acrylic-extruded-clear-tube-dia-55mm" u="1"/>
        <s v="http://www.digikey.com.au/product-detail/en/jst-sales-america-inc/B3P-VH(LF)(SN)/455-1640-ND/926548" u="1"/>
        <s v="http://www.digikey.com.au/product-detail/en/lite-on-inc/LTST-C190KGKT/160-1435-1-ND/386814" u="1"/>
        <s v="http://www.ebay.com.au/itm/2-Pcs-2-54mm-Pitch-2x8-Pin-16-Pin-16-Wire-IDC-Flat-Ribbon-Cable-Length-20CM-/170911043548?hash=item27cb178fdc" u="1"/>
        <s v="http://www.digikey.com.au/product-detail/en/cui-inc/V7805-2000R/102-2188-ND/2352147" u="1"/>
        <s v="http://littlebirdelectronics.com.au/products/neopixel-ring-12-x-5050-rgbw-leds-w-integrated-drivers-natural-white-4500k" u="1"/>
        <s v="http://www.ebay.com.au/itm/SPI-MPU9250-9Axis-Attitude-Module-Gyro-Accelerator-Magnetometer-Sensor-Arduino-/162104863492?hash=item25be33eb04:g:jVwAAOSwYHxWKenR" u="1"/>
        <s v="https://www.robotgear.com.au/Product.aspx/Details/1778-XBee-2mW-Wire-Antenna-Series-2-ZigBee-Mesh" u="1"/>
        <s v="http://www.ebay.com.au/itm/10pc-XY-404-44-415404-XYTRONIC-Soldering-Tip-168-3CD-XY-207ESD-Pb-Free-Taiwan-/140899543134?hash=item20ce44685e" u="1"/>
        <s v="http://www.digikey.com.au/product-detail/en/CRCW0805100RJNEA/541-100ACT-ND/1180316" u="1"/>
        <s v="http://www.teaching.com.au/product?KEY_ITEM=LEGNX1042&amp;KEY_ALIAS=LEGNX1042" u="1"/>
        <s v="http://www.mindsensors.com/ev3-and-nxt/23-ev3-sensor-multiplexer-for-ev3-or-nxt" u="1"/>
        <s v="https://www.robotgear.com.au/Product.aspx/Details/288-Devantech-SRF10-Ultrasonic-Sonar-Range-Finder" u="1"/>
        <s v="https://www.digikey.com.au/scripts/DkSearch/dksus.dll?Detail&amp;itemSeq=236868599&amp;uq=636394231184820920" u="1"/>
        <s v="http://www.digikey.com.au/product-detail/en/lite-on-inc/LTST-C190TBKT/160-1646-1-ND/573586" u="1"/>
        <s v="https://hobbyking.com/en_us/hobbyking-350w-25a-power-supply-100v-120v.html" u="1"/>
        <s v="http://www.digikey.com.au/product-detail/en/yageo/RC0603JR-07330RL/311-330GRCT-ND/729716" u="1"/>
        <s v="http://www.ebay.com.au/itm/5-10Pcs-Mini-304-Stainless-Steel-Industrial-Tubes-Pipe-OD-4mm-x-3mm-Length-250mm-/302233964907?var=&amp;hash=item465e8c516b:m:mtWLCpLdQz7ULO1LTkcUu6A#shpCntId" u="1"/>
        <s v="http://www.ebay.com.au/itm/3mm-Black-Expandable-Braided-DENSE-Cable-Sleeve-Cover-x5m-/251251698077?hash=item3a7fc4a99d:m:mxN7xzVsUQMt6nd3HxTM6Ng" u="1"/>
        <s v="http://www.ebay.com.au/itm/12V-20A-Red-Cover-Rocker-Toggle-Switch-SPST-ON-OFF-Car-Truck-Boat-2Pin-Sales-/221879671443?hash=item33a90f1a93:g:od0AAOSwQTVV79IX" u="1"/>
        <s v="http://www.robotdigg.com/product/525/12+Tooth+GT2+Pulley" u="1"/>
        <s v="http://www.digikey.com.au/product-detail/en/GRM21BR61E226ME44L/490-10749-1-ND/5251351?WT.z_cid=ref_octopart_dkc_buynow&amp;site=au" u="1"/>
        <s v="http://www.digikey.com.au/product-detail/en/lite-on-inc/LTST-C190KFKT/160-1434-1-ND/386812" u="1"/>
        <s v="http://www.ebay.com/itm/10pc-JST-VH-3-96mm-pin-with-Wire-18AWG-1007-VW-1-80-FT-1-UL-CSA-L-45cm-Red-/142050464018?hash=item2112de1112:m:mGtgQ54Rc0YdEjYI2K46_Uw" u="1"/>
        <s v="https://www.amazon.com/Pixy-CMUcam5-Smart-Vision-Sensor/dp/B00IUYUA80" u="1"/>
        <s v="http://www.digikey.com.au/product-detail/en/B2B-PH-K-S(LF)(SN)/455-1704-ND/926611?curr=usd&amp;WT.z_cid=ref_octopart_dkc_buynow&amp;site=us" u="1"/>
        <s v="http://www.maxonmotor.com.au/maxon/view/configurator/BOM:DCX16S01GBSL577:GPX16AAKLSL16D0CPLW::::?from=%2fmaxon%2fview%2fcatalog%2f%3ftarget%3dcombination0" u="1"/>
        <s v="http://www.digikey.com.au/product-detail/en/yageo/RC0603JR-071K5L/311-1.5KGRCT-ND/729636" u="1"/>
        <s v="See fasteners sheet" u="1"/>
        <s v="http://www.digikey.com.au/product-detail/en/TB6549PG(O)/TB6549PGO-ND/1730048" u="1"/>
        <s v="http://www.ebay.com.au/itm/301877032675?_trksid=p2060353.m2749.l2649&amp;var=600687831475&amp;ssPageName=STRK%3AMEBIDX%3AIT" u="1"/>
        <s v="http://www.digikey.com.au/product-detail/en/RC1206JR-074K7L/311-4.7KERCT-ND/732242" u="1"/>
        <s v="[Maxon motor - See Steven]" u="1"/>
        <s v="http://www.ebay.com.au/itm/50pcs-3-5mm-Spacing-PCB-Mount-Screw-Terminal-Blocks-300V-10A-/391242305069?hash=item5b17dbce2d:g:sOwAAOSwgQ9V4rJI" u="1"/>
        <s v="http://www.aliexpress.com/item/SB-DC-12V-20A-Lgnition-LED-SPST-ON-OFF-Car-Toggle-Covered-Rocket-Missile-Switch-Red/32458116746.html" u="1"/>
        <s v="http://www.ebay.com.au/itm/650nm-6mm-3V-5mW-Laser-Dot-Diode-Module-Red-Copper-Head-Free-Shipping/251302887899?_trksid=p2141725.c100338.m3726&amp;_trkparms=aid%3D222007%26algo%3DSIC.MBE%26ao%3D1%26asc%3D20150313114020%26meid%3D27b683421b324ef1a813eaa6fd81b7c6%" u="1"/>
        <s v="http://www.digikey.com.au/product-search/en?mpart=3386C-1-201LF&amp;vendor=118" u="1"/>
        <s v="http://www.ebay.com.au/itm/High-Quality-Aluminium-A4-Sheet-300mmx240mx2mm-Suitable-for-Industrial-Use-/301802241395" u="1"/>
        <s v="http://www.ebay.com.au/itm/20PCS-10P-DUPONT-JUMPER-WIRE-CABLE-HOUSING-FEMALE-PIN-CONNECTOR-2-54MM-WOA2-/252201639453?hash=item3ab8639e1d:g:EyEAAOSwcBhWZGAk" u="1"/>
        <s v="http://www.digikey.com.au/product-detail/en/murata-electronics-north-america/GRM188R61E105KA12D/490-3897-1-ND/965939" u="1"/>
        <s v="https://www.aliexpress.com/item/2M-Soft-Copper-Tube-Pipe-OD-4mm-x-ID-3mm-for-Refrigeration-Plumbing/32772827819.html?spm=2114.01010208.3.19.lXTcik&amp;ws_ab_test=searchweb0_0,searchweb201602_1_116_10065_117_10068_114_115_113_10084_10083_10080_10082_10081_1006" u="1"/>
        <s v="https://www.pololu.com/product/3203" u="1"/>
        <s v="http://www.digikey.com.au/product-detail/en/CL21F104ZBCNNNC/1276-1007-1-ND/3889093" u="1"/>
        <s v="http://www.ebay.com.au/itm/16-Pin-DIP-IC-Socket-10-Pieces-Aussie-Stock-/261486709480?hash=item3ce1d28ae8:g:o5wAAOxyItRTduzV&amp;autorefresh=true" u="1"/>
        <s v="http://www.digikey.com.au/product-detail/en/yageo/CC0603ZRY5V9BB104/311-1343-1-ND/2103127" u="1"/>
        <s v="http://www.hobbyking.com/hobbyking/store/uh_viewitem.asp?idproduct=24616" u="1"/>
        <s v="https://www.aliexpress.com/item/20pcs-lot-2x40-pins-Double-Row-2-54-mm-Pitch-SMD-Needle-Male-Pin-Header/1371119378.html?tracelog=back_to_detail_a" u="1"/>
        <s v="http://www.ebay.com.au/itm/171354877547" u="1"/>
        <s v="http://www.m12lenses.com/2-5mm-F2-5-Board-Lens-p/pt-02520.htm" u="1"/>
        <s v="http://www.carbonfiber.com.au/prod81.htm" u="1"/>
        <s v="http://www.digikey.com/product-detail/en/murata-electronics-north-america/1274AS-H-220M=P3/490-10849-1-ND/5271591" u="1"/>
        <s v="http://www.hobbyking.com/hobbyking/store/uh_viewitem.asp?idproduct=24605" u="1"/>
        <s v="http://www.digikey.com.au/product-detail/en/samsung-electro-mechanics-america-inc/CL10B104KO8NNNC/1276-1005-1-ND/3889091" u="1"/>
        <s v="http://www.digikey.com.au/product-detail/en/kemet/ESH106M100AE3AA/399-6094-ND/2712520" u="1"/>
        <s v="http://www.digikey.com.au/product-detail/en/vishay-semiconductor-opto-division/TEMT6000X01/751-1055-1-ND/1681410" u="1"/>
        <s v="http://www.digikey.com.au/product-detail/en/kemet/C320C224M5U5TA/399-4289-ND/818065" u="1"/>
        <s v="https://www.digikey.com.au/product-detail/en/CRS1206-JX-101ELF/CRS1206-JX-101ELFCT-ND/5778683" u="1"/>
        <s v="http://www.ebay.com.au/itm/2-10x-Strip-Tin-PCB-Female-IC-Breakable-40pin-Single-Row-Round-Header-Socket-/161925149885?var=&amp;hash=item25b37db4bd:m:mUieautGuxyhjqS8yqXH2oA" u="1"/>
        <s v="http://www.ebay.com.au/itm/10-Pcs-Panel-PCB-Momentary-Tactile-Tact-Push-Button-Switch-DIP-WS-/221760385220" u="1"/>
        <s v="http://www.digikey.com.au/product-detail/en/EEU-FR1E101B/P15348CT-ND/3072228" u="1"/>
        <s v="https://littlebirdelectronics.com.au/products/openmv-m7-camera" u="1"/>
        <s v="http://www.digikey.com.au/product-detail/en/qt-brightek-qtb/QBLP601-IW/1516-1057-1-ND/4814784" u="1"/>
        <s v="https://tris10.com/product/senselight-5v" u="1"/>
        <s v="http://www.ebay.com.au/itm/Arduino-BTBee-Bluetooth-Bee-USB-to-Serial-port-Adapter-FT232RL-Compatible-Xbee-/191921161144?hash=item2caf6483b8:g:1bQAAOSw0kNXhdqP" u="1"/>
        <s v="http://www.ebay.com.au/itm/4mm-8mm-Braided-Cable-Sheathing-Wire-Tidy-Mesh-Sleeving-Expanding-Wire-Harness-/262825409961?var=&amp;hash=item3d319d7da9:m:m66dAAIUfeEUILUlP6j-JxQ" u="1"/>
        <s v="http://www.digikey.com.au/product-detail/en/nxp-usa-inc/PMEG1030EH,115/568-4107-1-ND/1589922" u="1"/>
        <s v="http://lighthouseleds.com/0603-smd-led-green-ultra-bright-600-mcd.html" u="1"/>
        <s v="http://lighthouseleds.com/0603-smd-led-white-ultra-bright-600-mcd.html" u="1"/>
        <s v="http://lighthouseleds.com/0805-smd-led-white-ultra-bright-340-mcd.html" u="1"/>
        <s v="http://lighthouseleds.com/1206-smd-led-white-ultra-bright-355-mcd.html" u="1"/>
        <s v="http://www.digikey.com.au/product-detail/en/mg-chemicals/8341-10ML/473-1117-ND/2233037" u="1"/>
        <s v="https://www.adafruit.com/products/2090" u="1"/>
        <s v="http://www.ebay.com/itm/10pc-JST-VH-3-96mm-pin-with-Wire-18AWG-1007-VW-1-80-FT-1-UL-CSA-L-45cm-Black-/142046826690?hash=item2112a690c2:m:mdIl1oj9KbybJBqyiTMfXtw" u="1"/>
        <s v="https://www.aliexpress.com/wholesale?catId=0&amp;initiative_id=SB_20161204013103&amp;SearchText=wire+rainbow" u="1"/>
        <s v="http://www.digikey.com.au/product-detail/en/A20-LC-TT/AE9998-ND/821752" u="1"/>
        <s v="http://www.ebay.com.au/itm/USB-Micro-5P-Female-to-5P-Male-Left-Right-Down-Up-Angled-Extension-Cable-Adapter-/321730871422?var=&amp;hash=item4ae8a7807e:m:mGl0TaHyLj1JS6NXLCk7A0g" u="1"/>
        <s v="http://www.digikey.com.au/product-detail/en/samsung-electro-mechanics-america-inc/CL21A226MOCLRNC/1276-6780-1-ND/5961639" u="1"/>
        <s v="http://www.pcbway.com/member/order/orderview.aspx" u="1"/>
        <s v="http://www.digikey.com.au/product-detail/en/vishay-semiconductor-opto-division/TEMD5080X01/TEMD5080X01CT-ND/2747443" u="1"/>
        <s v="http://www.digikey.com.au/product-detail/en/CF14JT4K70/CF14JT4K70CT-ND/1830366" u="1"/>
        <s v="http://www.solenoid-japan.com/category/select/cid/313/pid/8847" u="1"/>
        <s v="http://lighthouseleds.com/0603-smd-led-yellow-gold-ultra-bright-160-mcd.html" u="1"/>
        <s v="http://www.digikey.com.au/product-detail/en/SMDSWLF.020%204OZ/SMDSWLF.020%204OZ-ND/2177058" u="1"/>
        <s v="http://www.ebay.com.au/itm/10-Pcs-2-54mm-2x10-Pin-20-Pin-Straight-Male-Shrouded-PCB-Box-header-IDC-Socket-/181148921363?hash=item2a2d512e13:g:hrgAAMXQTT9RpF~P" u="1"/>
        <s v="http://www.digikey.com.au/product-detail/en/CF14JT10K0/CF14JT10K0CT-ND/1830374" u="1"/>
        <s v="http://www.ebay.com.au/itm/Microbore-Copper-Pipe-Tube-For-Plumbing-Repair-Water-Gas-Heating-3-4-5-6-8-10mm-/122334009039?var=&amp;hash=item1c7bacd6cf:m:m8FptXtNntd1oqiQ150boEQ" u="1"/>
        <s v="https://www.aliexpress.com/item/20Pcs-10-Pin-2x5-2-54-Pitch-IDC-FC-10-Female-Wire-Header-Connector-fr-Flat/32708322917.html?spm=2114.01010208.3.2.n6WXtd&amp;ws_ab_test=searchweb0_0,searchweb201602_1_116_10065_117_10068_114_115_113_10084_10083_10080_10082_1008" u="1"/>
        <s v="https://www.aliexpress.com/item/20X-26-Pin-2x13-2-54-Pitch-IDC-FC-26-Female-Wire-Header-Connector-for-Flat/32708366307.html?spm=2114.01010208.3.2.NYFsSb&amp;ws_ab_test=searchweb0_0,searchweb201602_2,searchweb201603_1&amp;btsid=38815c60-0c10-40f6-be10-09213c3deed7" u="1"/>
        <s v="http://www.digikey.com.au/product-detail/en/texas-instruments/LM1084ISX-3.3-NOPB/296-35390-1-ND/3739094" u="1"/>
        <s v="http://www.ebay.com.au/itm/New-Arduino-Ultrasonic-Module-HC-SR04-Distance-Sensor-Measuring-Transducer-IG-/262251917041?hash=item3d0f6eaef1:g:1nwAAOSw-zxWoLDj" u="1"/>
        <s v="http://lighthouseleds.com/0603-smd-led-orange-ultra-bright-170-mcd.html" u="1"/>
        <s v="http://www.digikey.com.au/product-detail/en/kemet/ESK107M025AC3AA/399-6102-ND/2712507" u="1"/>
        <s v="http://www.plasticwholesale.com.au/" u="1"/>
        <s v="http://www.digikey.com.au/product-detail/en/K104K15X7RF5TL2/BC1084CT-ND/286706" u="1"/>
        <s v="http://www.ebay.com.au/itm/10pcs-2-54MM-2-40Pin-SMD-SMT-1-40Pin-Male-Double-Row-Pin-Header-/261879728268?hash=item3cf93f888c:g:iVYAAOSwPgxVSyBH" u="1"/>
        <s v="http://www.digikey.com.au/product-detail/en/SMD291SNL/SMD291SNL-ND/1160001" u="1"/>
        <s v="http://www.ebay.com/itm/100pc-JST-VH-Connector-3-96mm-Crimp-pin-Copper-Tin-Taiwan-/131856887957?hash=item1eb3487095:m:mJRwNN3whlbkamsVJyRl_NQ" u="1"/>
        <s v="http://www.digikey.com.au/product-detail/en/K223K15X7RF5TL2/BC1080CT-ND/286702" u="1"/>
        <s v="http://www.digikey.com.au/product-detail/en/cnc-tech/3230-20-0101-00/1175-1651-ND/3883502" u="1"/>
        <s v="https://littlebirdelectronics.com.au/products/teensy-3-2" u="1"/>
        <s v="http://www.digikey.com.au/product-detail/en/yageo/RC0603JR-07470RL/311-470GRCT-ND/729738" u="1"/>
        <s v="http://www.ebay.com.au/itm/4-Pcs-x-AC-250V-6A-125V-10A-on-on-SPDT-Boat-Rocker-Switch-3-Solder-Lug-Pin-Black-/391159131408?hash=item5b12e6ad10:g:YnAAAOSwDNdViP9x" u="1"/>
        <s v="http://www.digikey.com.au/product-detail/en/multicore/389261/82-105-ND/2498903" u="1"/>
        <s v="http://littlebirdelectronics.com.au/products/hook-up-wire-spool-set-22awg-solid-core-6-x-25-ft" u="1"/>
        <s v="https://www.adafruit.com/product/3267" u="1"/>
        <s v="http://www.digikey.com.au/product-detail/en/RC0805FR-074K7L/311-4.70KCRCT-ND/730876" u="1"/>
        <s v="http://www.ebay.com.au/itm/Rubber-Wiring-Grommets-Hole-Diameter-x-Cable-Diameter-12-5mm-x-9-5mm-Pkt-10-/251524553872?hash=item3a90081c90:g:VbcAAOxyi-ZTaPZx" u="1"/>
        <s v="http://www.ebay.com.au/itm/20pc-JST-VH-3-96mm-pin-with-Wire-22AWG-1007-80-C-300V-Color-Red-L-45cm-/140372064344?hash=item20aed3b858:m:mAqT9tp88nCWqTPRR85wbHg" u="1"/>
        <s v="http://www.ebay.com.au/itm/20pcs-2pin-Female-Mini-Jumper-for-Pin-Header-2-54mm-pitch-0-1-Closed-Top-/191679356994?hash=item2ca0fae042:g:-64AAOSw8d9U1zME" u="1"/>
        <s v="http://www.digikey.com.au/product-detail/en/LM1084IT-5.0%2FNOPB/LM1084IT-5.0%2FNOPB-ND/363556" u="1"/>
        <s v="https://www.amazon.com/Pixy-CMUcam5-Smart-Vision-Sensor/dp/B00IUYUA80/ref=sr_1_1?ie=UTF8&amp;qid=1478316971&amp;sr=8-1&amp;keywords=cmucam5" u="1"/>
        <s v="http://www.ebay.com.au/itm/10-x-Blue-DC-12V-16A-LED-Dot-Light-Car-Boat-Round-Switch-Rocker-On-Off-SPST-/400926619998?hash=item5d5916b95e:g:0l8AAOSwKrhVY9b2" u="1"/>
      </sharedItems>
    </cacheField>
    <cacheField name="Notes" numFmtId="0">
      <sharedItems containsBlank="1"/>
    </cacheField>
    <cacheField name="Approval" numFmtId="0">
      <sharedItems containsBlank="1" count="6">
        <s v="Approved"/>
        <s v="Denied"/>
        <s v="Combined with other order"/>
        <s v="This is ridiculous"/>
        <m/>
        <s v="Pending" u="1"/>
      </sharedItems>
    </cacheField>
    <cacheField name="Notes2" numFmtId="0">
      <sharedItems containsBlank="1" count="170">
        <m/>
        <s v="Link changed. Previous item could take as long as February to be delivered."/>
        <s v="More expensive than last year. Not sure why"/>
        <s v="Wrong plug?"/>
        <s v="Enough stock"/>
        <s v="See #75"/>
        <s v="TELL SELLER YOU WANT 2A. Order increased from 1 to 2"/>
        <s v="CHOOSE RED. Order reduced from 2 to 1. Pack of 4."/>
        <s v="CHOOSE GREEN. Pack of 4. Order reduced from 2 to 1."/>
        <s v="TELL SELLER YOU WANT 2-PIN, when ordering"/>
        <s v="Approximate cost"/>
        <s v="See #91"/>
        <s v="Get 2 metres minimum"/>
        <s v="3 metres"/>
        <s v="Will purchase individual boxes from Kmart instead"/>
        <s v="Shipped to Andrew and may arrive after he leaves"/>
        <s v="Added retrospectively"/>
        <s v="Replaced with #280 for faster delivery. Supplemented by orders #256, 257"/>
        <s v="Supplemented by #281"/>
        <s v="Supplemented by #282"/>
        <s v="No longer available. I will also not order hex bolts due to wear"/>
        <s v="Pack of 30 purchased"/>
        <s v="Replaces #275. Supplemented by orders #256, 257"/>
        <s v="Supplements #276. Arrives quicker"/>
        <s v="Supplements #277. Arrives quicker"/>
        <s v="Replaces #278. Cheaper, quicker, better"/>
        <s v="Supplier changed from https://www.aliexpress.com/item/New-Dual-H-Bridge-DC-Stepper-Motor-Drive-Controller-Board-Module-L298N-for-arduino/32581976321.html?spm=2114.search0305.4.9.oTNdLc"/>
        <s v="Supplier changed from https://www.digikey.com.au/product-detail/en/tdk-invensense/MPU-9250/1428-1019-2-ND/4626449"/>
        <s v="Order increased from 1 to 2 units. Changed link from http://www.ebay.com.au/itm/Mega-2560-R3-REV3-ATmega2560-16AU-Board-USB-Cable-Compatible-For-Arduino-LKAN-/351895746273?epid=921709060&amp;hash=item51ee9ef6e1:g:dvMAAOSwnbZYGrTj"/>
        <s v="Use existing stock. A bunch of standoffs were delivered last week. If they are too long, you can cut them."/>
        <s v="Order increased from 4 to 6 units"/>
        <s v="Order increased from 5 to 6 units"/>
        <s v="Do not order wheel hubs just for the allen keys. Order the allen keys individually."/>
        <s v="Duplicated order"/>
        <s v="Delivery time too long. Replaced with #309"/>
        <s v="eBay US site, charging in USD. Replaced with #310"/>
        <s v="Replaces #307"/>
        <s v="Replaces #308"/>
        <s v="Purchase from Digikey"/>
        <s v="Qty corrected from 30 to 130. Price corrected. Vendor PN corrected from 0603SMDRED to 160-1436-1-ND"/>
        <s v="Not necessary"/>
        <s v="One of each"/>
        <s v="Price changed from 21.30. Secured 10% educational discount. Any excess reusable."/>
        <s v="31/08 - Not needed at the moment. Will wait for 2018 new room fit out."/>
        <s v="See #72. AliExpress"/>
        <s v="No element 14. Find from Digikey or something."/>
        <s v="No Sparkfun. Find from Digikey or something."/>
        <s v="Shipping is AU$53.27."/>
        <s v="See #159 from Jaycar"/>
        <s v="Including 10% education discount. Any excess reusable."/>
        <s v="Not needed any more"/>
        <s v="Replacement for #204"/>
        <s v="Approximate cost, added retrospectively"/>
        <s v="Added to reach free shipping"/>
        <s v="Order reduced from 2 units to 1" u="1"/>
        <s v="Configuration: B75D3E9CF15F / Revision number:  2" u="1"/>
        <s v="Cost - can be much lower with other materials" u="1"/>
        <s v="Need to check PCB" u="1"/>
        <s v="Only 1 in stock in AUS warehouse" u="1"/>
        <s v="Found cheaper on a different link. Still from Darwin. Original link: http://www.ebay.com.au/itm/Replacement-Camera-Lens-170-Degree-M12-Thread-Wide-Angle-for-GOPRO-Hero-2-AU/162119569342?rt=nc&amp;_soffid=5013616707&amp;_soffType=OrderSubTotalOffer&amp;_trksid=p5731.m" u="1"/>
        <s v="See #22" u="1"/>
        <s v="Shop 'Magic Magnus'. Tracking no. RB684221 314DE, sent Dec-14" u="1"/>
        <s v="Price corrected from 8.4 to 0.648" u="1"/>
        <s v="Do you really need this?" u="1"/>
        <s v="Will check Kmart for similar" u="1"/>
        <s v="Ask Andrew/Brian about cheap knockoff glue" u="1"/>
        <s v="Price corrected from 2305.85 (excl. GST) to 2502.94 (incl. GST and other costs). Cables added for free. Cheaper than online quote." u="1"/>
        <s v="Found cheaper ones with free shipping. See #202" u="1"/>
        <s v="CHOOSE BLUE" u="1"/>
        <s v="L            A            E" u="1"/>
        <s v="This is the only order from Littlebird. Please find alternative." u="1"/>
        <s v="How did you get $45.13???  Delivery time too long. Use eBay instead" u="1"/>
        <s v="H            I             S" u="1"/>
        <s v="Replaced with #130" u="1"/>
        <s v="Shipping $4.39 a piece" u="1"/>
        <s v="Changed from US to AUS Digikey" u="1"/>
        <s v="Cooper will pickup" u="1"/>
        <s v="CHOOSE GREEN. Pack of 4" u="1"/>
        <s v="Refer to previous Pixy order" u="1"/>
        <s v="Including 10% education discount" u="1"/>
        <s v="Price corrected from 2617.56 excl. GST, to 2370.53 incl. GST and other costs. Cables added for free. Configuration: B75D3E9CF15F / Revision number: 2. Cheaper than online quote." u="1"/>
        <s v="Replaced with #271" u="1"/>
        <s v="Find new link" u="1"/>
        <s v="Ordered #88 instead" u="1"/>
        <s v="Replaces #318" u="1"/>
        <s v="Order increased from 2 to 3 units" u="1"/>
        <s v="Link changed due to seller discontinuing sale" u="1"/>
        <s v="No supplier" u="1"/>
        <s v="Price corrected from 18.72" u="1"/>
        <s v="Modify existing field" u="1"/>
        <s v="Funny though" u="1"/>
        <s v="Richmond - Not needed any more" u="1"/>
        <s v="Hold order - Steven" u="1"/>
        <s v="Price changed from 21.30. Secured 10% educational discount." u="1"/>
        <s v="We have 2 existing stock. A spare third switch will be ordered later. Not urgent." u="1"/>
        <s v="CHOOSE BLUE. Order reduced from 2 to 1. Pack of 4." u="1"/>
        <s v="Goodbye money" u="1"/>
        <s v="Price corrected from 3.36 to 0.36" u="1"/>
        <s v="Find cheaper ones with free shipping" u="1"/>
        <s v="No pink" u="1"/>
        <s v="Original price incorrect" u="1"/>
        <s v="Shipping cost" u="1"/>
        <s v="Hold order - Andrew" u="1"/>
        <s v="Is this rated for 110V, not 240V?" u="1"/>
        <s v="On sale" u="1"/>
        <s v="Price corrected from 2.52 to 0.27" u="1"/>
        <s v="Too big for your robot" u="1"/>
        <s v="Awaiting seller - Andrew" u="1"/>
        <s v="Order reduced from 10 to 6" u="1"/>
        <s v="E" u="1"/>
        <s v="Too complex for current teams" u="1"/>
        <s v="This is the only order from Littlebird" u="1"/>
        <s v="This link is for a pack of 50, not 140. Price corrected." u="1"/>
        <s v="Shipping $4.39 a piece, replaced with #192" u="1"/>
        <s v="Make sure we get this from AUS warehouse" u="1"/>
        <s v="CHOOSE RED" u="1"/>
        <s v="Very expensive. Only the small diameter pieces are useful. Find alternative" u="1"/>
        <s v="Express shipping" u="1"/>
        <s v="Price has been corrected" u="1"/>
        <s v="You said you don't want it anymore" u="1"/>
        <s v="No details provided" u="1"/>
        <s v="Buy from OSH Park instead" u="1"/>
        <s v="$21.84 for a bit of rubber" u="1"/>
        <s v="Asked seller to combine order to reduce shipping cost. " u="1"/>
        <s v="Shipping $4.39 a piece, replaced with #193" u="1"/>
        <s v="O                          E" u="1"/>
        <s v="L" u="1"/>
        <s v="Will print on A2 instead" u="1"/>
        <s v="No link, no quantity" u="1"/>
        <s v="No need to buy for other teams" u="1"/>
        <s v="Replacement for #269 and #270" u="1"/>
        <s v="H" u="1"/>
        <s v="Only 3 available. Qty reduced from 6 to 3." u="1"/>
        <s v="Incorrect Value" u="1"/>
        <s v="Get correct size" u="1"/>
        <s v="Similar cost to Littlebird after all taxes and shipping." u="1"/>
        <s v="Qty corrected from 30 to 130. Price corrected" u="1"/>
        <s v="No link" u="1"/>
        <s v="Negotiating education discount" u="1"/>
        <s v="                             N" u="1"/>
        <s v="Price corrected from 3.96 to 2.916" u="1"/>
        <s v="Price corrected from 24.5 to 25.76" u="1"/>
        <s v="Order reduced from 3 to 2" u="1"/>
        <s v="Tracking http://www.ups.com/WebTracking/processInputRequest?loc=en_AU&amp;Requester=NES&amp;tracknum=1Z71EY056799173633&amp;AgreeToTermsAndConditions=yes&amp;WT.z_eCTAid=ct1_eml_Tracking__ct1_eml_qvn_eml_5shp&amp;WT.z_edatesent=10112016" u="1"/>
        <s v="See order #73" u="1"/>
        <s v="Do you need 12 switches?" u="1"/>
        <s v="Asked seller to combine order to reduce shipping cost" u="1"/>
        <s v="Only 1 in stock" u="1"/>
        <s v="Check" u="1"/>
        <s v="See order #72" u="1"/>
        <s v="Found cheaper on a different link. Still from Darwin." u="1"/>
        <s v="Delivery will take too long. Consider eBay instead" u="1"/>
        <s v="In addition to #203" u="1"/>
        <s v="Expensive" u="1"/>
        <s v="Order reduced from 2 to 1 unit" u="1"/>
        <s v="O" u="1"/>
        <s v="CHOOSE GREEN" u="1"/>
        <s v="TELL SELLER YOU WANT 2A" u="1"/>
        <s v="Very expensive. Only the small diameter pieces are useful. Replaced with #201" u="1"/>
        <s v="E                          T" u="1"/>
        <s v="Order reduced from 2 to 1 unit - requested by James Yelland" u="1"/>
        <s v="See Hulbert" u="1"/>
        <s v="Not required - L Grant" u="1"/>
        <s v="Cost - can be much lower with other materials. Not urgent." u="1"/>
        <s v="Added to reach free shipping. Keep for 2018" u="1"/>
        <s v="See #176" u="1"/>
        <s v="Is this necessary?" u="1"/>
        <s v="L            M            V" u="1"/>
        <s v="Shop 'Magic Magnus'" u="1"/>
        <s v="Price changed from 466.62. Secured 10% educational discount." u="1"/>
      </sharedItems>
    </cacheField>
    <cacheField name="Status" numFmtId="0">
      <sharedItems containsBlank="1"/>
    </cacheField>
    <cacheField name="Purchase date" numFmtId="0">
      <sharedItems containsNonDate="0" containsDate="1" containsString="0" containsBlank="1" minDate="2016-03-02T00:00:00" maxDate="2017-09-03T00:00:00" count="63">
        <d v="2016-12-07T00:00:00"/>
        <d v="2016-12-06T00:00:00"/>
        <m/>
        <d v="2016-12-23T00:00:00"/>
        <d v="2016-10-13T00:00:00"/>
        <d v="2017-02-05T00:00:00"/>
        <d v="2017-01-24T00:00:00"/>
        <d v="2017-02-01T00:00:00"/>
        <d v="2017-02-18T00:00:00"/>
        <d v="2017-05-18T00:00:00"/>
        <d v="2017-05-24T00:00:00"/>
        <d v="2017-06-27T00:00:00"/>
        <d v="2017-06-28T00:00:00"/>
        <d v="2017-06-29T00:00:00"/>
        <d v="2017-07-18T00:00:00"/>
        <d v="2017-08-06T00:00:00"/>
        <d v="2017-08-23T00:00:00"/>
        <d v="2017-08-27T00:00:00"/>
        <d v="2016-12-15T00:00:00"/>
        <d v="2017-01-09T00:00:00"/>
        <d v="2017-03-13T00:00:00"/>
        <d v="2017-05-19T00:00:00"/>
        <d v="2017-04-09T00:00:00"/>
        <d v="2017-03-23T00:00:00"/>
        <d v="2017-05-03T00:00:00"/>
        <d v="2017-01-01T00:00:00"/>
        <d v="2016-03-19T00:00:00" u="1"/>
        <d v="2016-03-15T00:00:00" u="1"/>
        <d v="2016-03-11T00:00:00" u="1"/>
        <d v="2016-03-07T00:00:00" u="1"/>
        <d v="2017-08-30T00:00:00" u="1"/>
        <d v="2016-09-11T00:00:00" u="1"/>
        <d v="2016-12-13T00:00:00" u="1"/>
        <d v="2016-05-16T00:00:00" u="1"/>
        <d v="2017-07-29T00:00:00" u="1"/>
        <d v="2017-01-21T00:00:00" u="1"/>
        <d v="2016-07-13T00:00:00" u="1"/>
        <d v="2016-03-14T00:00:00" u="1"/>
        <d v="2016-05-27T00:00:00" u="1"/>
        <d v="2016-12-16T00:00:00" u="1"/>
        <d v="2016-03-02T00:00:00" u="1"/>
        <d v="2016-12-08T00:00:00" u="1"/>
        <d v="2016-08-21T00:00:00" u="1"/>
        <d v="2017-09-02T00:00:00" u="1"/>
        <d v="2016-08-17T00:00:00" u="1"/>
        <d v="2017-07-28T00:00:00" u="1"/>
        <d v="2017-04-10T00:00:00" u="1"/>
        <d v="2016-10-10T00:00:00" u="1"/>
        <d v="2016-03-17T00:00:00" u="1"/>
        <d v="2016-03-13T00:00:00" u="1"/>
        <d v="2017-02-20T00:00:00" u="1"/>
        <d v="2016-11-26T00:00:00" u="1"/>
        <d v="2017-09-01T00:00:00" u="1"/>
        <d v="2016-07-27T00:00:00" u="1"/>
        <d v="2017-02-04T00:00:00" u="1"/>
        <d v="2016-04-21T00:00:00" u="1"/>
        <d v="2017-06-22T00:00:00" u="1"/>
        <d v="2017-04-01T00:00:00" u="1"/>
        <d v="2016-07-03T00:00:00" u="1"/>
        <d v="2016-09-12T00:00:00" u="1"/>
        <d v="2017-03-04T00:00:00" u="1"/>
        <d v="2017-04-24T00:00:00" u="1"/>
        <d v="2017-08-07T00:00:00" u="1"/>
      </sharedItems>
    </cacheField>
    <cacheField name="ETA" numFmtId="0">
      <sharedItems containsBlank="1"/>
    </cacheField>
    <cacheField name="Actual Arrival Date" numFmtId="0">
      <sharedItems containsDate="1" containsBlank="1" containsMixedTypes="1" minDate="2016-01-04T00:00:00" maxDate="2017-09-02T00:00:00"/>
    </cacheField>
    <cacheField name="Purchased by" numFmtId="0">
      <sharedItems containsBlank="1" count="6">
        <s v="Steven"/>
        <s v="Andrew"/>
        <s v="Tristan"/>
        <s v="-----"/>
        <s v="Mr Noy"/>
        <m/>
      </sharedItems>
    </cacheField>
    <cacheField name="Shipping/ Other Costs" numFmtId="167">
      <sharedItems containsString="0" containsBlank="1" containsNumber="1" minValue="0" maxValue="66.48"/>
    </cacheField>
    <cacheField name="Grand Total / Actual Total Cost" numFmtId="167">
      <sharedItems containsBlank="1" containsMixedTypes="1" containsNumber="1" minValue="0" maxValue="480"/>
    </cacheField>
    <cacheField name="Field2" numFmtId="0" formula="'Total price (AUD)'+'Shipping/ Other Cos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9">
  <r>
    <n v="145"/>
    <d v="2016-12-05T00:00:00"/>
    <x v="0"/>
    <s v="Motor"/>
    <s v="25mm diameter 500rpm "/>
    <s v="AliExpress"/>
    <x v="0"/>
    <n v="20"/>
    <n v="3"/>
    <n v="11.43"/>
    <s v="AUD"/>
    <n v="206.1"/>
    <x v="0"/>
    <s v="Including shipping"/>
    <x v="0"/>
    <x v="0"/>
    <s v="Delivered"/>
    <x v="0"/>
    <s v="20-41 days"/>
    <s v="~18/12/2016"/>
    <x v="0"/>
    <m/>
    <n v="193.97"/>
  </r>
  <r>
    <n v="146"/>
    <d v="2016-12-05T00:00:00"/>
    <x v="0"/>
    <s v="Motor mount"/>
    <m/>
    <s v="AliExpress"/>
    <x v="0"/>
    <n v="24"/>
    <n v="4"/>
    <n v="1.2"/>
    <s v="AUD"/>
    <n v="30.82"/>
    <x v="1"/>
    <s v="Including shipping"/>
    <x v="0"/>
    <x v="0"/>
    <s v="Delivered"/>
    <x v="1"/>
    <s v="26-51days"/>
    <m/>
    <x v="0"/>
    <m/>
    <n v="30.82"/>
  </r>
  <r>
    <n v="147"/>
    <d v="2016-12-05T00:00:00"/>
    <x v="0"/>
    <s v="Motor controller"/>
    <s v="L298n dual"/>
    <s v="AliExpress"/>
    <x v="0"/>
    <n v="16"/>
    <n v="4"/>
    <n v="2.0099999999999998"/>
    <s v="AUD"/>
    <n v="45.13"/>
    <x v="2"/>
    <s v="Including shipping"/>
    <x v="0"/>
    <x v="0"/>
    <s v="Delivered"/>
    <x v="1"/>
    <s v="24-49days"/>
    <d v="2017-01-04T00:00:00"/>
    <x v="0"/>
    <m/>
    <n v="45.13"/>
  </r>
  <r>
    <n v="148"/>
    <d v="2016-12-05T00:00:00"/>
    <x v="0"/>
    <s v="Microcontroller"/>
    <s v="Arduino Mega"/>
    <s v="Ebay"/>
    <x v="0"/>
    <n v="7"/>
    <n v="3"/>
    <n v="10.39"/>
    <s v="AUD"/>
    <n v="72.73"/>
    <x v="3"/>
    <s v=" "/>
    <x v="0"/>
    <x v="0"/>
    <s v="Delivered"/>
    <x v="1"/>
    <s v="Fri. 23 Dec. and Mon. 13 Feb."/>
    <s v="late Jan 2017"/>
    <x v="0"/>
    <m/>
    <n v="72.73"/>
  </r>
  <r>
    <n v="149"/>
    <d v="2016-12-05T00:00:00"/>
    <x v="0"/>
    <s v="3D printing"/>
    <m/>
    <s v="Andrew"/>
    <x v="0"/>
    <n v="0"/>
    <m/>
    <n v="0"/>
    <s v="AUD"/>
    <n v="0"/>
    <x v="4"/>
    <s v="TBC"/>
    <x v="0"/>
    <x v="0"/>
    <s v="In progress"/>
    <x v="2"/>
    <m/>
    <m/>
    <x v="1"/>
    <m/>
    <n v="0"/>
  </r>
  <r>
    <n v="150"/>
    <d v="2016-12-05T00:00:00"/>
    <x v="0"/>
    <s v="TSOP ring"/>
    <m/>
    <s v="Andrew"/>
    <x v="0"/>
    <n v="1"/>
    <n v="1"/>
    <n v="0"/>
    <s v="AUD"/>
    <n v="0"/>
    <x v="4"/>
    <s v="The TSOP ring will be 3d printed and form a middle plate that is elevated from the bottom plate using standoffs just like this year. "/>
    <x v="0"/>
    <x v="0"/>
    <s v="In progress"/>
    <x v="2"/>
    <m/>
    <m/>
    <x v="1"/>
    <m/>
    <n v="0"/>
  </r>
  <r>
    <n v="151"/>
    <d v="2016-12-05T00:00:00"/>
    <x v="0"/>
    <s v="TSOPs"/>
    <m/>
    <s v="Tris10"/>
    <x v="0"/>
    <n v="2"/>
    <n v="28"/>
    <s v="NA"/>
    <s v="NA"/>
    <n v="120"/>
    <x v="5"/>
    <s v="Will be ordered collectively for all teams"/>
    <x v="0"/>
    <x v="0"/>
    <s v="Delivered"/>
    <x v="3"/>
    <m/>
    <m/>
    <x v="2"/>
    <m/>
    <n v="120"/>
  </r>
  <r>
    <n v="152"/>
    <d v="2016-12-05T00:00:00"/>
    <x v="0"/>
    <s v="Wheels"/>
    <m/>
    <m/>
    <x v="0"/>
    <n v="0"/>
    <n v="0"/>
    <s v="NA"/>
    <s v="NA"/>
    <n v="0"/>
    <x v="6"/>
    <s v="Already in stock"/>
    <x v="0"/>
    <x v="0"/>
    <s v="In stock"/>
    <x v="2"/>
    <m/>
    <m/>
    <x v="3"/>
    <m/>
    <n v="0"/>
  </r>
  <r>
    <n v="153"/>
    <d v="2016-12-05T00:00:00"/>
    <x v="0"/>
    <s v="LDR"/>
    <s v="50pcs"/>
    <s v="Ebay"/>
    <x v="0"/>
    <n v="1"/>
    <m/>
    <m/>
    <m/>
    <n v="2.4300000000000002"/>
    <x v="7"/>
    <m/>
    <x v="0"/>
    <x v="0"/>
    <s v="Arrived"/>
    <x v="1"/>
    <s v="Fri. 23 Dec. and Wed. 18 Jan."/>
    <d v="2016-12-30T00:00:00"/>
    <x v="0"/>
    <m/>
    <n v="2.4300000000000002"/>
  </r>
  <r>
    <n v="154"/>
    <d v="2016-12-05T00:00:00"/>
    <x v="0"/>
    <s v="LED"/>
    <s v="5mm Red 100pcs"/>
    <s v="Ebay"/>
    <x v="0"/>
    <n v="1"/>
    <m/>
    <n v="1.05"/>
    <s v="AUD"/>
    <n v="1.05"/>
    <x v="8"/>
    <m/>
    <x v="0"/>
    <x v="1"/>
    <s v="Arrived"/>
    <x v="1"/>
    <s v="Thu. 22 Dec. and Tue. 17 Jan."/>
    <s v="late Dec 2016"/>
    <x v="0"/>
    <n v="0.79"/>
    <n v="1.84"/>
  </r>
  <r>
    <n v="155"/>
    <d v="2016-12-05T00:00:00"/>
    <x v="0"/>
    <s v="IMU"/>
    <s v="MPU9250"/>
    <s v="AliExpress"/>
    <x v="0"/>
    <n v="10"/>
    <n v="4"/>
    <n v="4.62"/>
    <s v="AUD"/>
    <n v="46.2"/>
    <x v="9"/>
    <s v="This is basically your compass sensor"/>
    <x v="0"/>
    <x v="2"/>
    <s v="Delivered"/>
    <x v="4"/>
    <s v="24-49days"/>
    <s v="January"/>
    <x v="0"/>
    <n v="2.88"/>
    <n v="49.080000000000005"/>
  </r>
  <r>
    <n v="156"/>
    <d v="2016-12-05T00:00:00"/>
    <x v="0"/>
    <s v="Battery"/>
    <s v="Turnigy 1000mAh 3S"/>
    <s v="HobbyKing"/>
    <x v="0"/>
    <n v="12"/>
    <n v="0"/>
    <n v="15.34"/>
    <s v="AUD"/>
    <n v="184.07999999999998"/>
    <x v="10"/>
    <m/>
    <x v="0"/>
    <x v="0"/>
    <s v="Delivered"/>
    <x v="5"/>
    <s v="3-10 days"/>
    <m/>
    <x v="0"/>
    <m/>
    <n v="184.07999999999998"/>
  </r>
  <r>
    <n v="157"/>
    <d v="2016-12-05T00:00:00"/>
    <x v="0"/>
    <s v="Battery Charger"/>
    <s v="Turnigy TQ4 4x6s"/>
    <s v="HobbyKing"/>
    <x v="0"/>
    <n v="1"/>
    <n v="0"/>
    <n v="96.47"/>
    <s v="AUD"/>
    <n v="96.47"/>
    <x v="11"/>
    <m/>
    <x v="0"/>
    <x v="0"/>
    <s v="Delivered"/>
    <x v="5"/>
    <s v="3-10 days"/>
    <m/>
    <x v="0"/>
    <m/>
    <n v="96.47"/>
  </r>
  <r>
    <n v="158"/>
    <d v="2016-12-05T00:00:00"/>
    <x v="0"/>
    <s v="Power Supply"/>
    <s v="Turnigy Reaktor Pro 350W 23A Power Supply (100~240V AC)"/>
    <s v="HobbyKing"/>
    <x v="0"/>
    <n v="1"/>
    <n v="0"/>
    <n v="72.33"/>
    <s v="AUD"/>
    <n v="72.33"/>
    <x v="12"/>
    <m/>
    <x v="0"/>
    <x v="0"/>
    <s v="Delivered"/>
    <x v="5"/>
    <s v="3-10 days"/>
    <m/>
    <x v="0"/>
    <m/>
    <n v="72.33"/>
  </r>
  <r>
    <n v="159"/>
    <d v="2016-12-05T00:00:00"/>
    <x v="0"/>
    <s v="Power Cable"/>
    <s v="IEC C5 1.8m"/>
    <s v="Jaycar"/>
    <x v="0"/>
    <n v="2"/>
    <m/>
    <n v="6.95"/>
    <s v="AUD"/>
    <n v="13.9"/>
    <x v="13"/>
    <m/>
    <x v="1"/>
    <x v="3"/>
    <m/>
    <x v="2"/>
    <m/>
    <m/>
    <x v="3"/>
    <m/>
    <n v="0"/>
  </r>
  <r>
    <n v="160"/>
    <d v="2016-12-05T00:00:00"/>
    <x v="0"/>
    <s v="Lipo Bags"/>
    <m/>
    <m/>
    <x v="0"/>
    <n v="0"/>
    <m/>
    <m/>
    <m/>
    <n v="0"/>
    <x v="6"/>
    <m/>
    <x v="0"/>
    <x v="4"/>
    <s v="N/A"/>
    <x v="2"/>
    <m/>
    <m/>
    <x v="3"/>
    <m/>
    <n v="0"/>
  </r>
  <r>
    <n v="161"/>
    <d v="2016-12-05T00:00:00"/>
    <x v="0"/>
    <s v="Veroboard"/>
    <s v="40pc pack"/>
    <s v="Banggood"/>
    <x v="0"/>
    <n v="2"/>
    <n v="0"/>
    <n v="14.07"/>
    <s v="AUD"/>
    <n v="28.14"/>
    <x v="14"/>
    <m/>
    <x v="2"/>
    <x v="5"/>
    <m/>
    <x v="2"/>
    <m/>
    <m/>
    <x v="3"/>
    <m/>
    <n v="0"/>
  </r>
  <r>
    <n v="162"/>
    <d v="2016-12-05T00:00:00"/>
    <x v="0"/>
    <s v="Wheel Hubs"/>
    <s v="Pololu Universal Aluminum Mounting Hub for 4mm Shaft, #4-40 Holes"/>
    <s v="Pololu"/>
    <x v="0"/>
    <n v="10"/>
    <n v="1"/>
    <n v="6.12"/>
    <s v="USD"/>
    <n v="81.7"/>
    <x v="15"/>
    <s v="Pack of 2"/>
    <x v="0"/>
    <x v="0"/>
    <s v="Delivered"/>
    <x v="6"/>
    <m/>
    <d v="2017-02-01T00:00:00"/>
    <x v="0"/>
    <m/>
    <n v="81.7"/>
  </r>
  <r>
    <n v="163"/>
    <d v="2016-12-05T00:00:00"/>
    <x v="0"/>
    <s v="Jumper Wires"/>
    <s v="20cm, F-F, M-F, M-M"/>
    <s v="AliExpress"/>
    <x v="0"/>
    <n v="2"/>
    <m/>
    <n v="4.12"/>
    <s v="AUD"/>
    <n v="8.24"/>
    <x v="16"/>
    <m/>
    <x v="0"/>
    <x v="0"/>
    <s v="Delivered"/>
    <x v="1"/>
    <s v="23-45days"/>
    <d v="2016-12-30T00:00:00"/>
    <x v="0"/>
    <m/>
    <n v="8.24"/>
  </r>
  <r>
    <n v="164"/>
    <d v="2016-12-05T00:00:00"/>
    <x v="0"/>
    <s v="Jumper Wires"/>
    <s v="10cm, F-F, M-F, M-M"/>
    <s v="AliExpress"/>
    <x v="0"/>
    <n v="2"/>
    <m/>
    <n v="2.66"/>
    <s v="AUD"/>
    <n v="5.32"/>
    <x v="17"/>
    <m/>
    <x v="0"/>
    <x v="0"/>
    <s v="Delivered"/>
    <x v="1"/>
    <s v="23-47days"/>
    <d v="2016-12-30T00:00:00"/>
    <x v="0"/>
    <m/>
    <n v="5.32"/>
  </r>
  <r>
    <n v="165"/>
    <d v="2016-12-05T00:00:00"/>
    <x v="0"/>
    <s v="Fuse"/>
    <s v="2A 20pcs"/>
    <s v="AliExpress"/>
    <x v="0"/>
    <n v="2"/>
    <m/>
    <n v="1.37"/>
    <s v="AUD"/>
    <n v="2.74"/>
    <x v="18"/>
    <s v="TELL SELLER YOU WANT 2A"/>
    <x v="0"/>
    <x v="6"/>
    <s v="Delivered"/>
    <x v="1"/>
    <s v="23-47days"/>
    <s v="late Dec 2016"/>
    <x v="0"/>
    <m/>
    <n v="2.74"/>
  </r>
  <r>
    <n v="166"/>
    <d v="2016-12-05T00:00:00"/>
    <x v="0"/>
    <s v="Fuse"/>
    <s v="7.5A 50pcs"/>
    <s v="AliExpress"/>
    <x v="0"/>
    <n v="1"/>
    <m/>
    <n v="3"/>
    <s v="AUD"/>
    <n v="3"/>
    <x v="19"/>
    <m/>
    <x v="0"/>
    <x v="0"/>
    <s v="Delivered"/>
    <x v="1"/>
    <s v="23-45days"/>
    <d v="2016-12-01T00:00:00"/>
    <x v="0"/>
    <m/>
    <n v="3"/>
  </r>
  <r>
    <n v="167"/>
    <d v="2016-12-05T00:00:00"/>
    <x v="0"/>
    <s v="Diode"/>
    <s v="10A 45V Shottky"/>
    <s v="DigiKey"/>
    <x v="1"/>
    <n v="10"/>
    <n v="4"/>
    <n v="0.91"/>
    <s v="AUD"/>
    <n v="9.1"/>
    <x v="20"/>
    <m/>
    <x v="0"/>
    <x v="0"/>
    <s v="Delivered"/>
    <x v="3"/>
    <m/>
    <m/>
    <x v="2"/>
    <m/>
    <n v="9.1"/>
  </r>
  <r>
    <n v="168"/>
    <d v="2016-12-05T00:00:00"/>
    <x v="0"/>
    <s v="Fuse Holder"/>
    <s v="MINI Fuse Holder, vertical, 50 pack"/>
    <s v="AliExpress"/>
    <x v="0"/>
    <n v="1"/>
    <m/>
    <n v="26.72"/>
    <s v="AUD"/>
    <n v="26.6"/>
    <x v="21"/>
    <m/>
    <x v="0"/>
    <x v="0"/>
    <s v="Delivered"/>
    <x v="1"/>
    <s v="24-49days"/>
    <s v="~20/12/2016"/>
    <x v="0"/>
    <m/>
    <n v="26.6"/>
  </r>
  <r>
    <n v="169"/>
    <d v="2016-12-05T00:00:00"/>
    <x v="0"/>
    <s v="Voltage Regulator"/>
    <s v="LM7805 2A 5V"/>
    <s v="DigiKey"/>
    <x v="2"/>
    <n v="10"/>
    <n v="4"/>
    <n v="0.81899999999999995"/>
    <s v="AUD"/>
    <n v="8.19"/>
    <x v="22"/>
    <s v=" "/>
    <x v="0"/>
    <x v="0"/>
    <s v="Delivered"/>
    <x v="3"/>
    <m/>
    <m/>
    <x v="2"/>
    <m/>
    <n v="8.19"/>
  </r>
  <r>
    <n v="170"/>
    <d v="2016-12-05T00:00:00"/>
    <x v="0"/>
    <s v="Switch"/>
    <s v="Red Toggle Switch 4pcs"/>
    <s v="AliExpress"/>
    <x v="0"/>
    <n v="1"/>
    <m/>
    <n v="3.88"/>
    <s v="AUD"/>
    <n v="3.88"/>
    <x v="23"/>
    <s v="CHOOSE RED"/>
    <x v="0"/>
    <x v="7"/>
    <s v="Arrived"/>
    <x v="1"/>
    <s v="23-45days"/>
    <d v="2016-12-30T00:00:00"/>
    <x v="0"/>
    <m/>
    <n v="3.88"/>
  </r>
  <r>
    <n v="171"/>
    <d v="2016-12-05T00:00:00"/>
    <x v="0"/>
    <s v="Switch"/>
    <s v="Blue Toggle Switch 4pcs"/>
    <s v="AliExpress"/>
    <x v="0"/>
    <n v="1"/>
    <m/>
    <n v="3.83"/>
    <s v="AUD"/>
    <n v="3.83"/>
    <x v="23"/>
    <s v="CHOOSE BLUE"/>
    <x v="0"/>
    <x v="0"/>
    <s v="Arrived"/>
    <x v="0"/>
    <s v="23-45days"/>
    <d v="2016-12-30T00:00:00"/>
    <x v="0"/>
    <m/>
    <n v="3.83"/>
  </r>
  <r>
    <n v="172"/>
    <d v="2016-12-05T00:00:00"/>
    <x v="0"/>
    <s v="Switch"/>
    <s v="Green Toggle Switch 4pcs"/>
    <s v="AliExpress"/>
    <x v="0"/>
    <n v="1"/>
    <m/>
    <n v="3.88"/>
    <s v="AUD"/>
    <n v="3.88"/>
    <x v="23"/>
    <s v="CHOOSE GREEN"/>
    <x v="0"/>
    <x v="8"/>
    <s v="Arrived"/>
    <x v="1"/>
    <s v="23-45days"/>
    <d v="2016-12-30T00:00:00"/>
    <x v="0"/>
    <m/>
    <n v="3.88"/>
  </r>
  <r>
    <n v="173"/>
    <d v="2016-12-05T00:00:00"/>
    <x v="0"/>
    <s v="Capacitor"/>
    <s v="1000uF, 16V"/>
    <s v="DigiKey"/>
    <x v="3"/>
    <n v="10"/>
    <n v="4"/>
    <n v="0.40600000000000003"/>
    <s v="AUD"/>
    <n v="4.0600000000000005"/>
    <x v="24"/>
    <s v=" "/>
    <x v="0"/>
    <x v="0"/>
    <s v="Delivered"/>
    <x v="3"/>
    <m/>
    <m/>
    <x v="2"/>
    <m/>
    <n v="4.0600000000000005"/>
  </r>
  <r>
    <n v="174"/>
    <d v="2016-12-05T00:00:00"/>
    <x v="0"/>
    <s v="Capacitor"/>
    <s v="10uF, 16V"/>
    <s v="DigiKey"/>
    <x v="4"/>
    <n v="20"/>
    <n v="8"/>
    <n v="0.63600000000000001"/>
    <s v="AUD"/>
    <n v="12.72"/>
    <x v="25"/>
    <s v=" "/>
    <x v="0"/>
    <x v="0"/>
    <s v="Delivered"/>
    <x v="3"/>
    <m/>
    <m/>
    <x v="2"/>
    <m/>
    <n v="12.72"/>
  </r>
  <r>
    <n v="175"/>
    <d v="2016-12-05T00:00:00"/>
    <x v="0"/>
    <s v="Spring Terminal"/>
    <s v="2pin 50pcs"/>
    <s v="AliExpress"/>
    <x v="0"/>
    <n v="1"/>
    <n v="0"/>
    <n v="13.76"/>
    <s v="AUD"/>
    <n v="13.76"/>
    <x v="26"/>
    <s v="TELL SELLER YOU WANT 2-PIN, when ordering"/>
    <x v="0"/>
    <x v="9"/>
    <s v="Delivered"/>
    <x v="1"/>
    <s v="20-41days"/>
    <d v="2017-01-09T00:00:00"/>
    <x v="0"/>
    <m/>
    <n v="13.76"/>
  </r>
  <r>
    <n v="176"/>
    <d v="2016-12-05T00:00:00"/>
    <x v="0"/>
    <s v="Battery Connector"/>
    <s v="XT-60 Male &amp; Female"/>
    <s v="HobbyKing"/>
    <x v="0"/>
    <n v="3"/>
    <n v="0"/>
    <n v="4.1500000000000004"/>
    <s v="AUD"/>
    <n v="12.45"/>
    <x v="27"/>
    <s v="Pack of 5 pairs"/>
    <x v="0"/>
    <x v="0"/>
    <s v="Arrived"/>
    <x v="5"/>
    <s v="3-10 days"/>
    <m/>
    <x v="0"/>
    <m/>
    <n v="12.45"/>
  </r>
  <r>
    <n v="177"/>
    <d v="2016-12-05T00:00:00"/>
    <x v="0"/>
    <s v="Plates"/>
    <s v="2mm PVC"/>
    <s v="Mr Noy"/>
    <x v="0"/>
    <n v="1"/>
    <n v="1"/>
    <n v="50"/>
    <s v="AUD"/>
    <n v="50"/>
    <x v="28"/>
    <s v="Approximate price"/>
    <x v="0"/>
    <x v="10"/>
    <s v="In progress"/>
    <x v="2"/>
    <m/>
    <m/>
    <x v="4"/>
    <m/>
    <n v="50"/>
  </r>
  <r>
    <n v="178"/>
    <d v="2016-12-05T00:00:00"/>
    <x v="0"/>
    <s v="Cable holder"/>
    <s v="Adhesive 30pcs"/>
    <s v="Ebay"/>
    <x v="0"/>
    <n v="1"/>
    <m/>
    <n v="1.64"/>
    <s v="AUD"/>
    <n v="1.64"/>
    <x v="29"/>
    <m/>
    <x v="2"/>
    <x v="11"/>
    <m/>
    <x v="2"/>
    <m/>
    <m/>
    <x v="3"/>
    <m/>
    <n v="0"/>
  </r>
  <r>
    <n v="179"/>
    <d v="2016-12-05T00:00:00"/>
    <x v="0"/>
    <s v="Resistor"/>
    <s v="Kit 2600pcs 130 values "/>
    <s v="AliExpress"/>
    <x v="0"/>
    <n v="1"/>
    <m/>
    <n v="14.17"/>
    <s v="AUD"/>
    <n v="14.17"/>
    <x v="30"/>
    <m/>
    <x v="0"/>
    <x v="0"/>
    <s v="Arrived"/>
    <x v="1"/>
    <s v="23-45days"/>
    <d v="2017-01-07T00:00:00"/>
    <x v="0"/>
    <m/>
    <n v="14.17"/>
  </r>
  <r>
    <n v="180"/>
    <d v="2016-12-05T00:00:00"/>
    <x v="0"/>
    <s v="Wire"/>
    <s v="Rainbow Ribbon Cable 40 way 1M"/>
    <s v="AliExpress"/>
    <x v="0"/>
    <n v="2"/>
    <m/>
    <n v="2.86"/>
    <s v="AUD"/>
    <n v="5.66"/>
    <x v="31"/>
    <s v="Get 2 metres minimum"/>
    <x v="0"/>
    <x v="12"/>
    <s v="Delivered"/>
    <x v="0"/>
    <s v="23-47days"/>
    <d v="2016-12-30T00:00:00"/>
    <x v="0"/>
    <m/>
    <n v="5.66"/>
  </r>
  <r>
    <n v="181"/>
    <d v="2016-12-05T00:00:00"/>
    <x v="0"/>
    <s v="Wire"/>
    <s v="22AWG Black and Red 1M"/>
    <s v="AliExpress"/>
    <x v="0"/>
    <n v="3"/>
    <m/>
    <n v="0.66"/>
    <s v="AUD"/>
    <n v="1.98"/>
    <x v="32"/>
    <m/>
    <x v="0"/>
    <x v="13"/>
    <s v="Delivered"/>
    <x v="1"/>
    <s v="23-47days"/>
    <d v="2016-12-30T00:00:00"/>
    <x v="0"/>
    <m/>
    <n v="1.98"/>
  </r>
  <r>
    <n v="182"/>
    <d v="2016-12-05T00:00:00"/>
    <x v="0"/>
    <s v="Heat sink"/>
    <s v="TO-220 10pcs"/>
    <s v="Ebay"/>
    <x v="0"/>
    <n v="1"/>
    <m/>
    <n v="1.91"/>
    <s v="AUD"/>
    <n v="1.91"/>
    <x v="33"/>
    <m/>
    <x v="0"/>
    <x v="0"/>
    <s v="Delivered"/>
    <x v="1"/>
    <s v="Thu. 22 Dec. and Tue. 17 Jan."/>
    <s v="~4/1/2016"/>
    <x v="0"/>
    <m/>
    <n v="1.91"/>
  </r>
  <r>
    <n v="208"/>
    <d v="2017-02-06T00:00:00"/>
    <x v="0"/>
    <s v="Large tool box"/>
    <s v="With wheels"/>
    <s v="Bunnings"/>
    <x v="0"/>
    <n v="1"/>
    <n v="0"/>
    <n v="99"/>
    <s v="AUD"/>
    <n v="99"/>
    <x v="34"/>
    <s v="Alternative similar item may be bought instead"/>
    <x v="0"/>
    <x v="0"/>
    <s v="Delivered"/>
    <x v="7"/>
    <m/>
    <m/>
    <x v="4"/>
    <n v="0"/>
    <n v="99"/>
  </r>
  <r>
    <n v="210"/>
    <d v="2017-02-18T00:00:00"/>
    <x v="0"/>
    <s v="Logic Level Converter"/>
    <s v="For MPU9250, pack of 5"/>
    <s v="AliExpress"/>
    <x v="0"/>
    <n v="1"/>
    <n v="0"/>
    <n v="1.72"/>
    <s v="AUD"/>
    <n v="1.72"/>
    <x v="35"/>
    <m/>
    <x v="0"/>
    <x v="0"/>
    <s v="Delivered"/>
    <x v="8"/>
    <s v="28-50 days"/>
    <d v="2017-03-15T00:00:00"/>
    <x v="1"/>
    <m/>
    <n v="1.72"/>
  </r>
  <r>
    <n v="212"/>
    <s v="2017 Feb"/>
    <x v="0"/>
    <s v="Wire"/>
    <s v="Black and Red, Retrospective"/>
    <s v="AliExpress"/>
    <x v="0"/>
    <n v="5"/>
    <n v="0"/>
    <n v="0.64"/>
    <s v="AUD"/>
    <n v="3.2"/>
    <x v="6"/>
    <m/>
    <x v="0"/>
    <x v="0"/>
    <s v="Delivered"/>
    <x v="7"/>
    <m/>
    <d v="2017-03-05T00:00:00"/>
    <x v="1"/>
    <m/>
    <n v="3.2"/>
  </r>
  <r>
    <n v="246"/>
    <d v="2017-05-18T00:00:00"/>
    <x v="0"/>
    <s v="Screw"/>
    <s v="10mm Nylon CS"/>
    <s v="Ebay"/>
    <x v="0"/>
    <n v="40"/>
    <n v="0"/>
    <n v="3.49"/>
    <s v="AUD"/>
    <n v="3.49"/>
    <x v="36"/>
    <m/>
    <x v="0"/>
    <x v="0"/>
    <s v="Ordered"/>
    <x v="9"/>
    <s v="8/6/2017-30/7/2017"/>
    <m/>
    <x v="1"/>
    <m/>
    <n v="3.49"/>
  </r>
  <r>
    <n v="247"/>
    <d v="2017-05-18T00:00:00"/>
    <x v="0"/>
    <s v="Nut"/>
    <s v="Hex Nylon"/>
    <s v="Ebay"/>
    <x v="0"/>
    <n v="100"/>
    <m/>
    <n v="1.19"/>
    <s v="AUD"/>
    <n v="1.19"/>
    <x v="37"/>
    <m/>
    <x v="0"/>
    <x v="0"/>
    <s v="Ordered"/>
    <x v="9"/>
    <s v="6/6/2017-11/7/2017"/>
    <m/>
    <x v="1"/>
    <m/>
    <n v="1.19"/>
  </r>
  <r>
    <n v="248"/>
    <d v="2017-05-19T00:00:00"/>
    <x v="0"/>
    <s v="containers"/>
    <s v="They store stuff"/>
    <s v="Bunnings"/>
    <x v="0"/>
    <n v="2"/>
    <n v="0"/>
    <n v="9.98"/>
    <s v="AUD"/>
    <n v="19.96"/>
    <x v="38"/>
    <m/>
    <x v="1"/>
    <x v="14"/>
    <m/>
    <x v="2"/>
    <m/>
    <m/>
    <x v="3"/>
    <m/>
    <n v="0"/>
  </r>
  <r>
    <n v="249"/>
    <d v="2017-05-19T00:00:00"/>
    <x v="0"/>
    <s v="containers"/>
    <s v="They store stuff"/>
    <s v="Kmart"/>
    <x v="0"/>
    <n v="3"/>
    <n v="0"/>
    <n v="2"/>
    <s v="AUD"/>
    <n v="6"/>
    <x v="39"/>
    <m/>
    <x v="0"/>
    <x v="0"/>
    <s v="Delivered"/>
    <x v="10"/>
    <m/>
    <d v="2017-05-24T00:00:00"/>
    <x v="0"/>
    <m/>
    <n v="6"/>
  </r>
  <r>
    <n v="250"/>
    <d v="2017-05-19T00:00:00"/>
    <x v="0"/>
    <s v="containers"/>
    <s v="They store stuff"/>
    <s v="Kmart"/>
    <x v="0"/>
    <n v="3"/>
    <n v="0"/>
    <n v="2"/>
    <s v="AUD"/>
    <n v="6"/>
    <x v="40"/>
    <m/>
    <x v="0"/>
    <x v="0"/>
    <s v="Delivered"/>
    <x v="10"/>
    <m/>
    <d v="2017-05-24T00:00:00"/>
    <x v="0"/>
    <m/>
    <n v="6"/>
  </r>
  <r>
    <n v="253"/>
    <d v="2017-06-27T00:00:00"/>
    <x v="0"/>
    <s v="Screws"/>
    <s v="M3x10mm, 100pcs"/>
    <s v="Ebay"/>
    <x v="0"/>
    <n v="1"/>
    <n v="0"/>
    <n v="3.13"/>
    <s v="AUD"/>
    <n v="3.13"/>
    <x v="41"/>
    <m/>
    <x v="0"/>
    <x v="0"/>
    <s v="Delivered"/>
    <x v="11"/>
    <m/>
    <d v="2017-07-14T00:00:00"/>
    <x v="1"/>
    <m/>
    <n v="3.13"/>
  </r>
  <r>
    <n v="254"/>
    <d v="2017-06-27T00:00:00"/>
    <x v="0"/>
    <s v="Standoffs"/>
    <s v="M3x30mm, 40pcs"/>
    <s v="Ebay"/>
    <x v="0"/>
    <n v="1"/>
    <n v="0"/>
    <n v="6.97"/>
    <s v="AUD"/>
    <n v="6.97"/>
    <x v="42"/>
    <m/>
    <x v="0"/>
    <x v="0"/>
    <s v="Arrived"/>
    <x v="11"/>
    <m/>
    <d v="2017-07-19T00:00:00"/>
    <x v="1"/>
    <m/>
    <n v="6.97"/>
  </r>
  <r>
    <n v="255"/>
    <d v="2017-06-27T00:00:00"/>
    <x v="0"/>
    <s v="Screws"/>
    <s v="M3x20mm, 100pcs"/>
    <s v="Ebay"/>
    <x v="0"/>
    <n v="1"/>
    <n v="0"/>
    <n v="7.74"/>
    <s v="AUD"/>
    <n v="7.74"/>
    <x v="43"/>
    <m/>
    <x v="0"/>
    <x v="0"/>
    <s v="Arrived"/>
    <x v="11"/>
    <m/>
    <d v="2017-07-19T00:00:00"/>
    <x v="1"/>
    <m/>
    <n v="7.74"/>
  </r>
  <r>
    <n v="256"/>
    <d v="2017-06-27T00:00:00"/>
    <x v="0"/>
    <s v="Standoffs "/>
    <s v="M3x25mm, M-F, 50pcs"/>
    <s v="Ebay"/>
    <x v="0"/>
    <n v="1"/>
    <n v="0"/>
    <n v="6.55"/>
    <s v="AUD"/>
    <n v="6.55"/>
    <x v="44"/>
    <m/>
    <x v="0"/>
    <x v="0"/>
    <s v="Delivered"/>
    <x v="11"/>
    <m/>
    <d v="2017-07-14T00:00:00"/>
    <x v="1"/>
    <m/>
    <n v="6.55"/>
  </r>
  <r>
    <n v="257"/>
    <d v="2017-06-27T00:00:00"/>
    <x v="0"/>
    <s v="Standoffs "/>
    <s v="M3x10mm, M-F, 50pcs"/>
    <s v="Ebay"/>
    <x v="0"/>
    <n v="1"/>
    <n v="0"/>
    <n v="4.55"/>
    <s v="AUD"/>
    <n v="4.55"/>
    <x v="45"/>
    <m/>
    <x v="0"/>
    <x v="0"/>
    <s v="Delivered"/>
    <x v="11"/>
    <m/>
    <d v="2017-07-14T00:00:00"/>
    <x v="1"/>
    <m/>
    <n v="4.55"/>
  </r>
  <r>
    <n v="258"/>
    <d v="2017-06-27T00:00:00"/>
    <x v="0"/>
    <s v="Screws"/>
    <s v="M3x10mm, nylon, 100pcs"/>
    <s v="Ebay"/>
    <x v="0"/>
    <n v="1"/>
    <n v="0"/>
    <n v="1.6"/>
    <s v="AUD"/>
    <n v="1.6"/>
    <x v="46"/>
    <m/>
    <x v="0"/>
    <x v="0"/>
    <s v="Arrived"/>
    <x v="11"/>
    <m/>
    <d v="2017-07-19T00:00:00"/>
    <x v="1"/>
    <m/>
    <n v="1.6"/>
  </r>
  <r>
    <n v="259"/>
    <d v="2017-06-27T00:00:00"/>
    <x v="0"/>
    <s v="Resistor "/>
    <s v="3.3k 100pcs"/>
    <s v="Ebay"/>
    <x v="0"/>
    <n v="1"/>
    <n v="0"/>
    <n v="1.85"/>
    <s v="AUD"/>
    <n v="1.85"/>
    <x v="47"/>
    <m/>
    <x v="0"/>
    <x v="0"/>
    <s v="Delivered"/>
    <x v="11"/>
    <m/>
    <d v="2017-08-03T00:00:00"/>
    <x v="1"/>
    <m/>
    <n v="1.85"/>
  </r>
  <r>
    <n v="260"/>
    <d v="2017-06-27T00:00:00"/>
    <x v="0"/>
    <s v="Resistor"/>
    <s v="1k 100pcs"/>
    <s v="Ebay"/>
    <x v="0"/>
    <n v="1"/>
    <n v="0"/>
    <n v="1"/>
    <s v="AUD"/>
    <n v="1"/>
    <x v="48"/>
    <m/>
    <x v="0"/>
    <x v="0"/>
    <s v="Delivered"/>
    <x v="11"/>
    <m/>
    <d v="2017-07-14T00:00:00"/>
    <x v="1"/>
    <m/>
    <n v="1"/>
  </r>
  <r>
    <n v="262"/>
    <d v="2017-06-27T00:00:00"/>
    <x v="0"/>
    <s v="Wire"/>
    <s v="M-F 40pcs 20cm"/>
    <s v="Ebay"/>
    <x v="0"/>
    <n v="1"/>
    <n v="1"/>
    <n v="1.39"/>
    <s v="AUD"/>
    <n v="2.78"/>
    <x v="49"/>
    <m/>
    <x v="0"/>
    <x v="0"/>
    <s v="Delivered"/>
    <x v="11"/>
    <m/>
    <d v="2017-08-03T00:00:00"/>
    <x v="1"/>
    <m/>
    <n v="2.78"/>
  </r>
  <r>
    <n v="263"/>
    <d v="2017-06-27T00:00:00"/>
    <x v="0"/>
    <s v="XT60 Connector "/>
    <s v="20pcs"/>
    <s v="Ebay"/>
    <x v="0"/>
    <n v="1"/>
    <n v="0"/>
    <n v="6.38"/>
    <s v="AUD"/>
    <n v="6.38"/>
    <x v="50"/>
    <m/>
    <x v="0"/>
    <x v="0"/>
    <s v="Arrived"/>
    <x v="11"/>
    <m/>
    <d v="2017-07-19T00:00:00"/>
    <x v="1"/>
    <m/>
    <n v="6.38"/>
  </r>
  <r>
    <n v="264"/>
    <d v="2017-06-27T00:00:00"/>
    <x v="0"/>
    <s v="5mm heatshrink"/>
    <s v="Black 1M"/>
    <s v="Ebay"/>
    <x v="0"/>
    <n v="1"/>
    <n v="0"/>
    <n v="1.66"/>
    <s v="AUD"/>
    <n v="1.66"/>
    <x v="51"/>
    <m/>
    <x v="0"/>
    <x v="0"/>
    <s v="Arrived"/>
    <x v="11"/>
    <m/>
    <d v="2017-07-18T00:00:00"/>
    <x v="1"/>
    <m/>
    <n v="1.66"/>
  </r>
  <r>
    <n v="265"/>
    <d v="2017-06-27T00:00:00"/>
    <x v="0"/>
    <s v="Logic Level Converter"/>
    <s v="5pcs"/>
    <s v="Ebay"/>
    <x v="0"/>
    <n v="1"/>
    <n v="0"/>
    <n v="2.39"/>
    <s v="AUD"/>
    <n v="2.39"/>
    <x v="52"/>
    <m/>
    <x v="0"/>
    <x v="0"/>
    <s v="Delivered"/>
    <x v="11"/>
    <m/>
    <d v="2017-08-03T00:00:00"/>
    <x v="1"/>
    <m/>
    <n v="2.39"/>
  </r>
  <r>
    <n v="266"/>
    <d v="2017-06-27T00:00:00"/>
    <x v="0"/>
    <s v="Screw"/>
    <s v="Steel, M3x10mm, 100pcs"/>
    <s v="Ebay"/>
    <x v="0"/>
    <n v="1"/>
    <n v="0"/>
    <n v="2.2200000000000002"/>
    <s v="AUD"/>
    <n v="2.2200000000000002"/>
    <x v="53"/>
    <m/>
    <x v="0"/>
    <x v="15"/>
    <s v="Delivered"/>
    <x v="11"/>
    <m/>
    <d v="2017-07-14T00:00:00"/>
    <x v="1"/>
    <m/>
    <n v="2.2200000000000002"/>
  </r>
  <r>
    <n v="267"/>
    <d v="2017-06-27T00:00:00"/>
    <x v="0"/>
    <s v="Multimeter"/>
    <m/>
    <s v="Ebay"/>
    <x v="0"/>
    <n v="1"/>
    <n v="0"/>
    <n v="23.72"/>
    <s v="AUD"/>
    <n v="23.72"/>
    <x v="54"/>
    <m/>
    <x v="0"/>
    <x v="15"/>
    <s v="Ordered"/>
    <x v="11"/>
    <m/>
    <m/>
    <x v="1"/>
    <m/>
    <n v="23.72"/>
  </r>
  <r>
    <n v="268"/>
    <d v="2017-06-27T00:00:00"/>
    <x v="0"/>
    <s v="LR44 1.5V battery"/>
    <s v="10pcs for multimeter"/>
    <s v="Ebay"/>
    <x v="0"/>
    <n v="1"/>
    <n v="0"/>
    <s v="1.1.3"/>
    <s v="AUD"/>
    <n v="1.1299999999999999"/>
    <x v="55"/>
    <m/>
    <x v="0"/>
    <x v="0"/>
    <s v="Delivered"/>
    <x v="11"/>
    <m/>
    <d v="2017-08-03T00:00:00"/>
    <x v="1"/>
    <m/>
    <n v="1.1299999999999999"/>
  </r>
  <r>
    <n v="273"/>
    <d v="2017-06-27T00:00:00"/>
    <x v="0"/>
    <s v="Standoff kit"/>
    <s v="90 Pcs 10mm standoff kit, 30 M3 10mm Spacers, 60 M3 6mm nylon"/>
    <s v="Ebay"/>
    <x v="0"/>
    <n v="1"/>
    <n v="0"/>
    <n v="12.2"/>
    <s v="AUD"/>
    <n v="12.2"/>
    <x v="56"/>
    <m/>
    <x v="0"/>
    <x v="16"/>
    <s v="Delivered"/>
    <x v="12"/>
    <m/>
    <m/>
    <x v="1"/>
    <m/>
    <n v="12.2"/>
  </r>
  <r>
    <n v="274"/>
    <d v="2017-06-29T00:00:00"/>
    <x v="0"/>
    <s v="Screws"/>
    <s v="100pcs, M3x10mm"/>
    <s v="Ebay"/>
    <x v="0"/>
    <n v="1"/>
    <n v="0"/>
    <n v="1.6"/>
    <s v="AUD"/>
    <n v="1.6"/>
    <x v="57"/>
    <m/>
    <x v="0"/>
    <x v="0"/>
    <s v="Ordered"/>
    <x v="13"/>
    <s v="18/7 to 22/8"/>
    <m/>
    <x v="1"/>
    <m/>
    <n v="1.6"/>
  </r>
  <r>
    <n v="275"/>
    <d v="2017-07-12T00:00:00"/>
    <x v="0"/>
    <s v="Standoff"/>
    <s v="Standoff M3 35mm M-F Nylon"/>
    <s v="AliExpress"/>
    <x v="0"/>
    <n v="25"/>
    <n v="3"/>
    <m/>
    <s v="USD"/>
    <n v="3.82"/>
    <x v="58"/>
    <m/>
    <x v="1"/>
    <x v="17"/>
    <m/>
    <x v="2"/>
    <m/>
    <m/>
    <x v="0"/>
    <n v="0.96"/>
    <n v="0"/>
  </r>
  <r>
    <n v="276"/>
    <d v="2017-07-12T00:00:00"/>
    <x v="0"/>
    <s v="Screw"/>
    <s v="Screw M3 20mm Round Steel"/>
    <s v="AliExpress"/>
    <x v="0"/>
    <n v="1"/>
    <n v="10"/>
    <m/>
    <s v="USD"/>
    <n v="2.52"/>
    <x v="59"/>
    <m/>
    <x v="0"/>
    <x v="18"/>
    <s v="Ordered"/>
    <x v="14"/>
    <s v="23-47days"/>
    <m/>
    <x v="0"/>
    <m/>
    <n v="2.52"/>
  </r>
  <r>
    <n v="277"/>
    <d v="2017-07-12T00:00:00"/>
    <x v="0"/>
    <s v="Nut"/>
    <s v="Nut M3 N/A Hex Steel"/>
    <s v="Ebay"/>
    <x v="0"/>
    <n v="50"/>
    <n v="4"/>
    <n v="2.4300000000000002"/>
    <s v="AUD"/>
    <n v="2.4300000000000002"/>
    <x v="60"/>
    <m/>
    <x v="0"/>
    <x v="19"/>
    <s v="Delivered"/>
    <x v="14"/>
    <s v="Fri. 4 Aug. and Mon. 11 Sep."/>
    <m/>
    <x v="0"/>
    <m/>
    <n v="2.4300000000000002"/>
  </r>
  <r>
    <n v="278"/>
    <d v="2017-07-12T00:00:00"/>
    <x v="0"/>
    <s v="Screw"/>
    <s v="Screw M3 10mm Countersunk Steel"/>
    <s v="AliExpress"/>
    <x v="0"/>
    <n v="32"/>
    <m/>
    <m/>
    <s v="USD"/>
    <n v="5.48"/>
    <x v="61"/>
    <m/>
    <x v="1"/>
    <x v="20"/>
    <m/>
    <x v="2"/>
    <m/>
    <m/>
    <x v="0"/>
    <m/>
    <n v="0"/>
  </r>
  <r>
    <n v="279"/>
    <d v="2017-07-12T00:00:00"/>
    <x v="0"/>
    <s v="Screw"/>
    <s v="Screw M3 6mm Countersunk Nylon"/>
    <s v="Ebay"/>
    <x v="0"/>
    <n v="20"/>
    <n v="4"/>
    <m/>
    <m/>
    <n v="2.48"/>
    <x v="62"/>
    <m/>
    <x v="0"/>
    <x v="21"/>
    <s v="Delivered"/>
    <x v="14"/>
    <s v="between Fri. 4 Aug. and Mon. 11 Sep. "/>
    <m/>
    <x v="0"/>
    <m/>
    <n v="2.48"/>
  </r>
  <r>
    <n v="280"/>
    <d v="2017-07-12T00:00:00"/>
    <x v="0"/>
    <s v="Standoff"/>
    <s v="M3 x 35mm+5mm Nylon Hexagonal Screw Nut Male Female Standoff Spacer 20 Pcs_x000a_"/>
    <s v="Ebay"/>
    <x v="0"/>
    <n v="1"/>
    <n v="0"/>
    <n v="5.74"/>
    <s v="AUD"/>
    <n v="5.74"/>
    <x v="63"/>
    <m/>
    <x v="0"/>
    <x v="22"/>
    <s v="Delivered"/>
    <x v="14"/>
    <s v="Fri. 4 Aug. and Fri. 18 Aug"/>
    <m/>
    <x v="0"/>
    <m/>
    <n v="5.74"/>
  </r>
  <r>
    <n v="281"/>
    <d v="2017-07-12T00:00:00"/>
    <x v="0"/>
    <s v="Screw"/>
    <s v="Qty 20 Pan Head M3 (3mm) x 20mm Stainless Steel Machine Screw 304 Phillip Bolt_x000a_Qty 20 Pan Head M3 (3mm) x 20mm Stainless Steel Machine Screw 304 Phillip Bolt_x000a_Qty 20 Pan Head M3 (3mm) x 20mm Stainless Steel Machine Screw 304 Phillip Bolt_x000a_Qty 20 Pan Head M3"/>
    <s v="Ebay"/>
    <x v="0"/>
    <n v="1"/>
    <n v="0"/>
    <n v="5.3"/>
    <s v="AUD"/>
    <n v="5.3"/>
    <x v="64"/>
    <m/>
    <x v="0"/>
    <x v="23"/>
    <s v="Delivered"/>
    <x v="14"/>
    <s v="Mon. 24 Jul."/>
    <d v="2017-08-03T00:00:00"/>
    <x v="0"/>
    <m/>
    <n v="5.3"/>
  </r>
  <r>
    <n v="282"/>
    <d v="2017-07-12T00:00:00"/>
    <x v="0"/>
    <s v="Nut"/>
    <s v="20 pcs M3 3mm Stainless Steel Hex Nut_x000a_"/>
    <s v="Ebay"/>
    <x v="0"/>
    <n v="20"/>
    <m/>
    <n v="3.95"/>
    <s v="AUD"/>
    <n v="3.95"/>
    <x v="60"/>
    <m/>
    <x v="0"/>
    <x v="24"/>
    <s v="Delivered"/>
    <x v="14"/>
    <s v="Fri. 21 Jul. and Tue. 25 Jul."/>
    <d v="2017-08-03T00:00:00"/>
    <x v="0"/>
    <m/>
    <n v="3.95"/>
  </r>
  <r>
    <n v="283"/>
    <d v="2017-07-12T00:00:00"/>
    <x v="0"/>
    <s v="Screw"/>
    <s v="M3 304 Stainless Steel Phillips Cross Recessed Flat Countersunk Head Screws Bolt_x000a_"/>
    <s v="Ebay"/>
    <x v="0"/>
    <n v="100"/>
    <m/>
    <n v="5.29"/>
    <s v="AUD"/>
    <n v="5.29"/>
    <x v="65"/>
    <m/>
    <x v="0"/>
    <x v="25"/>
    <s v="Delivered"/>
    <x v="14"/>
    <s v="Thu. 3 Aug. and Thu. 17 Aug"/>
    <d v="2017-08-03T00:00:00"/>
    <x v="0"/>
    <m/>
    <n v="5.29"/>
  </r>
  <r>
    <n v="286"/>
    <d v="2017-08-05T00:00:00"/>
    <x v="0"/>
    <s v="L298 Motor Controller"/>
    <m/>
    <s v="Ebay"/>
    <x v="0"/>
    <n v="2"/>
    <n v="1"/>
    <n v="5.39"/>
    <s v="AUD"/>
    <n v="10.78"/>
    <x v="66"/>
    <m/>
    <x v="0"/>
    <x v="26"/>
    <s v="Ordered"/>
    <x v="15"/>
    <s v="Thu. 10 Aug. and Wed. 16 Aug."/>
    <m/>
    <x v="0"/>
    <m/>
    <n v="10.78"/>
  </r>
  <r>
    <n v="287"/>
    <d v="2017-08-05T00:00:00"/>
    <x v="0"/>
    <s v="MPU 9250"/>
    <s v="Accelerometer, Gyroscope, Magnetometer, 3 Axis Sensor I²C, SPI Output"/>
    <s v="Ebay"/>
    <x v="0"/>
    <n v="2"/>
    <n v="1"/>
    <n v="7.75"/>
    <s v="AUD"/>
    <n v="15.5"/>
    <x v="67"/>
    <m/>
    <x v="0"/>
    <x v="27"/>
    <s v="Ordered"/>
    <x v="15"/>
    <s v="Thu. 10 Aug. and Wed. 16 Aug."/>
    <m/>
    <x v="0"/>
    <m/>
    <n v="15.5"/>
  </r>
  <r>
    <n v="288"/>
    <d v="2017-08-05T00:00:00"/>
    <x v="0"/>
    <s v="Arduino MEGA 2560"/>
    <s v="Microcontroller"/>
    <s v="Ebay"/>
    <x v="0"/>
    <n v="2"/>
    <n v="2"/>
    <n v="16.95"/>
    <s v="AUD"/>
    <n v="33.9"/>
    <x v="68"/>
    <m/>
    <x v="0"/>
    <x v="28"/>
    <s v="Delivered"/>
    <x v="15"/>
    <s v="Thu. 10 Aug."/>
    <m/>
    <x v="0"/>
    <m/>
    <n v="33.9"/>
  </r>
  <r>
    <n v="289"/>
    <d v="2017-08-05T00:00:00"/>
    <x v="0"/>
    <s v="Standoffs"/>
    <s v="25mm M3 Nylon"/>
    <s v="Ebay"/>
    <x v="0"/>
    <n v="1"/>
    <n v="1"/>
    <n v="6.11"/>
    <s v="AUD"/>
    <n v="6.11"/>
    <x v="69"/>
    <s v="Could potentially be sold out."/>
    <x v="1"/>
    <x v="29"/>
    <m/>
    <x v="2"/>
    <m/>
    <m/>
    <x v="3"/>
    <m/>
    <n v="0"/>
  </r>
  <r>
    <n v="291"/>
    <d v="2017-08-21T00:00:00"/>
    <x v="0"/>
    <s v="L298 Motor Controller"/>
    <s v="Motor Controller"/>
    <s v="Ebay"/>
    <x v="0"/>
    <n v="2"/>
    <n v="2"/>
    <n v="5.39"/>
    <s v="AUD"/>
    <n v="10.78"/>
    <x v="66"/>
    <s v="Nope"/>
    <x v="0"/>
    <x v="0"/>
    <s v="Ordered"/>
    <x v="16"/>
    <m/>
    <m/>
    <x v="0"/>
    <m/>
    <n v="10.78"/>
  </r>
  <r>
    <n v="299"/>
    <d v="2017-08-21T00:00:00"/>
    <x v="0"/>
    <s v="L298 Motor Controller"/>
    <m/>
    <s v="Ebay"/>
    <x v="0"/>
    <n v="3"/>
    <n v="1"/>
    <n v="5.39"/>
    <s v="AUD"/>
    <n v="16.169999999999998"/>
    <x v="66"/>
    <m/>
    <x v="0"/>
    <x v="0"/>
    <s v="Ordered"/>
    <x v="16"/>
    <m/>
    <m/>
    <x v="0"/>
    <m/>
    <n v="16.169999999999998"/>
  </r>
  <r>
    <n v="300"/>
    <d v="2017-08-21T00:00:00"/>
    <x v="0"/>
    <s v="LDR"/>
    <s v="50pcs"/>
    <s v="Ebay"/>
    <x v="0"/>
    <n v="2"/>
    <n v="1"/>
    <m/>
    <m/>
    <n v="2.4300000000000002"/>
    <x v="7"/>
    <m/>
    <x v="0"/>
    <x v="0"/>
    <s v="Ordered"/>
    <x v="16"/>
    <m/>
    <m/>
    <x v="0"/>
    <m/>
    <n v="2.4300000000000002"/>
  </r>
  <r>
    <n v="301"/>
    <d v="2017-08-21T00:00:00"/>
    <x v="0"/>
    <s v="LED"/>
    <s v="5mm Red 100pcs"/>
    <s v="Ebay"/>
    <x v="0"/>
    <n v="2"/>
    <n v="1"/>
    <n v="1.05"/>
    <s v="AUD"/>
    <n v="2.1"/>
    <x v="8"/>
    <m/>
    <x v="0"/>
    <x v="0"/>
    <s v="Ordered"/>
    <x v="16"/>
    <m/>
    <m/>
    <x v="0"/>
    <m/>
    <n v="2.1"/>
  </r>
  <r>
    <n v="302"/>
    <d v="2017-08-21T00:00:00"/>
    <x v="0"/>
    <s v="Diode"/>
    <s v="10A 45V Shottky"/>
    <s v="DigiKey"/>
    <x v="1"/>
    <n v="4"/>
    <n v="4"/>
    <n v="0.91"/>
    <s v="AUD"/>
    <n v="3.64"/>
    <x v="20"/>
    <m/>
    <x v="0"/>
    <x v="30"/>
    <s v="Delivered"/>
    <x v="17"/>
    <m/>
    <d v="2017-09-01T00:00:00"/>
    <x v="0"/>
    <m/>
    <n v="3.64"/>
  </r>
  <r>
    <n v="303"/>
    <d v="2017-08-21T00:00:00"/>
    <x v="0"/>
    <s v="Voltage Regulator"/>
    <s v="LM7805 2A 5V"/>
    <s v="DigiKey"/>
    <x v="2"/>
    <n v="5"/>
    <n v="4"/>
    <n v="0.81899999999999995"/>
    <s v="AUD"/>
    <n v="4.0949999999999998"/>
    <x v="22"/>
    <s v=" "/>
    <x v="0"/>
    <x v="31"/>
    <s v="Delivered"/>
    <x v="17"/>
    <m/>
    <d v="2017-09-01T00:00:00"/>
    <x v="0"/>
    <m/>
    <n v="4.0949999999999998"/>
  </r>
  <r>
    <n v="304"/>
    <d v="2017-08-21T00:00:00"/>
    <x v="0"/>
    <s v="Capacitor"/>
    <s v="1000uF, 16V"/>
    <s v="DigiKey"/>
    <x v="3"/>
    <n v="5"/>
    <n v="4"/>
    <n v="0.40600000000000003"/>
    <s v="AUD"/>
    <n v="2.0300000000000002"/>
    <x v="24"/>
    <s v=" "/>
    <x v="0"/>
    <x v="31"/>
    <s v="Delivered"/>
    <x v="17"/>
    <m/>
    <d v="2017-09-01T00:00:00"/>
    <x v="0"/>
    <m/>
    <n v="2.0300000000000002"/>
  </r>
  <r>
    <n v="305"/>
    <d v="2017-08-21T00:00:00"/>
    <x v="0"/>
    <s v="Wheel Hubs"/>
    <s v="Pololu Universal Aluminum Mounting Hub for 4mm Shaft, #4-40 Holes"/>
    <s v="Pololu"/>
    <x v="0"/>
    <n v="3"/>
    <n v="3"/>
    <n v="6.12"/>
    <s v="USD"/>
    <n v="23.25"/>
    <x v="15"/>
    <s v="Pack of 2"/>
    <x v="1"/>
    <x v="32"/>
    <m/>
    <x v="2"/>
    <m/>
    <m/>
    <x v="3"/>
    <m/>
    <n v="0"/>
  </r>
  <r>
    <n v="306"/>
    <d v="2017-08-24T00:00:00"/>
    <x v="0"/>
    <s v="L298 Motor Controller"/>
    <s v="Motor Controller"/>
    <s v="Ebay"/>
    <x v="0"/>
    <n v="2"/>
    <n v="2"/>
    <n v="5.39"/>
    <s v="AUD"/>
    <n v="10.78"/>
    <x v="66"/>
    <s v="Nope"/>
    <x v="1"/>
    <x v="33"/>
    <m/>
    <x v="2"/>
    <m/>
    <m/>
    <x v="3"/>
    <m/>
    <n v="0"/>
  </r>
  <r>
    <n v="307"/>
    <d v="2017-08-24T00:00:00"/>
    <x v="0"/>
    <s v="Allen Key Inches"/>
    <s v="10Pcs Hexagon Key Allen Wrench Set 1/16 5/64 3/32 1/8 5/32 3/16 7/32 1/4 3/8"/>
    <s v="Ebay"/>
    <x v="0"/>
    <n v="1"/>
    <n v="0"/>
    <n v="1.68"/>
    <s v="USD"/>
    <n v="2.13"/>
    <x v="70"/>
    <s v="Nope"/>
    <x v="1"/>
    <x v="34"/>
    <m/>
    <x v="2"/>
    <m/>
    <m/>
    <x v="3"/>
    <m/>
    <n v="0"/>
  </r>
  <r>
    <n v="308"/>
    <d v="2017-08-24T00:00:00"/>
    <x v="0"/>
    <s v="Allen Key mm"/>
    <s v="10 x Metric/Imperial Wrench Set Allen Hex Hexagon Key With Keyring"/>
    <s v="Ebay"/>
    <x v="0"/>
    <n v="1"/>
    <n v="0"/>
    <n v="1.69"/>
    <s v="USD"/>
    <n v="2.14"/>
    <x v="71"/>
    <s v="Nope"/>
    <x v="1"/>
    <x v="35"/>
    <m/>
    <x v="2"/>
    <m/>
    <m/>
    <x v="3"/>
    <m/>
    <n v="0"/>
  </r>
  <r>
    <n v="309"/>
    <d v="2017-08-27T00:00:00"/>
    <x v="0"/>
    <s v="Allen Key Inches"/>
    <s v="10Pcs Hexagon Key Allen Wrench Set 1/16 5/64 3/32 1/8 5/32 3/16 7/32 1/4 3/8"/>
    <s v="Ebay"/>
    <x v="0"/>
    <n v="1"/>
    <n v="0"/>
    <n v="5.09"/>
    <s v="AUD"/>
    <n v="5.09"/>
    <x v="72"/>
    <m/>
    <x v="0"/>
    <x v="36"/>
    <s v="Ordered"/>
    <x v="17"/>
    <m/>
    <m/>
    <x v="0"/>
    <m/>
    <n v="5.09"/>
  </r>
  <r>
    <n v="310"/>
    <d v="2017-08-27T00:00:00"/>
    <x v="0"/>
    <s v="Allen Key mm"/>
    <s v="10 x Metric/Imperial Wrench Set Allen Hex Hexagon Key With Keyring"/>
    <s v="Ebay"/>
    <x v="0"/>
    <n v="1"/>
    <n v="0"/>
    <n v="2.4900000000000002"/>
    <s v="AUD"/>
    <n v="2.4900000000000002"/>
    <x v="73"/>
    <m/>
    <x v="0"/>
    <x v="37"/>
    <s v="Ordered"/>
    <x v="17"/>
    <m/>
    <m/>
    <x v="0"/>
    <m/>
    <n v="2.4900000000000002"/>
  </r>
  <r>
    <n v="1"/>
    <m/>
    <x v="1"/>
    <s v="FASTENERS"/>
    <s v="See FASTENERS tab"/>
    <s v="See FASTENERS tab"/>
    <x v="5"/>
    <m/>
    <m/>
    <s v="Not applicable"/>
    <s v="Not applicable"/>
    <n v="89.089999999999975"/>
    <x v="74"/>
    <s v="See FASTENERS tab"/>
    <x v="0"/>
    <x v="0"/>
    <m/>
    <x v="2"/>
    <m/>
    <m/>
    <x v="1"/>
    <m/>
    <n v="89.089999999999975"/>
  </r>
  <r>
    <n v="9"/>
    <d v="2016-11-22T00:00:00"/>
    <x v="1"/>
    <s v="0603 Blue LED"/>
    <s v="Indicator"/>
    <s v="DigiKey"/>
    <x v="6"/>
    <n v="25"/>
    <n v="17"/>
    <n v="0.29320000000000002"/>
    <s v="AUD"/>
    <n v="7.33"/>
    <x v="75"/>
    <m/>
    <x v="0"/>
    <x v="38"/>
    <s v="Delivered"/>
    <x v="3"/>
    <m/>
    <m/>
    <x v="2"/>
    <m/>
    <n v="7.33"/>
  </r>
  <r>
    <n v="12"/>
    <d v="2016-11-22T00:00:00"/>
    <x v="1"/>
    <s v="0603 Green LED"/>
    <s v="Pin 13"/>
    <s v="DigiKey"/>
    <x v="7"/>
    <n v="25"/>
    <n v="19"/>
    <n v="0.20319999999999999"/>
    <s v="AUD"/>
    <n v="5.08"/>
    <x v="76"/>
    <m/>
    <x v="0"/>
    <x v="38"/>
    <s v="Delivered"/>
    <x v="3"/>
    <m/>
    <m/>
    <x v="2"/>
    <m/>
    <n v="5.08"/>
  </r>
  <r>
    <n v="18"/>
    <d v="2016-11-22T00:00:00"/>
    <x v="1"/>
    <s v="0603 Red LED"/>
    <m/>
    <s v="DigiKey"/>
    <x v="8"/>
    <n v="250"/>
    <n v="22"/>
    <n v="9.8720000000000002E-2"/>
    <s v="AUD"/>
    <n v="24.68"/>
    <x v="77"/>
    <m/>
    <x v="0"/>
    <x v="39"/>
    <s v="Delivered"/>
    <x v="3"/>
    <m/>
    <m/>
    <x v="2"/>
    <m/>
    <n v="24.68"/>
  </r>
  <r>
    <n v="22"/>
    <d v="2016-11-22T00:00:00"/>
    <x v="1"/>
    <s v="10K 0603 Resistor"/>
    <m/>
    <s v="DigiKey"/>
    <x v="9"/>
    <n v="1000"/>
    <n v="972"/>
    <m/>
    <s v="AUD"/>
    <n v="2.7"/>
    <x v="78"/>
    <m/>
    <x v="0"/>
    <x v="0"/>
    <s v="Delivered"/>
    <x v="3"/>
    <m/>
    <m/>
    <x v="2"/>
    <m/>
    <n v="2.7"/>
  </r>
  <r>
    <n v="70"/>
    <d v="2016-11-22T00:00:00"/>
    <x v="1"/>
    <s v="Atten Soldering Iron"/>
    <m/>
    <s v="Ebay"/>
    <x v="0"/>
    <n v="1"/>
    <m/>
    <m/>
    <s v="USD"/>
    <n v="167.97"/>
    <x v="79"/>
    <m/>
    <x v="1"/>
    <x v="40"/>
    <m/>
    <x v="2"/>
    <m/>
    <m/>
    <x v="3"/>
    <m/>
    <n v="0"/>
  </r>
  <r>
    <n v="71"/>
    <d v="2016-11-22T00:00:00"/>
    <x v="1"/>
    <s v="Atten Rework Station"/>
    <m/>
    <s v="Ebay"/>
    <x v="0"/>
    <n v="1"/>
    <m/>
    <n v="118.01"/>
    <s v="USD"/>
    <n v="156.93"/>
    <x v="80"/>
    <m/>
    <x v="0"/>
    <x v="0"/>
    <s v="Delivered"/>
    <x v="18"/>
    <s v="Mon. 9 Jan. and Fri. 20 Jan."/>
    <d v="2016-01-04T00:00:00"/>
    <x v="0"/>
    <n v="66.48"/>
    <n v="223.41000000000003"/>
  </r>
  <r>
    <n v="72"/>
    <d v="2016-11-22T00:00:00"/>
    <x v="1"/>
    <s v="Tweezers"/>
    <s v="Precision Tweezers"/>
    <s v="AliExpress"/>
    <x v="0"/>
    <n v="2"/>
    <n v="7.8"/>
    <m/>
    <s v="AUD"/>
    <n v="15.6"/>
    <x v="81"/>
    <s v="One of each"/>
    <x v="0"/>
    <x v="41"/>
    <s v="Delivered"/>
    <x v="0"/>
    <s v="23-47days"/>
    <s v="~24/12/2016"/>
    <x v="0"/>
    <m/>
    <n v="15.6"/>
  </r>
  <r>
    <n v="73"/>
    <d v="2016-11-22T00:00:00"/>
    <x v="1"/>
    <s v="Wire Snips"/>
    <m/>
    <s v="AliExpress"/>
    <x v="0"/>
    <n v="4"/>
    <m/>
    <n v="1.71"/>
    <s v="USD"/>
    <n v="11.24"/>
    <x v="82"/>
    <s v="Including shipping"/>
    <x v="0"/>
    <x v="0"/>
    <s v="Delivered"/>
    <x v="1"/>
    <s v="20-41 days"/>
    <d v="2016-12-30T00:00:00"/>
    <x v="0"/>
    <m/>
    <n v="11.24"/>
  </r>
  <r>
    <n v="74"/>
    <d v="2016-11-24T00:00:00"/>
    <x v="1"/>
    <s v="IR soccer balls"/>
    <s v="RoboCup Infrared Electronic Ball"/>
    <s v="MTA"/>
    <x v="10"/>
    <n v="0"/>
    <m/>
    <n v="123.15"/>
    <s v="AUD"/>
    <n v="0"/>
    <x v="83"/>
    <s v="Includes GST"/>
    <x v="0"/>
    <x v="4"/>
    <s v="N/A"/>
    <x v="2"/>
    <m/>
    <m/>
    <x v="3"/>
    <m/>
    <n v="0"/>
  </r>
  <r>
    <n v="75"/>
    <d v="2016-11-24T00:00:00"/>
    <x v="1"/>
    <s v="Stripboard"/>
    <s v="40pc pack"/>
    <s v="Banggood"/>
    <x v="0"/>
    <n v="3"/>
    <n v="0"/>
    <n v="14.43"/>
    <s v="AUD"/>
    <n v="43.29"/>
    <x v="14"/>
    <s v="Pack of 3"/>
    <x v="0"/>
    <x v="0"/>
    <s v="Delivered"/>
    <x v="19"/>
    <s v="6-9 business days"/>
    <s v="late Jan 2017"/>
    <x v="1"/>
    <n v="0.53"/>
    <n v="43.82"/>
  </r>
  <r>
    <n v="191"/>
    <d v="2016-12-06T00:00:00"/>
    <x v="1"/>
    <s v="Heat shrink"/>
    <s v="Assorted, black"/>
    <s v="Ebay"/>
    <x v="0"/>
    <n v="1"/>
    <n v="0"/>
    <n v="2.97"/>
    <s v="AUD"/>
    <n v="2.97"/>
    <x v="84"/>
    <m/>
    <x v="0"/>
    <x v="0"/>
    <s v="Delivered"/>
    <x v="18"/>
    <s v="Fri. 6 Jan. and Fri. 27 Jan."/>
    <d v="2017-01-05T00:00:00"/>
    <x v="0"/>
    <m/>
    <n v="2.97"/>
  </r>
  <r>
    <n v="194"/>
    <d v="2016-12-06T00:00:00"/>
    <x v="1"/>
    <s v="Solid core wire"/>
    <s v="6x25ft - 45.72m"/>
    <s v="Adafruit"/>
    <x v="0"/>
    <n v="1"/>
    <n v="0"/>
    <n v="15.95"/>
    <s v="USD"/>
    <n v="19.190000000000001"/>
    <x v="85"/>
    <m/>
    <x v="0"/>
    <x v="42"/>
    <s v="Delivered"/>
    <x v="18"/>
    <s v="2-5 business days - lightning fast"/>
    <s v="https://www.ups.com/WebTracking/processInputRequest?loc=en_AU&amp;Requester=NES&amp;tracknum=1Z71EY056792543951&amp;AgreeToTermsAndConditions=yes&amp;WT.z_eCTAid=ct1_eml_Tracking__ct1_eml_qvn_eml_5shp&amp;WT.z_edatesent=12152016"/>
    <x v="0"/>
    <m/>
    <n v="19.190000000000001"/>
  </r>
  <r>
    <n v="195"/>
    <d v="2016-12-06T00:00:00"/>
    <x v="1"/>
    <s v="Multimeter"/>
    <s v="Cat III Multimeter with Temperature"/>
    <s v="Jaycar"/>
    <x v="11"/>
    <n v="1"/>
    <n v="0"/>
    <n v="49.95"/>
    <s v="AUD"/>
    <n v="49.95"/>
    <x v="86"/>
    <m/>
    <x v="1"/>
    <x v="43"/>
    <m/>
    <x v="2"/>
    <m/>
    <m/>
    <x v="4"/>
    <m/>
    <n v="0"/>
  </r>
  <r>
    <n v="196"/>
    <d v="2016-12-06T00:00:00"/>
    <x v="1"/>
    <s v="SMD Tweezers"/>
    <s v="6 PCS Non-magnetic Stainless Steel Tweezers Plier Tools for Jewelry IC SMD SMT"/>
    <s v="Ebay"/>
    <x v="0"/>
    <n v="1"/>
    <n v="0"/>
    <n v="6.99"/>
    <s v="USD"/>
    <n v="9.43"/>
    <x v="87"/>
    <m/>
    <x v="2"/>
    <x v="44"/>
    <m/>
    <x v="2"/>
    <m/>
    <m/>
    <x v="3"/>
    <m/>
    <n v="0"/>
  </r>
  <r>
    <n v="197"/>
    <d v="2016-12-06T00:00:00"/>
    <x v="1"/>
    <s v="Flux Syringe"/>
    <s v="CHIP QUIK SMD291 FLUX, SYRINGE, 10CC, NO CLEAN"/>
    <s v="element 14"/>
    <x v="0"/>
    <n v="2"/>
    <n v="0"/>
    <n v="25.71"/>
    <s v="AUD"/>
    <n v="51.42"/>
    <x v="88"/>
    <m/>
    <x v="1"/>
    <x v="45"/>
    <m/>
    <x v="2"/>
    <m/>
    <m/>
    <x v="3"/>
    <m/>
    <n v="0"/>
  </r>
  <r>
    <n v="198"/>
    <d v="2016-12-06T00:00:00"/>
    <x v="1"/>
    <s v="Solder Paste"/>
    <s v="Solder Paste - 50g (Lead Free)"/>
    <s v="Sparkfun"/>
    <x v="0"/>
    <n v="1"/>
    <n v="0"/>
    <n v="16.95"/>
    <s v="USD"/>
    <n v="9.43"/>
    <x v="89"/>
    <m/>
    <x v="1"/>
    <x v="46"/>
    <m/>
    <x v="2"/>
    <m/>
    <m/>
    <x v="3"/>
    <m/>
    <n v="0"/>
  </r>
  <r>
    <n v="199"/>
    <d v="2016-12-06T00:00:00"/>
    <x v="1"/>
    <s v="Solder Sucker"/>
    <s v="Metal Desoldering Pump Sucker Solder Irons Remvoal Remover Tool Blue Silver"/>
    <s v="Ebay"/>
    <x v="0"/>
    <n v="3"/>
    <n v="0"/>
    <n v="2.42"/>
    <s v="USD"/>
    <n v="9.75"/>
    <x v="90"/>
    <m/>
    <x v="3"/>
    <x v="47"/>
    <s v="lol"/>
    <x v="2"/>
    <s v="Never!"/>
    <m/>
    <x v="3"/>
    <m/>
    <n v="0"/>
  </r>
  <r>
    <n v="200"/>
    <d v="2016-12-06T00:00:00"/>
    <x v="1"/>
    <s v="Power Cable for Battery Charger"/>
    <s v="Cosmol Male 3 Pin Plug to Female IEC-C5 Plug 2m"/>
    <s v="Officeworks"/>
    <x v="12"/>
    <n v="5"/>
    <n v="0"/>
    <n v="14.88"/>
    <s v="AUD"/>
    <n v="74.400000000000006"/>
    <x v="91"/>
    <m/>
    <x v="1"/>
    <x v="48"/>
    <m/>
    <x v="2"/>
    <m/>
    <m/>
    <x v="3"/>
    <m/>
    <n v="0"/>
  </r>
  <r>
    <n v="201"/>
    <d v="2016-12-07T00:00:00"/>
    <x v="1"/>
    <s v="Adhesive heat shrink"/>
    <s v="1.6mm, 2m length, transparent"/>
    <s v="Ebay"/>
    <x v="0"/>
    <n v="1"/>
    <n v="0"/>
    <m/>
    <m/>
    <n v="3.55"/>
    <x v="92"/>
    <m/>
    <x v="0"/>
    <x v="0"/>
    <s v="Delivered"/>
    <x v="18"/>
    <s v="Fri. 6 Jan. and Fri. 24 Feb."/>
    <d v="2017-01-05T00:00:00"/>
    <x v="0"/>
    <m/>
    <n v="3.55"/>
  </r>
  <r>
    <n v="203"/>
    <d v="2016-12-08T00:00:00"/>
    <x v="1"/>
    <s v="RoboCup Kit"/>
    <s v="1 IR sensor, 1 ball, 1 compass"/>
    <s v="MTA"/>
    <x v="13"/>
    <n v="1"/>
    <n v="0"/>
    <n v="263.95999999999998"/>
    <s v="AUD"/>
    <n v="263.95999999999998"/>
    <x v="93"/>
    <m/>
    <x v="0"/>
    <x v="0"/>
    <s v="Delivered"/>
    <x v="18"/>
    <m/>
    <m/>
    <x v="4"/>
    <m/>
    <n v="263.95999999999998"/>
  </r>
  <r>
    <n v="204"/>
    <d v="2016-12-15T00:00:00"/>
    <x v="1"/>
    <s v="Heat shrink"/>
    <s v="1.5mm, 5m length, transparent"/>
    <s v="Ebay"/>
    <x v="0"/>
    <n v="1"/>
    <n v="0"/>
    <n v="2.08"/>
    <s v="AUD"/>
    <n v="2.08"/>
    <x v="94"/>
    <m/>
    <x v="0"/>
    <x v="0"/>
    <s v="Never arrived"/>
    <x v="18"/>
    <s v="Mon. 9 Jan. and Mon. 27 Feb."/>
    <m/>
    <x v="0"/>
    <m/>
    <n v="2.08"/>
  </r>
  <r>
    <n v="205"/>
    <d v="2016-12-15T00:00:00"/>
    <x v="1"/>
    <s v="Solid core wire"/>
    <s v="Black, 25ft"/>
    <s v="Adafruit"/>
    <x v="0"/>
    <n v="1"/>
    <n v="0"/>
    <n v="2.95"/>
    <s v="AUD"/>
    <n v="3.5459999999999998"/>
    <x v="94"/>
    <m/>
    <x v="0"/>
    <x v="49"/>
    <s v="Ordered"/>
    <x v="18"/>
    <s v="2-5 business days - lightning fast"/>
    <s v="https://www.ups.com/WebTracking/processInputRequest?loc=en_AU&amp;Requester=NES&amp;tracknum=1Z71EY056792543951&amp;AgreeToTermsAndConditions=yes&amp;WT.z_eCTAid=ct1_eml_Tracking__ct1_eml_qvn_eml_5shp&amp;WT.z_edatesent=12152016"/>
    <x v="0"/>
    <m/>
    <n v="3.5459999999999998"/>
  </r>
  <r>
    <n v="206"/>
    <d v="2016-12-15T00:00:00"/>
    <x v="1"/>
    <s v="Solid core wire"/>
    <s v="Red, 25ft"/>
    <s v="Adafruit"/>
    <x v="0"/>
    <n v="1"/>
    <n v="0"/>
    <n v="2.95"/>
    <s v="AUD"/>
    <n v="3.5459999999999998"/>
    <x v="94"/>
    <m/>
    <x v="0"/>
    <x v="49"/>
    <s v="Ordered"/>
    <x v="18"/>
    <s v="2-5 business days - lightning fast"/>
    <s v="https://www.ups.com/WebTracking/processInputRequest?loc=en_AU&amp;Requester=NES&amp;tracknum=1Z71EY056792543951&amp;AgreeToTermsAndConditions=yes&amp;WT.z_eCTAid=ct1_eml_Tracking__ct1_eml_qvn_eml_5shp&amp;WT.z_edatesent=12152016"/>
    <x v="0"/>
    <m/>
    <n v="3.5459999999999998"/>
  </r>
  <r>
    <n v="207"/>
    <d v="2017-02-01T00:00:00"/>
    <x v="1"/>
    <s v="Storage Boxes"/>
    <s v="3 pack, 250mL"/>
    <s v="Target"/>
    <x v="0"/>
    <n v="3"/>
    <n v="0"/>
    <n v="2"/>
    <s v="AUD"/>
    <n v="6"/>
    <x v="95"/>
    <m/>
    <x v="0"/>
    <x v="0"/>
    <s v="Delivered"/>
    <x v="7"/>
    <m/>
    <m/>
    <x v="0"/>
    <m/>
    <n v="6"/>
  </r>
  <r>
    <n v="213"/>
    <d v="2017-03-13T00:00:00"/>
    <x v="1"/>
    <s v="JST-XH Balance Board"/>
    <s v="For Charger"/>
    <s v="Ebay"/>
    <x v="0"/>
    <n v="3"/>
    <n v="0"/>
    <n v="1.73"/>
    <s v="AUD"/>
    <n v="5.1899999999999995"/>
    <x v="96"/>
    <m/>
    <x v="0"/>
    <x v="0"/>
    <s v="Delivered"/>
    <x v="20"/>
    <s v="29/3 to 13/4"/>
    <m/>
    <x v="1"/>
    <m/>
    <n v="5.1899999999999995"/>
  </r>
  <r>
    <n v="214"/>
    <d v="2017-03-13T00:00:00"/>
    <x v="1"/>
    <s v="XT60 to 4mm banana"/>
    <s v="For Charger"/>
    <s v="Ebay"/>
    <x v="0"/>
    <n v="4"/>
    <n v="0"/>
    <n v="2.39"/>
    <s v="AUD"/>
    <n v="9.56"/>
    <x v="97"/>
    <m/>
    <x v="0"/>
    <x v="0"/>
    <s v="Delivered"/>
    <x v="20"/>
    <s v="30/3 to 18/4"/>
    <m/>
    <x v="1"/>
    <m/>
    <n v="9.56"/>
  </r>
  <r>
    <n v="215"/>
    <d v="2017-03-21T00:00:00"/>
    <x v="1"/>
    <s v="Kicker PCB"/>
    <s v="Must be 50V+ rated "/>
    <s v="OSHPark"/>
    <x v="0"/>
    <n v="6"/>
    <n v="2"/>
    <n v="7.73"/>
    <s v="USD"/>
    <n v="60.06"/>
    <x v="98"/>
    <s v="Order link"/>
    <x v="1"/>
    <x v="50"/>
    <m/>
    <x v="2"/>
    <m/>
    <m/>
    <x v="3"/>
    <m/>
    <n v="0"/>
  </r>
  <r>
    <n v="216"/>
    <d v="2017-03-21T00:00:00"/>
    <x v="1"/>
    <s v="2000uF Polarised Cap"/>
    <m/>
    <s v="DigiKey"/>
    <x v="14"/>
    <n v="6"/>
    <n v="4"/>
    <n v="5.49"/>
    <s v="AUD"/>
    <n v="32.94"/>
    <x v="99"/>
    <s v="Check Stock"/>
    <x v="0"/>
    <x v="0"/>
    <s v="Delivered"/>
    <x v="21"/>
    <m/>
    <m/>
    <x v="0"/>
    <n v="0"/>
    <n v="32.94"/>
  </r>
  <r>
    <n v="217"/>
    <d v="2017-03-21T00:00:00"/>
    <x v="1"/>
    <s v="1N4004 Diode"/>
    <m/>
    <s v="DigiKey"/>
    <x v="15"/>
    <n v="20"/>
    <n v="8"/>
    <n v="0.15"/>
    <s v="AUD"/>
    <n v="3"/>
    <x v="100"/>
    <m/>
    <x v="0"/>
    <x v="0"/>
    <s v="Delivered"/>
    <x v="21"/>
    <m/>
    <m/>
    <x v="0"/>
    <n v="0"/>
    <n v="3"/>
  </r>
  <r>
    <n v="218"/>
    <d v="2017-03-21T00:00:00"/>
    <x v="1"/>
    <s v="G5LE Relay"/>
    <m/>
    <s v="DigiKey"/>
    <x v="16"/>
    <n v="12"/>
    <n v="10"/>
    <n v="1.8"/>
    <s v="AUD"/>
    <n v="21.6"/>
    <x v="101"/>
    <m/>
    <x v="0"/>
    <x v="0"/>
    <s v="Delivered"/>
    <x v="21"/>
    <m/>
    <m/>
    <x v="0"/>
    <n v="0"/>
    <n v="21.6"/>
  </r>
  <r>
    <n v="219"/>
    <d v="2017-03-21T00:00:00"/>
    <x v="1"/>
    <s v="MOSFET"/>
    <m/>
    <s v="DigiKey"/>
    <x v="17"/>
    <n v="15"/>
    <n v="13"/>
    <n v="0.48"/>
    <s v="AUD"/>
    <n v="7.1999999999999993"/>
    <x v="102"/>
    <m/>
    <x v="0"/>
    <x v="0"/>
    <s v="Delivered"/>
    <x v="21"/>
    <m/>
    <m/>
    <x v="0"/>
    <n v="0"/>
    <n v="7.1999999999999993"/>
  </r>
  <r>
    <n v="220"/>
    <d v="2017-03-21T00:00:00"/>
    <x v="1"/>
    <s v="50ohm 2W Resistor"/>
    <m/>
    <s v="DigiKey"/>
    <x v="18"/>
    <n v="12"/>
    <n v="10"/>
    <n v="0.61"/>
    <s v="AUD"/>
    <n v="7.32"/>
    <x v="103"/>
    <m/>
    <x v="0"/>
    <x v="0"/>
    <s v="Delivered"/>
    <x v="21"/>
    <m/>
    <m/>
    <x v="0"/>
    <n v="0"/>
    <n v="7.32"/>
  </r>
  <r>
    <n v="221"/>
    <d v="2017-03-21T00:00:00"/>
    <x v="1"/>
    <s v="Voltage Boost Circuit"/>
    <m/>
    <s v="Ebay"/>
    <x v="19"/>
    <m/>
    <m/>
    <m/>
    <m/>
    <m/>
    <x v="6"/>
    <s v="James needs to find one that meets int requirements"/>
    <x v="1"/>
    <x v="50"/>
    <m/>
    <x v="2"/>
    <m/>
    <m/>
    <x v="3"/>
    <m/>
    <n v="0"/>
  </r>
  <r>
    <n v="222"/>
    <d v="2017-03-21T00:00:00"/>
    <x v="1"/>
    <s v="JST-PH Male and Female"/>
    <m/>
    <s v="Ebay"/>
    <x v="19"/>
    <n v="2"/>
    <m/>
    <n v="2.37"/>
    <s v="AUD"/>
    <n v="4.74"/>
    <x v="104"/>
    <s v="10 piece per pack"/>
    <x v="0"/>
    <x v="0"/>
    <s v="Delivered"/>
    <x v="22"/>
    <s v="Fri, 28 Apr - Fri, 12 May"/>
    <m/>
    <x v="0"/>
    <m/>
    <n v="4.74"/>
  </r>
  <r>
    <n v="223"/>
    <d v="2017-03-23T00:00:00"/>
    <x v="1"/>
    <s v="Female Headers"/>
    <s v="50pcs"/>
    <s v="Ebay"/>
    <x v="0"/>
    <n v="1"/>
    <n v="0"/>
    <n v="7.44"/>
    <s v="AUD"/>
    <n v="7.44"/>
    <x v="105"/>
    <m/>
    <x v="0"/>
    <x v="0"/>
    <s v="Ordered"/>
    <x v="23"/>
    <s v="13/4 to 23/5"/>
    <m/>
    <x v="1"/>
    <m/>
    <n v="7.44"/>
  </r>
  <r>
    <n v="238"/>
    <d v="2017-04-09T00:00:00"/>
    <x v="1"/>
    <s v="Soldering iron tips"/>
    <s v="6 pack, various pointy shapes (not chisel tip)"/>
    <s v="Ebay"/>
    <x v="0"/>
    <n v="1"/>
    <n v="0"/>
    <n v="21.96"/>
    <s v="AUD"/>
    <n v="21.96"/>
    <x v="106"/>
    <s v="Australian supplier, need it in time for beginning of Term 2"/>
    <x v="0"/>
    <x v="0"/>
    <s v="Delivered"/>
    <x v="22"/>
    <s v="Thu, 13 Apr"/>
    <d v="2017-04-13T00:00:00"/>
    <x v="0"/>
    <m/>
    <n v="21.96"/>
  </r>
  <r>
    <n v="239"/>
    <d v="2017-04-09T00:00:00"/>
    <x v="1"/>
    <s v="JST XH Adapter"/>
    <s v="JST XH 2S-6S Balance Charger Expansion Adapter Board RC Lipo Battery Charging"/>
    <s v="Ebay"/>
    <x v="0"/>
    <n v="4"/>
    <n v="1"/>
    <n v="1.73"/>
    <s v="AUD"/>
    <n v="6.92"/>
    <x v="96"/>
    <m/>
    <x v="0"/>
    <x v="0"/>
    <s v="Delivered"/>
    <x v="22"/>
    <s v="Fri, 28 Apr - Fri, 12 May"/>
    <d v="2017-05-02T00:00:00"/>
    <x v="0"/>
    <m/>
    <n v="6.92"/>
  </r>
  <r>
    <n v="240"/>
    <d v="2017-04-09T00:00:00"/>
    <x v="1"/>
    <s v="XT-60 to Banana bullet cable"/>
    <s v="XT60 Lead Battery Charge Cable Connector to 4mm Banana Bullet Plug Adapter 16AWG"/>
    <s v="Ebay"/>
    <x v="0"/>
    <n v="4"/>
    <n v="1"/>
    <n v="2.08"/>
    <s v="AUD"/>
    <n v="8.32"/>
    <x v="107"/>
    <m/>
    <x v="0"/>
    <x v="0"/>
    <s v="Delivered"/>
    <x v="22"/>
    <s v="Fri, 28 Apr - Fri, 12 May"/>
    <m/>
    <x v="0"/>
    <m/>
    <n v="8.32"/>
  </r>
  <r>
    <n v="241"/>
    <d v="2017-04-09T00:00:00"/>
    <x v="1"/>
    <s v="Heat shrink"/>
    <s v="1.5mm, 5m length, transparent"/>
    <s v="Ebay"/>
    <x v="0"/>
    <n v="1"/>
    <n v="0"/>
    <n v="2.08"/>
    <s v="AUD"/>
    <n v="2.08"/>
    <x v="94"/>
    <s v="Replacement for #204"/>
    <x v="0"/>
    <x v="51"/>
    <s v="Delivered"/>
    <x v="22"/>
    <s v="Mon, 01 May - Wed, 07 Jun"/>
    <m/>
    <x v="0"/>
    <m/>
    <n v="2.08"/>
  </r>
  <r>
    <n v="242"/>
    <d v="2017-04-09T00:00:00"/>
    <x v="1"/>
    <s v="Heat shrink"/>
    <s v="1mm, 2m"/>
    <s v="Ebay"/>
    <x v="0"/>
    <n v="1"/>
    <n v="0"/>
    <n v="4.5"/>
    <s v="AUD"/>
    <n v="4.5"/>
    <x v="108"/>
    <s v="Urgent replacement for #204 until #241 arrives. Aus supplier"/>
    <x v="0"/>
    <x v="0"/>
    <s v="Delivered"/>
    <x v="22"/>
    <s v="Wed, 12 Apr"/>
    <d v="2017-04-12T00:00:00"/>
    <x v="0"/>
    <m/>
    <n v="4.5"/>
  </r>
  <r>
    <n v="245"/>
    <d v="2017-05-03T00:00:00"/>
    <x v="1"/>
    <s v="Scales"/>
    <s v="Electronic scales"/>
    <s v="Kmart"/>
    <x v="0"/>
    <n v="1"/>
    <n v="0"/>
    <n v="16"/>
    <s v="AUD"/>
    <n v="16"/>
    <x v="6"/>
    <m/>
    <x v="0"/>
    <x v="0"/>
    <s v="Delivered"/>
    <x v="24"/>
    <m/>
    <d v="2017-05-03T00:00:00"/>
    <x v="0"/>
    <m/>
    <n v="16"/>
  </r>
  <r>
    <n v="261"/>
    <d v="2017-06-27T00:00:00"/>
    <x v="1"/>
    <s v="Power supply cable"/>
    <s v="1M"/>
    <s v="Ebay"/>
    <x v="0"/>
    <n v="1"/>
    <n v="0"/>
    <n v="3.65"/>
    <s v="AUD"/>
    <n v="3.65"/>
    <x v="109"/>
    <m/>
    <x v="0"/>
    <x v="0"/>
    <s v="Ordered"/>
    <x v="11"/>
    <m/>
    <m/>
    <x v="1"/>
    <m/>
    <n v="3.65"/>
  </r>
  <r>
    <n v="285"/>
    <d v="2017-01-01T00:00:00"/>
    <x v="1"/>
    <s v="Plates"/>
    <s v="Retrospectively added"/>
    <s v="Mr Noy"/>
    <x v="0"/>
    <n v="48"/>
    <m/>
    <n v="10"/>
    <s v="AUD"/>
    <n v="480"/>
    <x v="28"/>
    <s v="Approximate cost, retrospective"/>
    <x v="0"/>
    <x v="52"/>
    <s v="Delivered"/>
    <x v="25"/>
    <m/>
    <s v="Progressive"/>
    <x v="4"/>
    <m/>
    <n v="480"/>
  </r>
  <r>
    <n v="311"/>
    <d v="2017-08-27T00:00:00"/>
    <x v="1"/>
    <s v="Wire"/>
    <s v="Solid Core - Black"/>
    <s v="DigiKey"/>
    <x v="0"/>
    <n v="2"/>
    <n v="0"/>
    <n v="3.28"/>
    <s v="AUD"/>
    <n v="6.56"/>
    <x v="110"/>
    <s v="Added to reach free shipping"/>
    <x v="0"/>
    <x v="53"/>
    <s v="Delivered"/>
    <x v="17"/>
    <m/>
    <d v="2017-09-01T00:00:00"/>
    <x v="0"/>
    <m/>
    <n v="6.56"/>
  </r>
  <r>
    <n v="312"/>
    <d v="2017-08-27T00:00:00"/>
    <x v="1"/>
    <s v="Wire"/>
    <s v="Solid Core - Red"/>
    <s v="DigiKey"/>
    <x v="0"/>
    <n v="2"/>
    <n v="0"/>
    <n v="3.28"/>
    <s v="AUD"/>
    <n v="6.56"/>
    <x v="111"/>
    <s v="Added to reach free shipping"/>
    <x v="0"/>
    <x v="53"/>
    <s v="Delivered"/>
    <x v="17"/>
    <m/>
    <d v="2017-09-01T00:00:00"/>
    <x v="0"/>
    <m/>
    <n v="6.56"/>
  </r>
  <r>
    <n v="313"/>
    <d v="2017-08-27T00:00:00"/>
    <x v="1"/>
    <s v="Wire"/>
    <s v="Stranded - Black"/>
    <s v="DigiKey"/>
    <x v="0"/>
    <n v="1"/>
    <n v="0"/>
    <n v="3.87"/>
    <s v="AUD"/>
    <n v="3.87"/>
    <x v="112"/>
    <s v="Added to reach free shipping"/>
    <x v="0"/>
    <x v="53"/>
    <s v="Delivered"/>
    <x v="17"/>
    <m/>
    <d v="2017-09-01T00:00:00"/>
    <x v="0"/>
    <m/>
    <n v="3.87"/>
  </r>
  <r>
    <n v="314"/>
    <d v="2017-08-27T00:00:00"/>
    <x v="1"/>
    <s v="Wire"/>
    <s v="Stranded - Red"/>
    <s v="DigiKey"/>
    <x v="0"/>
    <n v="1"/>
    <n v="0"/>
    <n v="3.28"/>
    <s v="AUD"/>
    <n v="3.87"/>
    <x v="113"/>
    <s v="Added to reach free shipping"/>
    <x v="0"/>
    <x v="53"/>
    <s v="Delivered"/>
    <x v="17"/>
    <m/>
    <d v="2017-09-01T00:00:00"/>
    <x v="0"/>
    <m/>
    <n v="3.87"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m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  <r>
    <m/>
    <m/>
    <x v="2"/>
    <m/>
    <m/>
    <m/>
    <x v="0"/>
    <m/>
    <m/>
    <m/>
    <m/>
    <m/>
    <x v="6"/>
    <m/>
    <x v="4"/>
    <x v="0"/>
    <m/>
    <x v="2"/>
    <m/>
    <m/>
    <x v="5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0" applyNumberFormats="0" applyBorderFormats="0" applyFontFormats="0" applyPatternFormats="0" applyAlignmentFormats="0" applyWidthHeightFormats="1" dataCaption="Data" updatedVersion="6" showMultipleLabel="0" showMemberPropertyTips="0" useAutoFormatting="1" itemPrintTitles="1" showDropZones="0" indent="0" compact="0" compactData="0" gridDropZones="1">
  <location ref="B6:D11" firstHeaderRow="1" firstDataRow="2" firstDataCol="1"/>
  <pivotFields count="2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>
      <items count="14">
        <item m="1" x="12"/>
        <item m="1" x="11"/>
        <item m="1" x="9"/>
        <item m="1" x="6"/>
        <item m="1" x="3"/>
        <item m="1" x="7"/>
        <item m="1" x="5"/>
        <item m="1" x="4"/>
        <item x="0"/>
        <item m="1" x="10"/>
        <item x="1"/>
        <item m="1" x="8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1">
    <field x="2"/>
  </rowFields>
  <rowItems count="4">
    <i>
      <x v="8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 Requested (including shipping)" fld="23" baseField="0" baseItem="0"/>
    <dataField name="Actual Expenditure" fld="22" baseField="0" baseItem="0"/>
  </dataFields>
  <formats count="10"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2" grandRow="1" outline="0" axis="axisRow" fieldPosition="0">
        <references count="1">
          <reference field="4294967294" count="1" selected="0">
            <x v="1"/>
          </reference>
        </references>
      </pivotArea>
    </format>
    <format dxfId="8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2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grandRow="1" outline="0" fieldPosition="0"/>
    </format>
    <format dxfId="3">
      <pivotArea dataOnly="0" labelOnly="1" grandRow="1" outline="0" fieldPosition="0"/>
    </format>
    <format dxfId="2">
      <pivotArea field="2" grandRow="1" outline="0" axis="axisRow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0" dataOnRows="1" applyNumberFormats="0" applyBorderFormats="0" applyFontFormats="0" applyPatternFormats="0" applyAlignmentFormats="0" applyWidthHeightFormats="1" dataCaption="Data" updatedVersion="6" showMultipleLabel="0" showMemberPropertyTips="0" useAutoFormatting="1" colGrandTotals="0" itemPrintTitles="1" showDropZones="0" indent="0" compact="0" compactData="0" gridDropZones="1">
  <location ref="B5:H33" firstHeaderRow="1" firstDataRow="2" firstDataCol="1"/>
  <pivotFields count="2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>
      <items count="64">
        <item m="1" x="40"/>
        <item m="1" x="29"/>
        <item m="1" x="28"/>
        <item m="1" x="49"/>
        <item m="1" x="37"/>
        <item m="1" x="27"/>
        <item m="1" x="48"/>
        <item m="1" x="26"/>
        <item m="1" x="55"/>
        <item m="1" x="33"/>
        <item m="1" x="38"/>
        <item m="1" x="58"/>
        <item m="1" x="36"/>
        <item m="1" x="53"/>
        <item m="1" x="44"/>
        <item m="1" x="42"/>
        <item m="1" x="31"/>
        <item m="1" x="59"/>
        <item m="1" x="47"/>
        <item x="4"/>
        <item m="1" x="51"/>
        <item x="1"/>
        <item x="0"/>
        <item m="1" x="41"/>
        <item m="1" x="32"/>
        <item x="18"/>
        <item m="1" x="39"/>
        <item x="3"/>
        <item x="25"/>
        <item x="19"/>
        <item m="1" x="35"/>
        <item x="6"/>
        <item x="7"/>
        <item m="1" x="54"/>
        <item x="5"/>
        <item x="8"/>
        <item m="1" x="50"/>
        <item m="1" x="60"/>
        <item x="20"/>
        <item x="23"/>
        <item m="1" x="57"/>
        <item x="22"/>
        <item m="1" x="46"/>
        <item m="1" x="61"/>
        <item x="24"/>
        <item x="9"/>
        <item x="21"/>
        <item x="10"/>
        <item m="1" x="56"/>
        <item x="11"/>
        <item x="12"/>
        <item x="13"/>
        <item x="14"/>
        <item m="1" x="45"/>
        <item m="1" x="34"/>
        <item x="15"/>
        <item m="1" x="62"/>
        <item x="16"/>
        <item x="17"/>
        <item m="1" x="30"/>
        <item m="1" x="52"/>
        <item m="1" x="4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  <pivotField axis="axisCol" compact="0" outline="0" subtotalTop="0" showAll="0" includeNewItemsInFilter="1">
      <items count="7">
        <item x="3"/>
        <item x="1"/>
        <item x="4"/>
        <item x="0"/>
        <item x="2"/>
        <item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dragToRow="0" dragToCol="0" dragToPage="0" showAll="0" includeNewItemsInFilter="1" defaultSubtotal="0"/>
  </pivotFields>
  <rowFields count="1">
    <field x="17"/>
  </rowFields>
  <rowItems count="27">
    <i>
      <x v="19"/>
    </i>
    <i>
      <x v="21"/>
    </i>
    <i>
      <x v="22"/>
    </i>
    <i>
      <x v="25"/>
    </i>
    <i>
      <x v="27"/>
    </i>
    <i>
      <x v="28"/>
    </i>
    <i>
      <x v="29"/>
    </i>
    <i>
      <x v="31"/>
    </i>
    <i>
      <x v="32"/>
    </i>
    <i>
      <x v="34"/>
    </i>
    <i>
      <x v="35"/>
    </i>
    <i>
      <x v="38"/>
    </i>
    <i>
      <x v="39"/>
    </i>
    <i>
      <x v="41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5"/>
    </i>
    <i>
      <x v="57"/>
    </i>
    <i>
      <x v="58"/>
    </i>
    <i>
      <x v="62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Grand Total / Actual Total Cost" fld="22" baseField="0" baseItem="0" numFmtId="2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MR NOY" cacheId="20" applyNumberFormats="0" applyBorderFormats="0" applyFontFormats="0" applyPatternFormats="0" applyAlignmentFormats="0" applyWidthHeightFormats="0" dataCaption="" updatedVersion="6" rowGrandTotals="0" colGrandTotals="0">
  <location ref="B9:C10" firstHeaderRow="1" firstDataRow="1" firstDataCol="1" rowPageCount="3" colPageCount="1"/>
  <pivotFields count="24">
    <pivotField name="Order #" outline="0" multipleItemSelectionAllowed="1" showAll="0"/>
    <pivotField name="Date Submitted" numFmtId="14" outline="0" multipleItemSelectionAllowed="1" showAll="0"/>
    <pivotField name="Team" outline="0" multipleItemSelectionAllowed="1" showAll="0"/>
    <pivotField name="Item" outline="0" multipleItemSelectionAllowed="1" showAll="0"/>
    <pivotField name="Description" outline="0" multipleItemSelectionAllowed="1" showAll="0"/>
    <pivotField name="Supplier" outline="0" multipleItemSelectionAllowed="1" showAll="0"/>
    <pivotField name="Vendor PN" outline="0" multipleItemSelectionAllowed="1" showAll="0"/>
    <pivotField name="Total QTY (inc. spares)" dataField="1" outline="0" multipleItemSelectionAllowed="1" showAll="0"/>
    <pivotField name="Spares" outline="0" multipleItemSelectionAllowed="1" showAll="0"/>
    <pivotField name="Price per unit in original currency" outline="0" multipleItemSelectionAllowed="1" showAll="0"/>
    <pivotField name="Original Currency" outline="0" multipleItemSelectionAllowed="1" showAll="0"/>
    <pivotField name="Total price (AUD)" numFmtId="167" outline="0" multipleItemSelectionAllowed="1" showAll="0"/>
    <pivotField name="Link" axis="axisRow" outline="0" multipleItemSelectionAllowed="1" showAll="0">
      <items count="416">
        <item m="1" x="372"/>
        <item m="1" x="299"/>
        <item m="1" x="334"/>
        <item m="1" x="174"/>
        <item m="1" x="196"/>
        <item m="1" x="231"/>
        <item x="6"/>
        <item m="1" x="139"/>
        <item m="1" x="240"/>
        <item m="1" x="377"/>
        <item x="5"/>
        <item m="1" x="145"/>
        <item m="1" x="153"/>
        <item m="1" x="160"/>
        <item m="1" x="185"/>
        <item m="1" x="245"/>
        <item m="1" x="412"/>
        <item m="1" x="152"/>
        <item x="27"/>
        <item m="1" x="411"/>
        <item m="1" x="382"/>
        <item m="1" x="159"/>
        <item m="1" x="387"/>
        <item m="1" x="396"/>
        <item m="1" x="400"/>
        <item m="1" x="362"/>
        <item m="1" x="250"/>
        <item m="1" x="336"/>
        <item m="1" x="404"/>
        <item m="1" x="257"/>
        <item m="1" x="241"/>
        <item m="1" x="219"/>
        <item m="1" x="142"/>
        <item m="1" x="323"/>
        <item m="1" x="297"/>
        <item m="1" x="270"/>
        <item m="1" x="292"/>
        <item m="1" x="308"/>
        <item m="1" x="248"/>
        <item m="1" x="340"/>
        <item m="1" x="218"/>
        <item m="1" x="321"/>
        <item m="1" x="371"/>
        <item m="1" x="155"/>
        <item m="1" x="312"/>
        <item m="1" x="237"/>
        <item m="1" x="207"/>
        <item m="1" x="324"/>
        <item m="1" x="210"/>
        <item m="1" x="164"/>
        <item m="1" x="229"/>
        <item m="1" x="258"/>
        <item m="1" x="279"/>
        <item m="1" x="173"/>
        <item m="1" x="167"/>
        <item m="1" x="197"/>
        <item m="1" x="263"/>
        <item m="1" x="158"/>
        <item m="1" x="170"/>
        <item m="1" x="386"/>
        <item m="1" x="136"/>
        <item m="1" x="209"/>
        <item m="1" x="200"/>
        <item m="1" x="332"/>
        <item m="1" x="184"/>
        <item m="1" x="302"/>
        <item m="1" x="345"/>
        <item m="1" x="141"/>
        <item m="1" x="262"/>
        <item m="1" x="277"/>
        <item m="1" x="129"/>
        <item m="1" x="408"/>
        <item m="1" x="161"/>
        <item m="1" x="205"/>
        <item m="1" x="348"/>
        <item m="1" x="232"/>
        <item m="1" x="374"/>
        <item m="1" x="337"/>
        <item m="1" x="120"/>
        <item m="1" x="406"/>
        <item m="1" x="398"/>
        <item m="1" x="251"/>
        <item m="1" x="295"/>
        <item m="1" x="385"/>
        <item m="1" x="128"/>
        <item m="1" x="226"/>
        <item m="1" x="351"/>
        <item m="1" x="274"/>
        <item m="1" x="395"/>
        <item m="1" x="275"/>
        <item x="83"/>
        <item m="1" x="137"/>
        <item m="1" x="344"/>
        <item m="1" x="168"/>
        <item m="1" x="204"/>
        <item m="1" x="269"/>
        <item m="1" x="199"/>
        <item m="1" x="119"/>
        <item m="1" x="236"/>
        <item m="1" x="138"/>
        <item m="1" x="392"/>
        <item m="1" x="227"/>
        <item m="1" x="133"/>
        <item m="1" x="356"/>
        <item m="1" x="358"/>
        <item m="1" x="266"/>
        <item m="1" x="217"/>
        <item m="1" x="203"/>
        <item m="1" x="288"/>
        <item m="1" x="182"/>
        <item m="1" x="341"/>
        <item m="1" x="313"/>
        <item m="1" x="314"/>
        <item m="1" x="118"/>
        <item m="1" x="264"/>
        <item x="14"/>
        <item m="1" x="365"/>
        <item m="1" x="122"/>
        <item m="1" x="306"/>
        <item m="1" x="359"/>
        <item m="1" x="331"/>
        <item m="1" x="373"/>
        <item m="1" x="282"/>
        <item m="1" x="287"/>
        <item m="1" x="238"/>
        <item m="1" x="181"/>
        <item m="1" x="180"/>
        <item m="1" x="235"/>
        <item m="1" x="243"/>
        <item m="1" x="163"/>
        <item m="1" x="179"/>
        <item m="1" x="333"/>
        <item m="1" x="401"/>
        <item m="1" x="117"/>
        <item m="1" x="162"/>
        <item m="1" x="360"/>
        <item m="1" x="357"/>
        <item m="1" x="350"/>
        <item m="1" x="311"/>
        <item m="1" x="260"/>
        <item m="1" x="149"/>
        <item m="1" x="150"/>
        <item m="1" x="223"/>
        <item m="1" x="346"/>
        <item x="106"/>
        <item m="1" x="157"/>
        <item m="1" x="402"/>
        <item m="1" x="261"/>
        <item m="1" x="309"/>
        <item m="1" x="228"/>
        <item m="1" x="283"/>
        <item m="1" x="130"/>
        <item m="1" x="121"/>
        <item m="1" x="239"/>
        <item m="1" x="127"/>
        <item m="1" x="407"/>
        <item m="1" x="175"/>
        <item m="1" x="347"/>
        <item m="1" x="294"/>
        <item m="1" x="249"/>
        <item m="1" x="190"/>
        <item m="1" x="353"/>
        <item m="1" x="369"/>
        <item m="1" x="361"/>
        <item m="1" x="322"/>
        <item m="1" x="414"/>
        <item m="1" x="194"/>
        <item m="1" x="211"/>
        <item m="1" x="154"/>
        <item m="1" x="304"/>
        <item m="1" x="171"/>
        <item x="78"/>
        <item m="1" x="330"/>
        <item m="1" x="403"/>
        <item m="1" x="208"/>
        <item m="1" x="114"/>
        <item m="1" x="177"/>
        <item m="1" x="391"/>
        <item m="1" x="286"/>
        <item m="1" x="212"/>
        <item m="1" x="246"/>
        <item m="1" x="147"/>
        <item x="100"/>
        <item x="101"/>
        <item x="102"/>
        <item m="1" x="301"/>
        <item x="103"/>
        <item m="1" x="146"/>
        <item m="1" x="134"/>
        <item m="1" x="172"/>
        <item m="1" x="221"/>
        <item m="1" x="381"/>
        <item m="1" x="259"/>
        <item m="1" x="380"/>
        <item m="1" x="405"/>
        <item m="1" x="383"/>
        <item m="1" x="327"/>
        <item m="1" x="354"/>
        <item x="81"/>
        <item m="1" x="116"/>
        <item m="1" x="352"/>
        <item m="1" x="126"/>
        <item m="1" x="140"/>
        <item m="1" x="276"/>
        <item m="1" x="280"/>
        <item m="1" x="326"/>
        <item m="1" x="375"/>
        <item m="1" x="399"/>
        <item m="1" x="338"/>
        <item m="1" x="123"/>
        <item m="1" x="289"/>
        <item m="1" x="378"/>
        <item m="1" x="328"/>
        <item x="79"/>
        <item x="80"/>
        <item x="82"/>
        <item m="1" x="188"/>
        <item m="1" x="339"/>
        <item m="1" x="220"/>
        <item m="1" x="307"/>
        <item m="1" x="135"/>
        <item m="1" x="156"/>
        <item m="1" x="143"/>
        <item m="1" x="268"/>
        <item m="1" x="281"/>
        <item x="74"/>
        <item m="1" x="329"/>
        <item m="1" x="233"/>
        <item m="1" x="252"/>
        <item m="1" x="413"/>
        <item m="1" x="201"/>
        <item m="1" x="272"/>
        <item m="1" x="284"/>
        <item m="1" x="214"/>
        <item m="1" x="178"/>
        <item m="1" x="349"/>
        <item m="1" x="343"/>
        <item m="1" x="315"/>
        <item m="1" x="409"/>
        <item m="1" x="290"/>
        <item m="1" x="132"/>
        <item m="1" x="169"/>
        <item m="1" x="234"/>
        <item m="1" x="193"/>
        <item m="1" x="394"/>
        <item m="1" x="131"/>
        <item m="1" x="379"/>
        <item m="1" x="300"/>
        <item m="1" x="342"/>
        <item m="1" x="319"/>
        <item m="1" x="244"/>
        <item m="1" x="213"/>
        <item m="1" x="390"/>
        <item m="1" x="389"/>
        <item m="1" x="165"/>
        <item m="1" x="291"/>
        <item m="1" x="393"/>
        <item m="1" x="191"/>
        <item m="1" x="370"/>
        <item m="1" x="384"/>
        <item m="1" x="189"/>
        <item m="1" x="195"/>
        <item m="1" x="247"/>
        <item m="1" x="410"/>
        <item m="1" x="187"/>
        <item m="1" x="368"/>
        <item m="1" x="166"/>
        <item m="1" x="253"/>
        <item m="1" x="230"/>
        <item x="77"/>
        <item m="1" x="278"/>
        <item m="1" x="355"/>
        <item m="1" x="255"/>
        <item x="0"/>
        <item x="1"/>
        <item x="2"/>
        <item x="3"/>
        <item x="7"/>
        <item m="1" x="144"/>
        <item x="10"/>
        <item x="11"/>
        <item m="1" x="318"/>
        <item x="13"/>
        <item x="15"/>
        <item x="16"/>
        <item x="17"/>
        <item x="18"/>
        <item x="19"/>
        <item x="21"/>
        <item x="22"/>
        <item x="23"/>
        <item x="24"/>
        <item x="25"/>
        <item x="26"/>
        <item x="29"/>
        <item x="30"/>
        <item m="1" x="376"/>
        <item x="32"/>
        <item x="33"/>
        <item m="1" x="305"/>
        <item m="1" x="317"/>
        <item m="1" x="265"/>
        <item m="1" x="364"/>
        <item m="1" x="325"/>
        <item m="1" x="183"/>
        <item x="8"/>
        <item m="1" x="125"/>
        <item x="28"/>
        <item x="4"/>
        <item x="86"/>
        <item x="87"/>
        <item x="88"/>
        <item x="89"/>
        <item x="90"/>
        <item x="91"/>
        <item x="12"/>
        <item x="20"/>
        <item x="31"/>
        <item m="1" x="242"/>
        <item m="1" x="148"/>
        <item m="1" x="271"/>
        <item x="93"/>
        <item x="75"/>
        <item x="76"/>
        <item m="1" x="293"/>
        <item m="1" x="285"/>
        <item m="1" x="124"/>
        <item x="9"/>
        <item x="85"/>
        <item x="84"/>
        <item x="92"/>
        <item x="94"/>
        <item m="1" x="296"/>
        <item m="1" x="224"/>
        <item m="1" x="335"/>
        <item m="1" x="225"/>
        <item x="95"/>
        <item x="34"/>
        <item m="1" x="388"/>
        <item x="35"/>
        <item x="96"/>
        <item x="97"/>
        <item x="98"/>
        <item x="99"/>
        <item x="104"/>
        <item x="105"/>
        <item m="1" x="273"/>
        <item m="1" x="366"/>
        <item m="1" x="256"/>
        <item m="1" x="215"/>
        <item m="1" x="202"/>
        <item m="1" x="397"/>
        <item m="1" x="367"/>
        <item x="107"/>
        <item x="108"/>
        <item m="1" x="176"/>
        <item x="36"/>
        <item x="37"/>
        <item x="38"/>
        <item x="39"/>
        <item x="40"/>
        <item m="1" x="206"/>
        <item m="1" x="198"/>
        <item m="1" x="115"/>
        <item x="41"/>
        <item x="42"/>
        <item x="43"/>
        <item x="44"/>
        <item x="45"/>
        <item x="46"/>
        <item x="47"/>
        <item x="48"/>
        <item x="109"/>
        <item x="49"/>
        <item x="50"/>
        <item x="51"/>
        <item x="52"/>
        <item x="53"/>
        <item x="54"/>
        <item x="55"/>
        <item m="1" x="254"/>
        <item m="1" x="151"/>
        <item m="1" x="320"/>
        <item x="56"/>
        <item x="57"/>
        <item x="58"/>
        <item x="59"/>
        <item x="60"/>
        <item x="61"/>
        <item x="62"/>
        <item x="63"/>
        <item x="64"/>
        <item x="65"/>
        <item m="1" x="310"/>
        <item x="66"/>
        <item x="67"/>
        <item x="68"/>
        <item x="69"/>
        <item m="1" x="363"/>
        <item m="1" x="216"/>
        <item m="1" x="192"/>
        <item x="70"/>
        <item x="71"/>
        <item x="72"/>
        <item x="73"/>
        <item m="1" x="316"/>
        <item x="110"/>
        <item x="111"/>
        <item x="112"/>
        <item x="113"/>
        <item m="1" x="303"/>
        <item m="1" x="222"/>
        <item m="1" x="186"/>
        <item m="1" x="298"/>
        <item m="1" x="267"/>
        <item t="default"/>
      </items>
    </pivotField>
    <pivotField name="Notes" outline="0" multipleItemSelectionAllowed="1" showAll="0"/>
    <pivotField name="Approval" axis="axisPage" outline="0" multipleItemSelectionAllowed="1" showAll="0">
      <items count="7">
        <item x="0"/>
        <item h="1" x="1"/>
        <item h="1" x="2"/>
        <item h="1" m="1" x="5"/>
        <item h="1" x="4"/>
        <item h="1" x="3"/>
        <item t="default"/>
      </items>
    </pivotField>
    <pivotField name="notes2" outline="0" multipleItemSelectionAllowed="1" showAll="0"/>
    <pivotField name="Status" outline="0" multipleItemSelectionAllowed="1" showAll="0"/>
    <pivotField name="Purchase date" axis="axisPage" numFmtId="14" outline="0" multipleItemSelectionAllowed="1" showAll="0">
      <items count="64">
        <item h="1" m="1" x="40"/>
        <item x="2"/>
        <item h="1" m="1" x="29"/>
        <item h="1" m="1" x="37"/>
        <item h="1" m="1" x="27"/>
        <item h="1" m="1" x="28"/>
        <item h="1" m="1" x="48"/>
        <item h="1" m="1" x="49"/>
        <item h="1" m="1" x="26"/>
        <item h="1" m="1" x="55"/>
        <item h="1" m="1" x="33"/>
        <item h="1" m="1" x="38"/>
        <item h="1" m="1" x="58"/>
        <item h="1" m="1" x="53"/>
        <item h="1" m="1" x="36"/>
        <item h="1" m="1" x="44"/>
        <item h="1" m="1" x="42"/>
        <item h="1" m="1" x="59"/>
        <item h="1" m="1" x="31"/>
        <item h="1" m="1" x="47"/>
        <item h="1" m="1" x="51"/>
        <item h="1" x="1"/>
        <item h="1" x="0"/>
        <item h="1" m="1" x="41"/>
        <item h="1" x="4"/>
        <item h="1" m="1" x="32"/>
        <item h="1" x="18"/>
        <item h="1" m="1" x="39"/>
        <item h="1" x="3"/>
        <item h="1" x="19"/>
        <item h="1" x="7"/>
        <item h="1" m="1" x="54"/>
        <item h="1" x="6"/>
        <item h="1" m="1" x="35"/>
        <item h="1" x="5"/>
        <item h="1" x="8"/>
        <item h="1" m="1" x="60"/>
        <item h="1" x="20"/>
        <item h="1" x="23"/>
        <item h="1" x="25"/>
        <item h="1" x="22"/>
        <item h="1" m="1" x="46"/>
        <item h="1" m="1" x="57"/>
        <item h="1" m="1" x="61"/>
        <item h="1" x="24"/>
        <item h="1" x="9"/>
        <item h="1" x="21"/>
        <item h="1" x="10"/>
        <item h="1" m="1" x="56"/>
        <item h="1" x="11"/>
        <item h="1" m="1" x="45"/>
        <item h="1" m="1" x="34"/>
        <item h="1" x="12"/>
        <item h="1" x="13"/>
        <item h="1" x="14"/>
        <item h="1" m="1" x="50"/>
        <item h="1" x="15"/>
        <item h="1" m="1" x="62"/>
        <item h="1" x="16"/>
        <item h="1" x="17"/>
        <item h="1" m="1" x="30"/>
        <item h="1" m="1" x="52"/>
        <item h="1" m="1" x="43"/>
        <item t="default"/>
      </items>
    </pivotField>
    <pivotField name="ETA" outline="0" multipleItemSelectionAllowed="1" showAll="0"/>
    <pivotField showAll="0" includeNewItemsInFilter="1" defaultSubtotal="0"/>
    <pivotField name="Purchased by" axis="axisPage" outline="0" multipleItemSelectionAllowed="1" showAll="0">
      <items count="7">
        <item h="1" x="2"/>
        <item h="1" x="0"/>
        <item h="1" x="3"/>
        <item x="4"/>
        <item h="1" x="1"/>
        <item h="1" x="5"/>
        <item t="default"/>
      </items>
    </pivotField>
    <pivotField name="Shipping/ Other Costs" outline="0" multipleItemSelectionAllowed="1" showAll="0"/>
    <pivotField name="Grand Total / Actual Total Cost" outline="0" multipleItemSelectionAllowed="1" showAll="0"/>
    <pivotField dragToRow="0" dragToCol="0" dragToPage="0" showAll="0" includeNewItemsInFilter="1" defaultSubtotal="0"/>
  </pivotFields>
  <rowFields count="1">
    <field x="12"/>
  </rowFields>
  <rowItems count="1">
    <i>
      <x v="307"/>
    </i>
  </rowItems>
  <colItems count="1">
    <i/>
  </colItems>
  <pageFields count="3">
    <pageField fld="14" hier="0"/>
    <pageField fld="17" hier="0"/>
    <pageField fld="20" hier="-1"/>
  </pageFields>
  <dataFields count="1">
    <dataField name="SUM of Total QTY (inc. spares)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Andrew" cacheId="20" applyNumberFormats="0" applyBorderFormats="0" applyFontFormats="0" applyPatternFormats="0" applyAlignmentFormats="0" applyWidthHeightFormats="0" dataCaption="" updatedVersion="6" rowGrandTotals="0">
  <location ref="B9:E11" firstHeaderRow="1" firstDataRow="1" firstDataCol="3" rowPageCount="3" colPageCount="1"/>
  <pivotFields count="24">
    <pivotField name="Order #" outline="0" multipleItemSelectionAllowed="1" showAll="0" defaultSubtotal="0"/>
    <pivotField name="Date Submitted" numFmtId="14" outline="0" multipleItemSelectionAllowed="1" showAll="0" defaultSubtotal="0"/>
    <pivotField name="Team" outline="0" multipleItemSelectionAllowed="1" showAll="0" defaultSubtotal="0"/>
    <pivotField name="Item" outline="0" multipleItemSelectionAllowed="1" showAll="0" defaultSubtotal="0"/>
    <pivotField name="Description" outline="0" multipleItemSelectionAllowed="1" showAll="0" defaultSubtotal="0"/>
    <pivotField name="Supplier" outline="0" multipleItemSelectionAllowed="1" showAll="0" defaultSubtotal="0"/>
    <pivotField name="Vendor PN" axis="axisRow" outline="0" multipleItemSelectionAllowed="1" showAll="0" defaultSubtotal="0">
      <items count="32">
        <item m="1" x="24"/>
        <item m="1" x="29"/>
        <item m="1" x="20"/>
        <item m="1" x="25"/>
        <item m="1" x="23"/>
        <item m="1" x="31"/>
        <item m="1" x="28"/>
        <item m="1" x="27"/>
        <item m="1" x="21"/>
        <item m="1" x="30"/>
        <item x="0"/>
        <item x="14"/>
        <item x="15"/>
        <item x="16"/>
        <item x="9"/>
        <item x="18"/>
        <item x="10"/>
        <item x="5"/>
        <item m="1" x="26"/>
        <item x="8"/>
        <item x="2"/>
        <item x="3"/>
        <item x="4"/>
        <item x="11"/>
        <item x="12"/>
        <item x="1"/>
        <item x="13"/>
        <item x="6"/>
        <item x="7"/>
        <item x="17"/>
        <item x="19"/>
        <item m="1" x="22"/>
      </items>
    </pivotField>
    <pivotField name="Total QTY (inc. spares)" dataField="1" outline="0" multipleItemSelectionAllowed="1" showAll="0" defaultSubtotal="0"/>
    <pivotField name="Spares" outline="0" multipleItemSelectionAllowed="1" showAll="0" defaultSubtotal="0"/>
    <pivotField name="Price per unit in original currency" outline="0" multipleItemSelectionAllowed="1" showAll="0" defaultSubtotal="0"/>
    <pivotField name="Original Currency" outline="0" multipleItemSelectionAllowed="1" showAll="0" defaultSubtotal="0"/>
    <pivotField name="Total price (AUD)" numFmtId="167" outline="0" multipleItemSelectionAllowed="1" showAll="0" defaultSubtotal="0"/>
    <pivotField name="Link" axis="axisRow" outline="0" multipleItemSelectionAllowed="1" showAll="0" defaultSubtotal="0">
      <items count="415">
        <item m="1" x="372"/>
        <item m="1" x="299"/>
        <item m="1" x="334"/>
        <item m="1" x="174"/>
        <item m="1" x="196"/>
        <item m="1" x="231"/>
        <item x="6"/>
        <item m="1" x="139"/>
        <item m="1" x="240"/>
        <item m="1" x="377"/>
        <item x="5"/>
        <item m="1" x="145"/>
        <item m="1" x="153"/>
        <item m="1" x="160"/>
        <item m="1" x="185"/>
        <item m="1" x="245"/>
        <item m="1" x="412"/>
        <item m="1" x="152"/>
        <item x="27"/>
        <item m="1" x="411"/>
        <item m="1" x="382"/>
        <item m="1" x="159"/>
        <item m="1" x="387"/>
        <item m="1" x="396"/>
        <item m="1" x="400"/>
        <item m="1" x="362"/>
        <item m="1" x="250"/>
        <item m="1" x="336"/>
        <item m="1" x="404"/>
        <item m="1" x="257"/>
        <item m="1" x="241"/>
        <item m="1" x="219"/>
        <item m="1" x="142"/>
        <item m="1" x="323"/>
        <item m="1" x="297"/>
        <item m="1" x="270"/>
        <item m="1" x="292"/>
        <item m="1" x="308"/>
        <item m="1" x="248"/>
        <item m="1" x="340"/>
        <item m="1" x="218"/>
        <item m="1" x="321"/>
        <item m="1" x="371"/>
        <item m="1" x="155"/>
        <item m="1" x="312"/>
        <item m="1" x="237"/>
        <item m="1" x="207"/>
        <item m="1" x="324"/>
        <item m="1" x="210"/>
        <item m="1" x="164"/>
        <item m="1" x="229"/>
        <item m="1" x="258"/>
        <item m="1" x="279"/>
        <item m="1" x="173"/>
        <item m="1" x="167"/>
        <item m="1" x="197"/>
        <item m="1" x="263"/>
        <item m="1" x="158"/>
        <item m="1" x="170"/>
        <item m="1" x="386"/>
        <item m="1" x="136"/>
        <item m="1" x="209"/>
        <item m="1" x="200"/>
        <item m="1" x="332"/>
        <item m="1" x="184"/>
        <item m="1" x="302"/>
        <item m="1" x="345"/>
        <item m="1" x="141"/>
        <item m="1" x="262"/>
        <item m="1" x="277"/>
        <item m="1" x="129"/>
        <item m="1" x="408"/>
        <item m="1" x="161"/>
        <item m="1" x="205"/>
        <item m="1" x="348"/>
        <item m="1" x="232"/>
        <item m="1" x="374"/>
        <item m="1" x="337"/>
        <item m="1" x="120"/>
        <item m="1" x="406"/>
        <item m="1" x="398"/>
        <item m="1" x="251"/>
        <item m="1" x="295"/>
        <item m="1" x="385"/>
        <item m="1" x="128"/>
        <item m="1" x="226"/>
        <item m="1" x="351"/>
        <item m="1" x="274"/>
        <item m="1" x="395"/>
        <item m="1" x="275"/>
        <item x="83"/>
        <item m="1" x="137"/>
        <item m="1" x="344"/>
        <item m="1" x="168"/>
        <item m="1" x="204"/>
        <item m="1" x="269"/>
        <item m="1" x="199"/>
        <item m="1" x="119"/>
        <item m="1" x="236"/>
        <item m="1" x="138"/>
        <item m="1" x="392"/>
        <item m="1" x="227"/>
        <item m="1" x="133"/>
        <item m="1" x="356"/>
        <item m="1" x="358"/>
        <item m="1" x="266"/>
        <item m="1" x="217"/>
        <item m="1" x="203"/>
        <item m="1" x="288"/>
        <item m="1" x="182"/>
        <item m="1" x="341"/>
        <item m="1" x="313"/>
        <item m="1" x="314"/>
        <item m="1" x="118"/>
        <item m="1" x="264"/>
        <item x="14"/>
        <item m="1" x="365"/>
        <item m="1" x="122"/>
        <item m="1" x="306"/>
        <item m="1" x="359"/>
        <item m="1" x="331"/>
        <item m="1" x="373"/>
        <item m="1" x="282"/>
        <item m="1" x="287"/>
        <item m="1" x="238"/>
        <item m="1" x="181"/>
        <item m="1" x="180"/>
        <item m="1" x="235"/>
        <item m="1" x="243"/>
        <item m="1" x="163"/>
        <item m="1" x="179"/>
        <item m="1" x="333"/>
        <item m="1" x="401"/>
        <item m="1" x="117"/>
        <item m="1" x="162"/>
        <item m="1" x="360"/>
        <item m="1" x="357"/>
        <item m="1" x="350"/>
        <item m="1" x="311"/>
        <item m="1" x="260"/>
        <item m="1" x="149"/>
        <item m="1" x="150"/>
        <item m="1" x="223"/>
        <item m="1" x="346"/>
        <item x="106"/>
        <item m="1" x="157"/>
        <item m="1" x="402"/>
        <item m="1" x="261"/>
        <item m="1" x="309"/>
        <item m="1" x="228"/>
        <item m="1" x="283"/>
        <item m="1" x="130"/>
        <item m="1" x="121"/>
        <item m="1" x="239"/>
        <item m="1" x="127"/>
        <item m="1" x="407"/>
        <item m="1" x="175"/>
        <item m="1" x="347"/>
        <item m="1" x="294"/>
        <item m="1" x="249"/>
        <item m="1" x="190"/>
        <item m="1" x="353"/>
        <item m="1" x="369"/>
        <item m="1" x="361"/>
        <item m="1" x="322"/>
        <item m="1" x="414"/>
        <item m="1" x="194"/>
        <item m="1" x="211"/>
        <item m="1" x="154"/>
        <item m="1" x="304"/>
        <item m="1" x="171"/>
        <item x="78"/>
        <item m="1" x="330"/>
        <item m="1" x="403"/>
        <item m="1" x="208"/>
        <item m="1" x="114"/>
        <item m="1" x="177"/>
        <item m="1" x="391"/>
        <item m="1" x="286"/>
        <item m="1" x="212"/>
        <item m="1" x="246"/>
        <item m="1" x="147"/>
        <item x="100"/>
        <item x="101"/>
        <item x="102"/>
        <item m="1" x="301"/>
        <item x="103"/>
        <item m="1" x="146"/>
        <item m="1" x="134"/>
        <item m="1" x="172"/>
        <item m="1" x="221"/>
        <item m="1" x="381"/>
        <item m="1" x="259"/>
        <item m="1" x="380"/>
        <item m="1" x="405"/>
        <item m="1" x="383"/>
        <item m="1" x="327"/>
        <item m="1" x="354"/>
        <item x="81"/>
        <item m="1" x="116"/>
        <item m="1" x="352"/>
        <item m="1" x="126"/>
        <item m="1" x="140"/>
        <item m="1" x="276"/>
        <item m="1" x="280"/>
        <item m="1" x="326"/>
        <item m="1" x="375"/>
        <item m="1" x="399"/>
        <item m="1" x="338"/>
        <item m="1" x="123"/>
        <item m="1" x="289"/>
        <item m="1" x="378"/>
        <item m="1" x="328"/>
        <item x="79"/>
        <item x="80"/>
        <item x="82"/>
        <item m="1" x="188"/>
        <item m="1" x="339"/>
        <item m="1" x="220"/>
        <item m="1" x="307"/>
        <item m="1" x="135"/>
        <item m="1" x="156"/>
        <item m="1" x="143"/>
        <item m="1" x="268"/>
        <item m="1" x="281"/>
        <item x="74"/>
        <item m="1" x="329"/>
        <item m="1" x="233"/>
        <item m="1" x="252"/>
        <item m="1" x="413"/>
        <item m="1" x="201"/>
        <item m="1" x="272"/>
        <item m="1" x="284"/>
        <item m="1" x="214"/>
        <item m="1" x="178"/>
        <item m="1" x="349"/>
        <item m="1" x="343"/>
        <item m="1" x="315"/>
        <item m="1" x="409"/>
        <item m="1" x="290"/>
        <item m="1" x="132"/>
        <item m="1" x="169"/>
        <item m="1" x="234"/>
        <item m="1" x="193"/>
        <item m="1" x="394"/>
        <item m="1" x="131"/>
        <item m="1" x="379"/>
        <item m="1" x="300"/>
        <item m="1" x="342"/>
        <item m="1" x="319"/>
        <item m="1" x="244"/>
        <item m="1" x="213"/>
        <item m="1" x="390"/>
        <item m="1" x="389"/>
        <item m="1" x="165"/>
        <item m="1" x="291"/>
        <item m="1" x="393"/>
        <item m="1" x="191"/>
        <item m="1" x="370"/>
        <item m="1" x="384"/>
        <item m="1" x="189"/>
        <item m="1" x="195"/>
        <item m="1" x="247"/>
        <item m="1" x="410"/>
        <item m="1" x="187"/>
        <item m="1" x="368"/>
        <item m="1" x="166"/>
        <item m="1" x="253"/>
        <item m="1" x="230"/>
        <item x="77"/>
        <item m="1" x="278"/>
        <item m="1" x="355"/>
        <item m="1" x="255"/>
        <item x="0"/>
        <item x="1"/>
        <item x="2"/>
        <item x="3"/>
        <item x="7"/>
        <item m="1" x="144"/>
        <item x="10"/>
        <item x="11"/>
        <item m="1" x="318"/>
        <item x="13"/>
        <item x="15"/>
        <item x="16"/>
        <item x="17"/>
        <item x="18"/>
        <item x="19"/>
        <item x="21"/>
        <item x="22"/>
        <item x="23"/>
        <item x="24"/>
        <item x="25"/>
        <item x="26"/>
        <item x="29"/>
        <item x="30"/>
        <item m="1" x="376"/>
        <item x="32"/>
        <item x="33"/>
        <item m="1" x="305"/>
        <item m="1" x="317"/>
        <item m="1" x="265"/>
        <item m="1" x="364"/>
        <item m="1" x="325"/>
        <item m="1" x="183"/>
        <item x="8"/>
        <item m="1" x="125"/>
        <item x="28"/>
        <item x="4"/>
        <item x="86"/>
        <item x="87"/>
        <item x="88"/>
        <item x="89"/>
        <item x="90"/>
        <item x="91"/>
        <item x="12"/>
        <item x="20"/>
        <item x="31"/>
        <item m="1" x="242"/>
        <item m="1" x="148"/>
        <item m="1" x="271"/>
        <item x="93"/>
        <item x="75"/>
        <item x="76"/>
        <item m="1" x="293"/>
        <item m="1" x="285"/>
        <item m="1" x="124"/>
        <item x="9"/>
        <item x="85"/>
        <item x="84"/>
        <item x="92"/>
        <item x="94"/>
        <item m="1" x="296"/>
        <item m="1" x="224"/>
        <item m="1" x="335"/>
        <item m="1" x="225"/>
        <item x="95"/>
        <item x="34"/>
        <item m="1" x="388"/>
        <item x="35"/>
        <item x="96"/>
        <item x="97"/>
        <item x="98"/>
        <item x="99"/>
        <item x="104"/>
        <item x="105"/>
        <item m="1" x="273"/>
        <item m="1" x="366"/>
        <item m="1" x="256"/>
        <item m="1" x="215"/>
        <item m="1" x="202"/>
        <item m="1" x="397"/>
        <item m="1" x="367"/>
        <item x="107"/>
        <item x="108"/>
        <item m="1" x="176"/>
        <item x="36"/>
        <item x="37"/>
        <item x="38"/>
        <item x="39"/>
        <item x="40"/>
        <item m="1" x="206"/>
        <item m="1" x="198"/>
        <item m="1" x="115"/>
        <item x="41"/>
        <item x="42"/>
        <item x="43"/>
        <item x="44"/>
        <item x="45"/>
        <item x="46"/>
        <item x="47"/>
        <item x="48"/>
        <item x="109"/>
        <item x="49"/>
        <item x="50"/>
        <item x="51"/>
        <item x="52"/>
        <item x="53"/>
        <item x="54"/>
        <item x="55"/>
        <item m="1" x="254"/>
        <item m="1" x="151"/>
        <item m="1" x="320"/>
        <item x="56"/>
        <item x="57"/>
        <item x="58"/>
        <item x="59"/>
        <item x="60"/>
        <item x="61"/>
        <item x="62"/>
        <item x="63"/>
        <item x="64"/>
        <item x="65"/>
        <item m="1" x="310"/>
        <item x="66"/>
        <item x="67"/>
        <item x="68"/>
        <item x="69"/>
        <item m="1" x="363"/>
        <item m="1" x="216"/>
        <item m="1" x="192"/>
        <item x="70"/>
        <item x="71"/>
        <item x="72"/>
        <item x="73"/>
        <item m="1" x="316"/>
        <item x="110"/>
        <item x="111"/>
        <item x="112"/>
        <item x="113"/>
        <item m="1" x="303"/>
        <item m="1" x="222"/>
        <item m="1" x="186"/>
        <item m="1" x="298"/>
        <item m="1" x="267"/>
      </items>
    </pivotField>
    <pivotField name="Notes" outline="0" multipleItemSelectionAllowed="1" showAll="0" defaultSubtotal="0"/>
    <pivotField name="Approval" axis="axisPage" outline="0" multipleItemSelectionAllowed="1" showAll="0" defaultSubtotal="0">
      <items count="6">
        <item x="0"/>
        <item h="1" x="1"/>
        <item h="1" x="2"/>
        <item h="1" m="1" x="5"/>
        <item h="1" x="4"/>
        <item h="1" x="3"/>
      </items>
    </pivotField>
    <pivotField name="notes2" axis="axisRow" outline="0" multipleItemSelectionAllowed="1" showAll="0" defaultSubtotal="0">
      <items count="170">
        <item m="1" x="122"/>
        <item x="10"/>
        <item m="1" x="146"/>
        <item m="1" x="75"/>
        <item m="1" x="148"/>
        <item m="1" x="68"/>
        <item m="1" x="156"/>
        <item m="1" x="115"/>
        <item m="1" x="56"/>
        <item m="1" x="145"/>
        <item m="1" x="98"/>
        <item x="12"/>
        <item m="1" x="102"/>
        <item m="1" x="133"/>
        <item m="1" x="103"/>
        <item m="1" x="86"/>
        <item x="1"/>
        <item m="1" x="114"/>
        <item m="1" x="137"/>
        <item m="1" x="129"/>
        <item m="1" x="99"/>
        <item x="40"/>
        <item m="1" x="58"/>
        <item m="1" x="132"/>
        <item m="1" x="108"/>
        <item m="1" x="54"/>
        <item m="1" x="105"/>
        <item m="1" x="141"/>
        <item m="1" x="97"/>
        <item m="1" x="140"/>
        <item m="1" x="62"/>
        <item m="1" x="118"/>
        <item x="38"/>
        <item m="1" x="136"/>
        <item m="1" x="60"/>
        <item x="5"/>
        <item x="11"/>
        <item m="1" x="149"/>
        <item m="1" x="144"/>
        <item m="1" x="101"/>
        <item x="9"/>
        <item m="1" x="157"/>
        <item m="1" x="111"/>
        <item m="1" x="112"/>
        <item m="1" x="106"/>
        <item m="1" x="143"/>
        <item m="1" x="116"/>
        <item m="1" x="119"/>
        <item x="0"/>
        <item m="1" x="165"/>
        <item x="31"/>
        <item x="6"/>
        <item x="7"/>
        <item m="1" x="95"/>
        <item m="1" x="77"/>
        <item x="13"/>
        <item m="1" x="142"/>
        <item x="41"/>
        <item m="1" x="153"/>
        <item m="1" x="74"/>
        <item x="44"/>
        <item x="45"/>
        <item x="46"/>
        <item x="47"/>
        <item x="48"/>
        <item m="1" x="113"/>
        <item m="1" x="124"/>
        <item m="1" x="82"/>
        <item m="1" x="88"/>
        <item x="8"/>
        <item m="1" x="92"/>
        <item m="1" x="107"/>
        <item m="1" x="158"/>
        <item m="1" x="67"/>
        <item m="1" x="162"/>
        <item m="1" x="168"/>
        <item m="1" x="152"/>
        <item m="1" x="161"/>
        <item x="2"/>
        <item m="1" x="55"/>
        <item m="1" x="94"/>
        <item m="1" x="70"/>
        <item m="1" x="163"/>
        <item m="1" x="138"/>
        <item x="4"/>
        <item m="1" x="123"/>
        <item m="1" x="131"/>
        <item m="1" x="109"/>
        <item m="1" x="126"/>
        <item m="1" x="155"/>
        <item x="39"/>
        <item m="1" x="61"/>
        <item m="1" x="169"/>
        <item m="1" x="72"/>
        <item m="1" x="159"/>
        <item m="1" x="69"/>
        <item m="1" x="167"/>
        <item m="1" x="125"/>
        <item m="1" x="139"/>
        <item m="1" x="93"/>
        <item m="1" x="73"/>
        <item m="1" x="79"/>
        <item x="42"/>
        <item x="49"/>
        <item m="1" x="104"/>
        <item m="1" x="80"/>
        <item m="1" x="66"/>
        <item x="3"/>
        <item m="1" x="134"/>
        <item m="1" x="65"/>
        <item m="1" x="78"/>
        <item m="1" x="57"/>
        <item m="1" x="166"/>
        <item m="1" x="154"/>
        <item m="1" x="90"/>
        <item m="1" x="128"/>
        <item m="1" x="100"/>
        <item m="1" x="83"/>
        <item m="1" x="89"/>
        <item m="1" x="120"/>
        <item x="51"/>
        <item m="1" x="160"/>
        <item m="1" x="63"/>
        <item x="50"/>
        <item m="1" x="64"/>
        <item x="14"/>
        <item m="1" x="150"/>
        <item m="1" x="59"/>
        <item m="1" x="127"/>
        <item m="1" x="81"/>
        <item m="1" x="130"/>
        <item m="1" x="117"/>
        <item x="16"/>
        <item x="15"/>
        <item x="17"/>
        <item x="18"/>
        <item x="19"/>
        <item x="20"/>
        <item x="21"/>
        <item x="22"/>
        <item x="23"/>
        <item x="24"/>
        <item x="25"/>
        <item m="1" x="110"/>
        <item m="1" x="147"/>
        <item x="52"/>
        <item x="26"/>
        <item x="27"/>
        <item x="28"/>
        <item x="29"/>
        <item m="1" x="96"/>
        <item m="1" x="71"/>
        <item m="1" x="151"/>
        <item m="1" x="87"/>
        <item x="32"/>
        <item x="33"/>
        <item x="34"/>
        <item x="35"/>
        <item x="36"/>
        <item x="37"/>
        <item x="30"/>
        <item m="1" x="164"/>
        <item x="53"/>
        <item x="43"/>
        <item m="1" x="135"/>
        <item m="1" x="85"/>
        <item m="1" x="91"/>
        <item m="1" x="121"/>
        <item m="1" x="84"/>
        <item m="1" x="76"/>
      </items>
    </pivotField>
    <pivotField name="Status" outline="0" multipleItemSelectionAllowed="1" showAll="0" defaultSubtotal="0"/>
    <pivotField name="Purchase date" axis="axisPage" numFmtId="14" outline="0" multipleItemSelectionAllowed="1" showAll="0" defaultSubtotal="0">
      <items count="63">
        <item h="1" m="1" x="40"/>
        <item x="2"/>
        <item h="1" m="1" x="29"/>
        <item h="1" m="1" x="37"/>
        <item h="1" m="1" x="27"/>
        <item h="1" m="1" x="28"/>
        <item h="1" m="1" x="48"/>
        <item h="1" m="1" x="49"/>
        <item h="1" m="1" x="26"/>
        <item h="1" m="1" x="55"/>
        <item h="1" m="1" x="33"/>
        <item h="1" m="1" x="38"/>
        <item h="1" m="1" x="58"/>
        <item h="1" m="1" x="53"/>
        <item h="1" m="1" x="36"/>
        <item h="1" m="1" x="44"/>
        <item h="1" m="1" x="42"/>
        <item h="1" m="1" x="59"/>
        <item h="1" m="1" x="31"/>
        <item h="1" m="1" x="47"/>
        <item h="1" m="1" x="51"/>
        <item h="1" x="1"/>
        <item h="1" x="0"/>
        <item h="1" m="1" x="41"/>
        <item h="1" x="4"/>
        <item h="1" m="1" x="32"/>
        <item h="1" x="18"/>
        <item h="1" m="1" x="39"/>
        <item h="1" x="3"/>
        <item h="1" x="19"/>
        <item h="1" x="7"/>
        <item h="1" m="1" x="54"/>
        <item h="1" x="6"/>
        <item h="1" m="1" x="35"/>
        <item h="1" x="5"/>
        <item h="1" x="8"/>
        <item h="1" m="1" x="60"/>
        <item h="1" x="20"/>
        <item h="1" x="23"/>
        <item h="1" x="25"/>
        <item h="1" x="22"/>
        <item h="1" m="1" x="46"/>
        <item h="1" m="1" x="57"/>
        <item h="1" m="1" x="61"/>
        <item h="1" x="24"/>
        <item h="1" x="9"/>
        <item h="1" x="21"/>
        <item h="1" x="10"/>
        <item h="1" m="1" x="56"/>
        <item h="1" x="11"/>
        <item h="1" m="1" x="45"/>
        <item h="1" m="1" x="34"/>
        <item h="1" x="12"/>
        <item h="1" x="13"/>
        <item h="1" x="14"/>
        <item h="1" m="1" x="50"/>
        <item h="1" x="15"/>
        <item h="1" m="1" x="62"/>
        <item h="1" x="16"/>
        <item h="1" x="17"/>
        <item h="1" m="1" x="30"/>
        <item h="1" m="1" x="52"/>
        <item h="1" m="1" x="43"/>
      </items>
    </pivotField>
    <pivotField name="ETA" outline="0" multipleItemSelectionAllowed="1" showAll="0" defaultSubtotal="0"/>
    <pivotField showAll="0" includeNewItemsInFilter="1" defaultSubtotal="0"/>
    <pivotField name="Purchased by" axis="axisPage" outline="0" multipleItemSelectionAllowed="1" showAll="0" defaultSubtotal="0">
      <items count="6">
        <item h="1" x="2"/>
        <item h="1" x="0"/>
        <item h="1" x="3"/>
        <item h="1" x="4"/>
        <item x="1"/>
        <item h="1" x="5"/>
      </items>
    </pivotField>
    <pivotField name="Shipping/ Other Costs" outline="0" multipleItemSelectionAllowed="1" showAll="0" defaultSubtotal="0"/>
    <pivotField name="Grand Total / Actual Total Cost" outline="0" multipleItemSelectionAllowed="1" showAll="0" defaultSubtotal="0"/>
    <pivotField dragToRow="0" dragToCol="0" dragToPage="0" showAll="0" includeNewItemsInFilter="1" defaultSubtotal="0"/>
  </pivotFields>
  <rowFields count="3">
    <field x="12"/>
    <field x="6"/>
    <field x="15"/>
  </rowFields>
  <rowItems count="2">
    <i>
      <x v="225"/>
      <x v="17"/>
      <x v="48"/>
    </i>
    <i>
      <x v="308"/>
      <x v="10"/>
      <x v="48"/>
    </i>
  </rowItems>
  <colItems count="1">
    <i/>
  </colItems>
  <pageFields count="3">
    <pageField fld="14" hier="0"/>
    <pageField fld="17" hier="0"/>
    <pageField fld="20" hier="-1"/>
  </pageFields>
  <dataFields count="1">
    <dataField name="SUM of Total QTY (inc. spares)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teven" cacheId="20" applyNumberFormats="0" applyBorderFormats="0" applyFontFormats="0" applyPatternFormats="0" applyAlignmentFormats="0" applyWidthHeightFormats="0" dataCaption="" updatedVersion="6" rowGrandTotals="0" colGrandTotals="0">
  <location ref="B9:E9" firstHeaderRow="1" firstDataRow="1" firstDataCol="3" rowPageCount="3" colPageCount="1"/>
  <pivotFields count="24">
    <pivotField name="Order #" outline="0" multipleItemSelectionAllowed="1" showAll="0" defaultSubtotal="0"/>
    <pivotField name="Date Submitted" numFmtId="14" outline="0" multipleItemSelectionAllowed="1" showAll="0" defaultSubtotal="0"/>
    <pivotField name="Team" outline="0" multipleItemSelectionAllowed="1" showAll="0" defaultSubtotal="0"/>
    <pivotField name="Item" outline="0" multipleItemSelectionAllowed="1" showAll="0" defaultSubtotal="0"/>
    <pivotField name="Description" outline="0" multipleItemSelectionAllowed="1" showAll="0" defaultSubtotal="0"/>
    <pivotField name="Supplier" outline="0" multipleItemSelectionAllowed="1" showAll="0" defaultSubtotal="0"/>
    <pivotField name="Vendor PN" axis="axisRow" outline="0" multipleItemSelectionAllowed="1" showAll="0" defaultSubtotal="0">
      <items count="32">
        <item m="1" x="24"/>
        <item m="1" x="29"/>
        <item m="1" x="20"/>
        <item m="1" x="25"/>
        <item m="1" x="23"/>
        <item m="1" x="31"/>
        <item m="1" x="28"/>
        <item m="1" x="27"/>
        <item m="1" x="21"/>
        <item m="1" x="30"/>
        <item x="0"/>
        <item x="14"/>
        <item x="15"/>
        <item x="16"/>
        <item x="9"/>
        <item x="18"/>
        <item x="10"/>
        <item x="5"/>
        <item m="1" x="26"/>
        <item x="8"/>
        <item x="2"/>
        <item x="3"/>
        <item x="4"/>
        <item x="11"/>
        <item x="12"/>
        <item x="1"/>
        <item x="13"/>
        <item x="6"/>
        <item x="7"/>
        <item x="17"/>
        <item x="19"/>
        <item m="1" x="22"/>
      </items>
    </pivotField>
    <pivotField name="Total QTY (inc. spares)" dataField="1" outline="0" multipleItemSelectionAllowed="1" showAll="0" defaultSubtotal="0"/>
    <pivotField name="Spares" outline="0" multipleItemSelectionAllowed="1" showAll="0" defaultSubtotal="0"/>
    <pivotField name="Price per unit in original currency" outline="0" multipleItemSelectionAllowed="1" showAll="0" defaultSubtotal="0"/>
    <pivotField name="Original Currency" outline="0" multipleItemSelectionAllowed="1" showAll="0" defaultSubtotal="0"/>
    <pivotField name="Total price (AUD)" numFmtId="167" outline="0" multipleItemSelectionAllowed="1" showAll="0" defaultSubtotal="0"/>
    <pivotField name="Link" axis="axisRow" outline="0" multipleItemSelectionAllowed="1" showAll="0" defaultSubtotal="0">
      <items count="415">
        <item m="1" x="372"/>
        <item m="1" x="299"/>
        <item m="1" x="334"/>
        <item m="1" x="174"/>
        <item m="1" x="196"/>
        <item m="1" x="231"/>
        <item x="6"/>
        <item m="1" x="139"/>
        <item m="1" x="240"/>
        <item m="1" x="377"/>
        <item x="5"/>
        <item m="1" x="145"/>
        <item m="1" x="153"/>
        <item m="1" x="160"/>
        <item m="1" x="185"/>
        <item m="1" x="245"/>
        <item m="1" x="412"/>
        <item m="1" x="152"/>
        <item x="27"/>
        <item m="1" x="411"/>
        <item m="1" x="382"/>
        <item m="1" x="159"/>
        <item m="1" x="387"/>
        <item m="1" x="396"/>
        <item m="1" x="400"/>
        <item m="1" x="362"/>
        <item m="1" x="250"/>
        <item m="1" x="336"/>
        <item m="1" x="404"/>
        <item m="1" x="257"/>
        <item m="1" x="241"/>
        <item m="1" x="219"/>
        <item m="1" x="142"/>
        <item m="1" x="323"/>
        <item m="1" x="297"/>
        <item m="1" x="270"/>
        <item m="1" x="292"/>
        <item m="1" x="308"/>
        <item m="1" x="248"/>
        <item m="1" x="340"/>
        <item m="1" x="218"/>
        <item m="1" x="321"/>
        <item m="1" x="371"/>
        <item m="1" x="155"/>
        <item m="1" x="312"/>
        <item m="1" x="237"/>
        <item m="1" x="207"/>
        <item m="1" x="324"/>
        <item m="1" x="210"/>
        <item m="1" x="164"/>
        <item m="1" x="229"/>
        <item m="1" x="258"/>
        <item m="1" x="279"/>
        <item m="1" x="173"/>
        <item m="1" x="167"/>
        <item m="1" x="197"/>
        <item m="1" x="263"/>
        <item m="1" x="158"/>
        <item m="1" x="170"/>
        <item m="1" x="386"/>
        <item m="1" x="136"/>
        <item m="1" x="209"/>
        <item m="1" x="200"/>
        <item m="1" x="332"/>
        <item m="1" x="184"/>
        <item m="1" x="302"/>
        <item m="1" x="345"/>
        <item m="1" x="141"/>
        <item m="1" x="262"/>
        <item m="1" x="277"/>
        <item m="1" x="129"/>
        <item m="1" x="408"/>
        <item m="1" x="161"/>
        <item m="1" x="205"/>
        <item m="1" x="348"/>
        <item m="1" x="232"/>
        <item m="1" x="374"/>
        <item m="1" x="337"/>
        <item m="1" x="120"/>
        <item m="1" x="406"/>
        <item m="1" x="398"/>
        <item m="1" x="251"/>
        <item m="1" x="295"/>
        <item m="1" x="385"/>
        <item m="1" x="128"/>
        <item m="1" x="226"/>
        <item m="1" x="351"/>
        <item m="1" x="274"/>
        <item m="1" x="395"/>
        <item m="1" x="275"/>
        <item x="83"/>
        <item m="1" x="137"/>
        <item m="1" x="344"/>
        <item m="1" x="168"/>
        <item m="1" x="204"/>
        <item m="1" x="269"/>
        <item m="1" x="199"/>
        <item m="1" x="119"/>
        <item m="1" x="236"/>
        <item m="1" x="138"/>
        <item m="1" x="392"/>
        <item m="1" x="227"/>
        <item m="1" x="133"/>
        <item m="1" x="356"/>
        <item m="1" x="358"/>
        <item m="1" x="266"/>
        <item m="1" x="217"/>
        <item m="1" x="203"/>
        <item m="1" x="288"/>
        <item m="1" x="182"/>
        <item m="1" x="341"/>
        <item m="1" x="313"/>
        <item m="1" x="314"/>
        <item m="1" x="118"/>
        <item m="1" x="264"/>
        <item x="14"/>
        <item m="1" x="365"/>
        <item m="1" x="122"/>
        <item m="1" x="306"/>
        <item m="1" x="359"/>
        <item m="1" x="331"/>
        <item m="1" x="373"/>
        <item m="1" x="282"/>
        <item m="1" x="287"/>
        <item m="1" x="238"/>
        <item m="1" x="181"/>
        <item m="1" x="180"/>
        <item m="1" x="235"/>
        <item m="1" x="243"/>
        <item m="1" x="163"/>
        <item m="1" x="179"/>
        <item m="1" x="333"/>
        <item m="1" x="401"/>
        <item m="1" x="117"/>
        <item m="1" x="162"/>
        <item m="1" x="360"/>
        <item m="1" x="357"/>
        <item m="1" x="350"/>
        <item m="1" x="311"/>
        <item m="1" x="260"/>
        <item m="1" x="149"/>
        <item m="1" x="150"/>
        <item m="1" x="223"/>
        <item m="1" x="346"/>
        <item x="106"/>
        <item m="1" x="157"/>
        <item m="1" x="402"/>
        <item m="1" x="261"/>
        <item m="1" x="309"/>
        <item m="1" x="228"/>
        <item m="1" x="283"/>
        <item m="1" x="130"/>
        <item m="1" x="121"/>
        <item m="1" x="239"/>
        <item m="1" x="127"/>
        <item m="1" x="407"/>
        <item m="1" x="175"/>
        <item m="1" x="347"/>
        <item m="1" x="294"/>
        <item m="1" x="249"/>
        <item m="1" x="190"/>
        <item m="1" x="353"/>
        <item m="1" x="369"/>
        <item m="1" x="361"/>
        <item m="1" x="322"/>
        <item m="1" x="414"/>
        <item m="1" x="194"/>
        <item m="1" x="211"/>
        <item m="1" x="154"/>
        <item m="1" x="304"/>
        <item m="1" x="171"/>
        <item x="78"/>
        <item m="1" x="330"/>
        <item m="1" x="403"/>
        <item m="1" x="208"/>
        <item m="1" x="114"/>
        <item m="1" x="177"/>
        <item m="1" x="391"/>
        <item m="1" x="286"/>
        <item m="1" x="212"/>
        <item m="1" x="246"/>
        <item m="1" x="147"/>
        <item x="100"/>
        <item x="101"/>
        <item x="102"/>
        <item m="1" x="301"/>
        <item x="103"/>
        <item m="1" x="146"/>
        <item m="1" x="134"/>
        <item m="1" x="172"/>
        <item m="1" x="221"/>
        <item m="1" x="381"/>
        <item m="1" x="259"/>
        <item m="1" x="380"/>
        <item m="1" x="405"/>
        <item m="1" x="383"/>
        <item m="1" x="327"/>
        <item m="1" x="354"/>
        <item x="81"/>
        <item m="1" x="116"/>
        <item m="1" x="352"/>
        <item m="1" x="126"/>
        <item m="1" x="140"/>
        <item m="1" x="276"/>
        <item m="1" x="280"/>
        <item m="1" x="326"/>
        <item m="1" x="375"/>
        <item m="1" x="399"/>
        <item m="1" x="338"/>
        <item m="1" x="123"/>
        <item m="1" x="289"/>
        <item m="1" x="378"/>
        <item m="1" x="328"/>
        <item x="79"/>
        <item x="80"/>
        <item x="82"/>
        <item m="1" x="188"/>
        <item m="1" x="339"/>
        <item m="1" x="220"/>
        <item m="1" x="307"/>
        <item m="1" x="135"/>
        <item m="1" x="156"/>
        <item m="1" x="143"/>
        <item m="1" x="268"/>
        <item m="1" x="281"/>
        <item x="74"/>
        <item m="1" x="329"/>
        <item m="1" x="233"/>
        <item m="1" x="252"/>
        <item m="1" x="413"/>
        <item m="1" x="201"/>
        <item m="1" x="272"/>
        <item m="1" x="284"/>
        <item m="1" x="214"/>
        <item m="1" x="178"/>
        <item m="1" x="349"/>
        <item m="1" x="343"/>
        <item m="1" x="315"/>
        <item m="1" x="409"/>
        <item m="1" x="290"/>
        <item m="1" x="132"/>
        <item m="1" x="169"/>
        <item m="1" x="234"/>
        <item m="1" x="193"/>
        <item m="1" x="394"/>
        <item m="1" x="131"/>
        <item m="1" x="379"/>
        <item m="1" x="300"/>
        <item m="1" x="342"/>
        <item m="1" x="319"/>
        <item m="1" x="244"/>
        <item m="1" x="213"/>
        <item m="1" x="390"/>
        <item m="1" x="389"/>
        <item m="1" x="165"/>
        <item m="1" x="291"/>
        <item m="1" x="393"/>
        <item m="1" x="191"/>
        <item m="1" x="370"/>
        <item m="1" x="384"/>
        <item m="1" x="189"/>
        <item m="1" x="195"/>
        <item m="1" x="247"/>
        <item m="1" x="410"/>
        <item m="1" x="187"/>
        <item m="1" x="368"/>
        <item m="1" x="166"/>
        <item m="1" x="253"/>
        <item m="1" x="230"/>
        <item x="77"/>
        <item m="1" x="278"/>
        <item m="1" x="355"/>
        <item m="1" x="255"/>
        <item x="0"/>
        <item x="1"/>
        <item x="2"/>
        <item x="3"/>
        <item x="7"/>
        <item m="1" x="144"/>
        <item x="10"/>
        <item x="11"/>
        <item m="1" x="318"/>
        <item x="13"/>
        <item x="15"/>
        <item x="16"/>
        <item x="17"/>
        <item x="18"/>
        <item x="19"/>
        <item x="21"/>
        <item x="22"/>
        <item x="23"/>
        <item x="24"/>
        <item x="25"/>
        <item x="26"/>
        <item x="29"/>
        <item x="30"/>
        <item m="1" x="376"/>
        <item x="32"/>
        <item x="33"/>
        <item m="1" x="305"/>
        <item m="1" x="317"/>
        <item m="1" x="265"/>
        <item m="1" x="364"/>
        <item m="1" x="325"/>
        <item m="1" x="183"/>
        <item x="8"/>
        <item m="1" x="125"/>
        <item x="28"/>
        <item x="4"/>
        <item x="86"/>
        <item x="87"/>
        <item x="88"/>
        <item x="89"/>
        <item x="90"/>
        <item x="91"/>
        <item x="12"/>
        <item x="20"/>
        <item x="31"/>
        <item m="1" x="242"/>
        <item m="1" x="148"/>
        <item m="1" x="271"/>
        <item x="93"/>
        <item x="75"/>
        <item x="76"/>
        <item m="1" x="293"/>
        <item m="1" x="285"/>
        <item m="1" x="124"/>
        <item x="9"/>
        <item x="85"/>
        <item x="84"/>
        <item x="92"/>
        <item x="94"/>
        <item m="1" x="296"/>
        <item m="1" x="224"/>
        <item m="1" x="335"/>
        <item m="1" x="225"/>
        <item x="95"/>
        <item x="34"/>
        <item m="1" x="388"/>
        <item x="35"/>
        <item x="96"/>
        <item x="97"/>
        <item x="98"/>
        <item x="99"/>
        <item x="104"/>
        <item x="105"/>
        <item m="1" x="273"/>
        <item m="1" x="366"/>
        <item m="1" x="256"/>
        <item m="1" x="215"/>
        <item m="1" x="202"/>
        <item m="1" x="397"/>
        <item m="1" x="367"/>
        <item x="107"/>
        <item x="108"/>
        <item m="1" x="176"/>
        <item x="36"/>
        <item x="37"/>
        <item x="38"/>
        <item x="39"/>
        <item x="40"/>
        <item m="1" x="206"/>
        <item m="1" x="198"/>
        <item m="1" x="115"/>
        <item x="41"/>
        <item x="42"/>
        <item x="43"/>
        <item x="44"/>
        <item x="45"/>
        <item x="46"/>
        <item x="47"/>
        <item x="48"/>
        <item x="109"/>
        <item x="49"/>
        <item x="50"/>
        <item x="51"/>
        <item x="52"/>
        <item x="53"/>
        <item x="54"/>
        <item x="55"/>
        <item m="1" x="254"/>
        <item m="1" x="151"/>
        <item m="1" x="320"/>
        <item x="56"/>
        <item x="57"/>
        <item x="58"/>
        <item x="59"/>
        <item x="60"/>
        <item x="61"/>
        <item x="62"/>
        <item x="63"/>
        <item x="64"/>
        <item x="65"/>
        <item m="1" x="310"/>
        <item x="66"/>
        <item x="67"/>
        <item x="68"/>
        <item x="69"/>
        <item m="1" x="363"/>
        <item m="1" x="216"/>
        <item m="1" x="192"/>
        <item x="70"/>
        <item x="71"/>
        <item x="72"/>
        <item x="73"/>
        <item m="1" x="316"/>
        <item x="110"/>
        <item x="111"/>
        <item x="112"/>
        <item x="113"/>
        <item m="1" x="303"/>
        <item m="1" x="222"/>
        <item m="1" x="186"/>
        <item m="1" x="298"/>
        <item m="1" x="267"/>
      </items>
    </pivotField>
    <pivotField name="Notes" outline="0" multipleItemSelectionAllowed="1" showAll="0" defaultSubtotal="0"/>
    <pivotField name="Approval" axis="axisPage" outline="0" multipleItemSelectionAllowed="1" showAll="0" defaultSubtotal="0">
      <items count="6">
        <item x="0"/>
        <item h="1" x="1"/>
        <item h="1" x="2"/>
        <item h="1" m="1" x="5"/>
        <item h="1" x="4"/>
        <item h="1" x="3"/>
      </items>
    </pivotField>
    <pivotField name="notes2" axis="axisRow" outline="0" multipleItemSelectionAllowed="1" showAll="0" defaultSubtotal="0">
      <items count="170">
        <item m="1" x="122"/>
        <item x="10"/>
        <item m="1" x="146"/>
        <item m="1" x="75"/>
        <item m="1" x="148"/>
        <item m="1" x="68"/>
        <item m="1" x="156"/>
        <item m="1" x="115"/>
        <item m="1" x="56"/>
        <item m="1" x="145"/>
        <item m="1" x="98"/>
        <item x="12"/>
        <item m="1" x="102"/>
        <item m="1" x="133"/>
        <item m="1" x="103"/>
        <item m="1" x="86"/>
        <item x="1"/>
        <item m="1" x="114"/>
        <item m="1" x="137"/>
        <item m="1" x="129"/>
        <item m="1" x="99"/>
        <item x="40"/>
        <item m="1" x="58"/>
        <item m="1" x="132"/>
        <item m="1" x="108"/>
        <item m="1" x="54"/>
        <item m="1" x="105"/>
        <item m="1" x="141"/>
        <item m="1" x="97"/>
        <item m="1" x="140"/>
        <item m="1" x="62"/>
        <item m="1" x="118"/>
        <item x="38"/>
        <item m="1" x="136"/>
        <item m="1" x="60"/>
        <item x="5"/>
        <item x="11"/>
        <item m="1" x="149"/>
        <item m="1" x="144"/>
        <item m="1" x="101"/>
        <item x="9"/>
        <item m="1" x="157"/>
        <item m="1" x="111"/>
        <item m="1" x="112"/>
        <item m="1" x="106"/>
        <item m="1" x="143"/>
        <item m="1" x="116"/>
        <item m="1" x="119"/>
        <item x="0"/>
        <item m="1" x="165"/>
        <item x="31"/>
        <item x="6"/>
        <item x="7"/>
        <item m="1" x="95"/>
        <item m="1" x="77"/>
        <item x="13"/>
        <item m="1" x="142"/>
        <item x="41"/>
        <item m="1" x="153"/>
        <item m="1" x="74"/>
        <item x="44"/>
        <item x="45"/>
        <item x="46"/>
        <item x="47"/>
        <item x="48"/>
        <item m="1" x="113"/>
        <item m="1" x="124"/>
        <item m="1" x="82"/>
        <item m="1" x="88"/>
        <item x="8"/>
        <item m="1" x="92"/>
        <item m="1" x="107"/>
        <item m="1" x="158"/>
        <item m="1" x="67"/>
        <item m="1" x="162"/>
        <item m="1" x="168"/>
        <item m="1" x="152"/>
        <item m="1" x="161"/>
        <item x="2"/>
        <item m="1" x="55"/>
        <item m="1" x="94"/>
        <item m="1" x="70"/>
        <item m="1" x="163"/>
        <item m="1" x="138"/>
        <item x="4"/>
        <item m="1" x="123"/>
        <item m="1" x="131"/>
        <item m="1" x="109"/>
        <item m="1" x="126"/>
        <item m="1" x="155"/>
        <item x="39"/>
        <item m="1" x="61"/>
        <item m="1" x="169"/>
        <item m="1" x="72"/>
        <item m="1" x="159"/>
        <item m="1" x="69"/>
        <item m="1" x="167"/>
        <item m="1" x="125"/>
        <item m="1" x="139"/>
        <item m="1" x="93"/>
        <item m="1" x="73"/>
        <item m="1" x="79"/>
        <item x="42"/>
        <item x="49"/>
        <item m="1" x="104"/>
        <item m="1" x="80"/>
        <item m="1" x="66"/>
        <item x="3"/>
        <item m="1" x="134"/>
        <item m="1" x="65"/>
        <item m="1" x="78"/>
        <item m="1" x="57"/>
        <item m="1" x="166"/>
        <item m="1" x="154"/>
        <item m="1" x="90"/>
        <item m="1" x="128"/>
        <item m="1" x="100"/>
        <item m="1" x="83"/>
        <item m="1" x="89"/>
        <item m="1" x="120"/>
        <item x="51"/>
        <item m="1" x="160"/>
        <item m="1" x="63"/>
        <item x="50"/>
        <item m="1" x="64"/>
        <item x="14"/>
        <item m="1" x="150"/>
        <item m="1" x="59"/>
        <item m="1" x="127"/>
        <item m="1" x="81"/>
        <item m="1" x="130"/>
        <item m="1" x="117"/>
        <item x="16"/>
        <item x="15"/>
        <item x="17"/>
        <item x="18"/>
        <item x="19"/>
        <item x="20"/>
        <item x="21"/>
        <item x="22"/>
        <item x="23"/>
        <item x="24"/>
        <item x="25"/>
        <item m="1" x="110"/>
        <item m="1" x="147"/>
        <item x="52"/>
        <item x="26"/>
        <item x="27"/>
        <item x="28"/>
        <item x="29"/>
        <item m="1" x="96"/>
        <item m="1" x="71"/>
        <item m="1" x="151"/>
        <item m="1" x="87"/>
        <item x="32"/>
        <item x="33"/>
        <item x="34"/>
        <item x="35"/>
        <item x="36"/>
        <item x="37"/>
        <item x="30"/>
        <item m="1" x="164"/>
        <item x="53"/>
        <item x="43"/>
        <item m="1" x="135"/>
        <item m="1" x="85"/>
        <item m="1" x="91"/>
        <item m="1" x="121"/>
        <item m="1" x="84"/>
        <item m="1" x="76"/>
      </items>
    </pivotField>
    <pivotField name="Status" outline="0" multipleItemSelectionAllowed="1" showAll="0" defaultSubtotal="0"/>
    <pivotField name="Purchase date" axis="axisPage" numFmtId="14" outline="0" multipleItemSelectionAllowed="1" showAll="0" defaultSubtotal="0">
      <items count="63">
        <item h="1" m="1" x="40"/>
        <item x="2"/>
        <item h="1" m="1" x="29"/>
        <item h="1" m="1" x="37"/>
        <item h="1" m="1" x="27"/>
        <item h="1" m="1" x="28"/>
        <item h="1" m="1" x="48"/>
        <item h="1" m="1" x="49"/>
        <item h="1" m="1" x="26"/>
        <item h="1" m="1" x="55"/>
        <item h="1" m="1" x="33"/>
        <item h="1" m="1" x="38"/>
        <item h="1" m="1" x="58"/>
        <item h="1" m="1" x="53"/>
        <item h="1" m="1" x="36"/>
        <item h="1" m="1" x="44"/>
        <item h="1" m="1" x="42"/>
        <item h="1" m="1" x="59"/>
        <item h="1" m="1" x="31"/>
        <item h="1" m="1" x="47"/>
        <item h="1" m="1" x="51"/>
        <item h="1" x="1"/>
        <item h="1" x="0"/>
        <item h="1" m="1" x="41"/>
        <item h="1" x="4"/>
        <item h="1" m="1" x="32"/>
        <item h="1" x="18"/>
        <item h="1" m="1" x="39"/>
        <item h="1" x="3"/>
        <item h="1" x="19"/>
        <item h="1" x="7"/>
        <item h="1" m="1" x="54"/>
        <item h="1" x="6"/>
        <item h="1" m="1" x="35"/>
        <item h="1" x="5"/>
        <item h="1" x="8"/>
        <item h="1" m="1" x="60"/>
        <item h="1" x="20"/>
        <item h="1" x="23"/>
        <item h="1" x="25"/>
        <item h="1" x="22"/>
        <item h="1" m="1" x="46"/>
        <item h="1" m="1" x="57"/>
        <item h="1" m="1" x="61"/>
        <item h="1" x="24"/>
        <item h="1" x="9"/>
        <item h="1" x="21"/>
        <item h="1" x="10"/>
        <item h="1" m="1" x="56"/>
        <item h="1" x="11"/>
        <item h="1" m="1" x="45"/>
        <item h="1" m="1" x="34"/>
        <item h="1" x="12"/>
        <item h="1" x="13"/>
        <item h="1" x="14"/>
        <item h="1" m="1" x="50"/>
        <item h="1" x="15"/>
        <item h="1" m="1" x="62"/>
        <item h="1" x="16"/>
        <item h="1" x="17"/>
        <item h="1" m="1" x="30"/>
        <item h="1" m="1" x="52"/>
        <item h="1" m="1" x="43"/>
      </items>
    </pivotField>
    <pivotField name="ETA" outline="0" multipleItemSelectionAllowed="1" showAll="0" defaultSubtotal="0"/>
    <pivotField showAll="0" includeNewItemsInFilter="1" defaultSubtotal="0"/>
    <pivotField name="Purchased by" axis="axisPage" outline="0" multipleItemSelectionAllowed="1" showAll="0" defaultSubtotal="0">
      <items count="6">
        <item h="1" x="2"/>
        <item x="0"/>
        <item h="1" x="3"/>
        <item h="1" x="4"/>
        <item h="1" x="1"/>
        <item h="1" x="5"/>
      </items>
    </pivotField>
    <pivotField name="Shipping/ Other Costs" outline="0" multipleItemSelectionAllowed="1" showAll="0" defaultSubtotal="0"/>
    <pivotField name="Grand Total / Actual Total Cost" outline="0" multipleItemSelectionAllowed="1" showAll="0" defaultSubtotal="0"/>
    <pivotField dragToRow="0" dragToCol="0" dragToPage="0" showAll="0" includeNewItemsInFilter="1" defaultSubtotal="0"/>
  </pivotFields>
  <rowFields count="3">
    <field x="12"/>
    <field x="6"/>
    <field x="15"/>
  </rowFields>
  <colItems count="1">
    <i/>
  </colItems>
  <pageFields count="3">
    <pageField fld="14" hier="0"/>
    <pageField fld="17" hier="0"/>
    <pageField fld="20" hier="-1"/>
  </pageFields>
  <dataFields count="1">
    <dataField name="SUM of Total QTY (inc. spares)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ristan" cacheId="20" applyNumberFormats="0" applyBorderFormats="0" applyFontFormats="0" applyPatternFormats="0" applyAlignmentFormats="0" applyWidthHeightFormats="0" dataCaption="" updatedVersion="6" rowGrandTotals="0">
  <location ref="B9:D9" firstHeaderRow="1" firstDataRow="1" firstDataCol="2" rowPageCount="3" colPageCount="1"/>
  <pivotFields count="24">
    <pivotField name="Order #" outline="0" multipleItemSelectionAllowed="1" showAll="0" defaultSubtotal="0"/>
    <pivotField name="Date Submitted" numFmtId="14" outline="0" multipleItemSelectionAllowed="1" showAll="0" defaultSubtotal="0"/>
    <pivotField name="Team" outline="0" multipleItemSelectionAllowed="1" showAll="0" defaultSubtotal="0"/>
    <pivotField name="Item" outline="0" multipleItemSelectionAllowed="1" showAll="0" defaultSubtotal="0"/>
    <pivotField name="Description" outline="0" multipleItemSelectionAllowed="1" showAll="0" defaultSubtotal="0"/>
    <pivotField name="Supplier" outline="0" multipleItemSelectionAllowed="1" showAll="0" defaultSubtotal="0"/>
    <pivotField name="Vendor PN" axis="axisRow" outline="0" multipleItemSelectionAllowed="1" showAll="0" defaultSubtotal="0">
      <items count="32">
        <item m="1" x="24"/>
        <item m="1" x="29"/>
        <item m="1" x="20"/>
        <item m="1" x="25"/>
        <item m="1" x="23"/>
        <item m="1" x="31"/>
        <item m="1" x="28"/>
        <item m="1" x="27"/>
        <item m="1" x="21"/>
        <item m="1" x="30"/>
        <item x="0"/>
        <item x="14"/>
        <item x="15"/>
        <item x="16"/>
        <item x="9"/>
        <item x="18"/>
        <item x="10"/>
        <item x="5"/>
        <item m="1" x="26"/>
        <item x="8"/>
        <item x="2"/>
        <item x="3"/>
        <item x="4"/>
        <item x="11"/>
        <item x="12"/>
        <item x="1"/>
        <item x="13"/>
        <item x="6"/>
        <item x="7"/>
        <item x="17"/>
        <item x="19"/>
        <item m="1" x="22"/>
      </items>
    </pivotField>
    <pivotField name="Total QTY (inc. spares)" dataField="1" outline="0" multipleItemSelectionAllowed="1" showAll="0" defaultSubtotal="0"/>
    <pivotField name="Spares" outline="0" multipleItemSelectionAllowed="1" showAll="0" defaultSubtotal="0"/>
    <pivotField name="Price per unit in original currency" outline="0" multipleItemSelectionAllowed="1" showAll="0" defaultSubtotal="0"/>
    <pivotField name="Original Currency" outline="0" multipleItemSelectionAllowed="1" showAll="0" defaultSubtotal="0"/>
    <pivotField name="Total price (AUD)" numFmtId="167" outline="0" multipleItemSelectionAllowed="1" showAll="0" defaultSubtotal="0"/>
    <pivotField name="Link" axis="axisRow" outline="0" multipleItemSelectionAllowed="1" showAll="0" defaultSubtotal="0">
      <items count="415">
        <item m="1" x="372"/>
        <item m="1" x="299"/>
        <item m="1" x="334"/>
        <item m="1" x="174"/>
        <item m="1" x="196"/>
        <item m="1" x="231"/>
        <item x="6"/>
        <item m="1" x="139"/>
        <item m="1" x="240"/>
        <item m="1" x="377"/>
        <item x="5"/>
        <item m="1" x="145"/>
        <item m="1" x="153"/>
        <item m="1" x="160"/>
        <item m="1" x="185"/>
        <item m="1" x="245"/>
        <item m="1" x="412"/>
        <item m="1" x="152"/>
        <item x="27"/>
        <item m="1" x="411"/>
        <item m="1" x="382"/>
        <item m="1" x="159"/>
        <item m="1" x="387"/>
        <item m="1" x="396"/>
        <item m="1" x="400"/>
        <item m="1" x="362"/>
        <item m="1" x="250"/>
        <item m="1" x="336"/>
        <item m="1" x="404"/>
        <item m="1" x="257"/>
        <item m="1" x="241"/>
        <item m="1" x="219"/>
        <item m="1" x="142"/>
        <item m="1" x="323"/>
        <item m="1" x="297"/>
        <item m="1" x="270"/>
        <item m="1" x="292"/>
        <item m="1" x="308"/>
        <item m="1" x="248"/>
        <item m="1" x="340"/>
        <item m="1" x="218"/>
        <item m="1" x="321"/>
        <item m="1" x="371"/>
        <item m="1" x="155"/>
        <item m="1" x="312"/>
        <item m="1" x="237"/>
        <item m="1" x="207"/>
        <item m="1" x="324"/>
        <item m="1" x="210"/>
        <item m="1" x="164"/>
        <item m="1" x="229"/>
        <item m="1" x="258"/>
        <item m="1" x="279"/>
        <item m="1" x="173"/>
        <item m="1" x="167"/>
        <item m="1" x="197"/>
        <item m="1" x="263"/>
        <item m="1" x="158"/>
        <item m="1" x="170"/>
        <item m="1" x="386"/>
        <item m="1" x="136"/>
        <item m="1" x="209"/>
        <item m="1" x="200"/>
        <item m="1" x="332"/>
        <item m="1" x="184"/>
        <item m="1" x="302"/>
        <item m="1" x="345"/>
        <item m="1" x="141"/>
        <item m="1" x="262"/>
        <item m="1" x="277"/>
        <item m="1" x="129"/>
        <item m="1" x="408"/>
        <item m="1" x="161"/>
        <item m="1" x="205"/>
        <item m="1" x="348"/>
        <item m="1" x="232"/>
        <item m="1" x="374"/>
        <item m="1" x="337"/>
        <item m="1" x="120"/>
        <item m="1" x="406"/>
        <item m="1" x="398"/>
        <item m="1" x="251"/>
        <item m="1" x="295"/>
        <item m="1" x="385"/>
        <item m="1" x="128"/>
        <item m="1" x="226"/>
        <item m="1" x="351"/>
        <item m="1" x="274"/>
        <item m="1" x="395"/>
        <item m="1" x="275"/>
        <item x="83"/>
        <item m="1" x="137"/>
        <item m="1" x="344"/>
        <item m="1" x="168"/>
        <item m="1" x="204"/>
        <item m="1" x="269"/>
        <item m="1" x="199"/>
        <item m="1" x="119"/>
        <item m="1" x="236"/>
        <item m="1" x="138"/>
        <item m="1" x="392"/>
        <item m="1" x="227"/>
        <item m="1" x="133"/>
        <item m="1" x="356"/>
        <item m="1" x="358"/>
        <item m="1" x="266"/>
        <item m="1" x="217"/>
        <item m="1" x="203"/>
        <item m="1" x="288"/>
        <item m="1" x="182"/>
        <item m="1" x="341"/>
        <item m="1" x="313"/>
        <item m="1" x="314"/>
        <item m="1" x="118"/>
        <item m="1" x="264"/>
        <item x="14"/>
        <item m="1" x="365"/>
        <item m="1" x="122"/>
        <item m="1" x="306"/>
        <item m="1" x="359"/>
        <item m="1" x="331"/>
        <item m="1" x="373"/>
        <item m="1" x="282"/>
        <item m="1" x="287"/>
        <item m="1" x="238"/>
        <item m="1" x="181"/>
        <item m="1" x="180"/>
        <item m="1" x="235"/>
        <item m="1" x="243"/>
        <item m="1" x="163"/>
        <item m="1" x="179"/>
        <item m="1" x="333"/>
        <item m="1" x="401"/>
        <item m="1" x="117"/>
        <item m="1" x="162"/>
        <item m="1" x="360"/>
        <item m="1" x="357"/>
        <item m="1" x="350"/>
        <item m="1" x="311"/>
        <item m="1" x="260"/>
        <item m="1" x="149"/>
        <item m="1" x="150"/>
        <item m="1" x="223"/>
        <item m="1" x="346"/>
        <item x="106"/>
        <item m="1" x="157"/>
        <item m="1" x="402"/>
        <item m="1" x="261"/>
        <item m="1" x="309"/>
        <item m="1" x="228"/>
        <item m="1" x="283"/>
        <item m="1" x="130"/>
        <item m="1" x="121"/>
        <item m="1" x="239"/>
        <item m="1" x="127"/>
        <item m="1" x="407"/>
        <item m="1" x="175"/>
        <item m="1" x="347"/>
        <item m="1" x="294"/>
        <item m="1" x="249"/>
        <item m="1" x="190"/>
        <item m="1" x="353"/>
        <item m="1" x="369"/>
        <item m="1" x="361"/>
        <item m="1" x="322"/>
        <item m="1" x="414"/>
        <item m="1" x="194"/>
        <item m="1" x="211"/>
        <item m="1" x="154"/>
        <item m="1" x="304"/>
        <item m="1" x="171"/>
        <item x="78"/>
        <item m="1" x="330"/>
        <item m="1" x="403"/>
        <item m="1" x="208"/>
        <item m="1" x="114"/>
        <item m="1" x="177"/>
        <item m="1" x="391"/>
        <item m="1" x="286"/>
        <item m="1" x="212"/>
        <item m="1" x="246"/>
        <item m="1" x="147"/>
        <item x="100"/>
        <item x="101"/>
        <item x="102"/>
        <item m="1" x="301"/>
        <item x="103"/>
        <item m="1" x="146"/>
        <item m="1" x="134"/>
        <item m="1" x="172"/>
        <item m="1" x="221"/>
        <item m="1" x="381"/>
        <item m="1" x="259"/>
        <item m="1" x="380"/>
        <item m="1" x="405"/>
        <item m="1" x="383"/>
        <item m="1" x="327"/>
        <item m="1" x="354"/>
        <item x="81"/>
        <item m="1" x="116"/>
        <item m="1" x="352"/>
        <item m="1" x="126"/>
        <item m="1" x="140"/>
        <item m="1" x="276"/>
        <item m="1" x="280"/>
        <item m="1" x="326"/>
        <item m="1" x="375"/>
        <item m="1" x="399"/>
        <item m="1" x="338"/>
        <item m="1" x="123"/>
        <item m="1" x="289"/>
        <item m="1" x="378"/>
        <item m="1" x="328"/>
        <item x="79"/>
        <item x="80"/>
        <item x="82"/>
        <item m="1" x="188"/>
        <item m="1" x="339"/>
        <item m="1" x="220"/>
        <item m="1" x="307"/>
        <item m="1" x="135"/>
        <item m="1" x="156"/>
        <item m="1" x="143"/>
        <item m="1" x="268"/>
        <item m="1" x="281"/>
        <item x="74"/>
        <item m="1" x="329"/>
        <item m="1" x="233"/>
        <item m="1" x="252"/>
        <item m="1" x="413"/>
        <item m="1" x="201"/>
        <item m="1" x="272"/>
        <item m="1" x="284"/>
        <item m="1" x="214"/>
        <item m="1" x="178"/>
        <item m="1" x="349"/>
        <item m="1" x="343"/>
        <item m="1" x="315"/>
        <item m="1" x="409"/>
        <item m="1" x="290"/>
        <item m="1" x="132"/>
        <item m="1" x="169"/>
        <item m="1" x="234"/>
        <item m="1" x="193"/>
        <item m="1" x="394"/>
        <item m="1" x="131"/>
        <item m="1" x="379"/>
        <item m="1" x="300"/>
        <item m="1" x="342"/>
        <item m="1" x="319"/>
        <item m="1" x="244"/>
        <item m="1" x="213"/>
        <item m="1" x="390"/>
        <item m="1" x="389"/>
        <item m="1" x="165"/>
        <item m="1" x="291"/>
        <item m="1" x="393"/>
        <item m="1" x="191"/>
        <item m="1" x="370"/>
        <item m="1" x="384"/>
        <item m="1" x="189"/>
        <item m="1" x="195"/>
        <item m="1" x="247"/>
        <item m="1" x="410"/>
        <item m="1" x="187"/>
        <item m="1" x="368"/>
        <item m="1" x="166"/>
        <item m="1" x="253"/>
        <item m="1" x="230"/>
        <item x="77"/>
        <item m="1" x="278"/>
        <item m="1" x="355"/>
        <item m="1" x="255"/>
        <item x="0"/>
        <item x="1"/>
        <item x="2"/>
        <item x="3"/>
        <item x="7"/>
        <item m="1" x="144"/>
        <item x="10"/>
        <item x="11"/>
        <item m="1" x="318"/>
        <item x="13"/>
        <item x="15"/>
        <item x="16"/>
        <item x="17"/>
        <item x="18"/>
        <item x="19"/>
        <item x="21"/>
        <item x="22"/>
        <item x="23"/>
        <item x="24"/>
        <item x="25"/>
        <item x="26"/>
        <item x="29"/>
        <item x="30"/>
        <item m="1" x="376"/>
        <item x="32"/>
        <item x="33"/>
        <item m="1" x="305"/>
        <item m="1" x="317"/>
        <item m="1" x="265"/>
        <item m="1" x="364"/>
        <item m="1" x="325"/>
        <item m="1" x="183"/>
        <item x="8"/>
        <item m="1" x="125"/>
        <item x="28"/>
        <item x="4"/>
        <item x="86"/>
        <item x="87"/>
        <item x="88"/>
        <item x="89"/>
        <item x="90"/>
        <item x="91"/>
        <item x="12"/>
        <item x="20"/>
        <item x="31"/>
        <item m="1" x="242"/>
        <item m="1" x="148"/>
        <item m="1" x="271"/>
        <item x="93"/>
        <item x="75"/>
        <item x="76"/>
        <item m="1" x="293"/>
        <item m="1" x="285"/>
        <item m="1" x="124"/>
        <item x="9"/>
        <item x="85"/>
        <item x="84"/>
        <item x="92"/>
        <item x="94"/>
        <item m="1" x="296"/>
        <item m="1" x="224"/>
        <item m="1" x="335"/>
        <item m="1" x="225"/>
        <item x="95"/>
        <item x="34"/>
        <item m="1" x="388"/>
        <item x="35"/>
        <item x="96"/>
        <item x="97"/>
        <item x="98"/>
        <item x="99"/>
        <item x="104"/>
        <item x="105"/>
        <item m="1" x="273"/>
        <item m="1" x="366"/>
        <item m="1" x="256"/>
        <item m="1" x="215"/>
        <item m="1" x="202"/>
        <item m="1" x="397"/>
        <item m="1" x="367"/>
        <item x="107"/>
        <item x="108"/>
        <item m="1" x="176"/>
        <item x="36"/>
        <item x="37"/>
        <item x="38"/>
        <item x="39"/>
        <item x="40"/>
        <item m="1" x="206"/>
        <item m="1" x="198"/>
        <item m="1" x="115"/>
        <item x="41"/>
        <item x="42"/>
        <item x="43"/>
        <item x="44"/>
        <item x="45"/>
        <item x="46"/>
        <item x="47"/>
        <item x="48"/>
        <item x="109"/>
        <item x="49"/>
        <item x="50"/>
        <item x="51"/>
        <item x="52"/>
        <item x="53"/>
        <item x="54"/>
        <item x="55"/>
        <item m="1" x="254"/>
        <item m="1" x="151"/>
        <item m="1" x="320"/>
        <item x="56"/>
        <item x="57"/>
        <item x="58"/>
        <item x="59"/>
        <item x="60"/>
        <item x="61"/>
        <item x="62"/>
        <item x="63"/>
        <item x="64"/>
        <item x="65"/>
        <item m="1" x="310"/>
        <item x="66"/>
        <item x="67"/>
        <item x="68"/>
        <item x="69"/>
        <item m="1" x="363"/>
        <item m="1" x="216"/>
        <item m="1" x="192"/>
        <item x="70"/>
        <item x="71"/>
        <item x="72"/>
        <item x="73"/>
        <item m="1" x="316"/>
        <item x="110"/>
        <item x="111"/>
        <item x="112"/>
        <item x="113"/>
        <item m="1" x="303"/>
        <item m="1" x="222"/>
        <item m="1" x="186"/>
        <item m="1" x="298"/>
        <item m="1" x="267"/>
      </items>
    </pivotField>
    <pivotField name="Notes" outline="0" multipleItemSelectionAllowed="1" showAll="0" defaultSubtotal="0"/>
    <pivotField name="Approval" axis="axisPage" outline="0" multipleItemSelectionAllowed="1" showAll="0" defaultSubtotal="0">
      <items count="6">
        <item x="0"/>
        <item h="1" x="1"/>
        <item h="1" x="2"/>
        <item h="1" m="1" x="5"/>
        <item h="1" x="4"/>
        <item h="1" x="3"/>
      </items>
    </pivotField>
    <pivotField name="notes2" outline="0" multipleItemSelectionAllowed="1" showAll="0" defaultSubtotal="0"/>
    <pivotField name="Status" outline="0" multipleItemSelectionAllowed="1" showAll="0" defaultSubtotal="0"/>
    <pivotField name="Purchase date" axis="axisPage" numFmtId="14" outline="0" multipleItemSelectionAllowed="1" showAll="0" defaultSubtotal="0">
      <items count="63">
        <item h="1" m="1" x="40"/>
        <item x="2"/>
        <item h="1" m="1" x="29"/>
        <item h="1" m="1" x="37"/>
        <item h="1" m="1" x="27"/>
        <item h="1" m="1" x="28"/>
        <item h="1" m="1" x="48"/>
        <item h="1" m="1" x="49"/>
        <item h="1" m="1" x="26"/>
        <item h="1" m="1" x="55"/>
        <item h="1" m="1" x="33"/>
        <item h="1" m="1" x="38"/>
        <item h="1" m="1" x="58"/>
        <item h="1" m="1" x="53"/>
        <item h="1" m="1" x="36"/>
        <item h="1" m="1" x="44"/>
        <item h="1" m="1" x="42"/>
        <item h="1" m="1" x="59"/>
        <item h="1" m="1" x="31"/>
        <item h="1" m="1" x="47"/>
        <item h="1" m="1" x="51"/>
        <item h="1" x="1"/>
        <item h="1" x="0"/>
        <item h="1" m="1" x="41"/>
        <item h="1" x="4"/>
        <item h="1" m="1" x="32"/>
        <item h="1" x="18"/>
        <item h="1" m="1" x="39"/>
        <item h="1" x="3"/>
        <item h="1" x="19"/>
        <item h="1" x="7"/>
        <item h="1" m="1" x="54"/>
        <item h="1" x="6"/>
        <item h="1" m="1" x="35"/>
        <item h="1" x="5"/>
        <item h="1" x="8"/>
        <item h="1" m="1" x="60"/>
        <item h="1" x="20"/>
        <item h="1" x="23"/>
        <item h="1" x="25"/>
        <item h="1" x="22"/>
        <item h="1" m="1" x="46"/>
        <item h="1" m="1" x="57"/>
        <item h="1" m="1" x="61"/>
        <item h="1" x="24"/>
        <item h="1" x="9"/>
        <item h="1" x="21"/>
        <item h="1" x="10"/>
        <item h="1" m="1" x="56"/>
        <item h="1" x="11"/>
        <item h="1" m="1" x="45"/>
        <item h="1" m="1" x="34"/>
        <item h="1" x="12"/>
        <item h="1" x="13"/>
        <item h="1" x="14"/>
        <item h="1" m="1" x="50"/>
        <item h="1" x="15"/>
        <item h="1" m="1" x="62"/>
        <item h="1" x="16"/>
        <item h="1" x="17"/>
        <item h="1" m="1" x="30"/>
        <item h="1" m="1" x="52"/>
        <item h="1" m="1" x="43"/>
      </items>
    </pivotField>
    <pivotField name="ETA" outline="0" multipleItemSelectionAllowed="1" showAll="0" defaultSubtotal="0"/>
    <pivotField showAll="0" includeNewItemsInFilter="1" defaultSubtotal="0"/>
    <pivotField name="Purchased by" axis="axisPage" outline="0" multipleItemSelectionAllowed="1" showAll="0" defaultSubtotal="0">
      <items count="6">
        <item x="2"/>
        <item h="1" x="0"/>
        <item h="1" x="3"/>
        <item h="1" x="4"/>
        <item h="1" x="1"/>
        <item h="1" x="5"/>
      </items>
    </pivotField>
    <pivotField name="Shipping/ Other Costs" outline="0" multipleItemSelectionAllowed="1" showAll="0" defaultSubtotal="0"/>
    <pivotField name="Grand Total / Actual Total Cost" outline="0" multipleItemSelectionAllowed="1" showAll="0" defaultSubtotal="0"/>
    <pivotField dragToRow="0" dragToCol="0" dragToPage="0" showAll="0" includeNewItemsInFilter="1" defaultSubtotal="0"/>
  </pivotFields>
  <rowFields count="2">
    <field x="12"/>
    <field x="6"/>
  </rowFields>
  <colItems count="1">
    <i/>
  </colItems>
  <pageFields count="3">
    <pageField fld="14" hier="0"/>
    <pageField fld="17" hier="0"/>
    <pageField fld="20" hier="-1"/>
  </pageFields>
  <dataFields count="1">
    <dataField name="SUM of Total QTY (inc. spares)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bay.com.au/itm/JST-XH-2S-6S-Balance-Charger-Expansion-Adapter-Board-RC-Lipo-Battery-Charging-/262688838187?hash=item3d2979922b:g:bg0AAOSwm0JYDcDn" TargetMode="External"/><Relationship Id="rId18" Type="http://schemas.openxmlformats.org/officeDocument/2006/relationships/hyperlink" Target="http://www.ebay.com.au/itm/322353117390?var=511271474848" TargetMode="External"/><Relationship Id="rId26" Type="http://schemas.openxmlformats.org/officeDocument/2006/relationships/hyperlink" Target="http://www.ebay.com.au/itm/371541113308" TargetMode="External"/><Relationship Id="rId3" Type="http://schemas.openxmlformats.org/officeDocument/2006/relationships/hyperlink" Target="http://www.digikey.com.au/product-detail/en/lite-on-inc/LTST-C190KRKT/160-1436-1-ND/386816" TargetMode="External"/><Relationship Id="rId21" Type="http://schemas.openxmlformats.org/officeDocument/2006/relationships/hyperlink" Target="http://www.ebay.com.au/itm/40Pcs-Dupont-Wire-Jumper-Cables-10-20cm-M-M-M-F-F-F-1P-1P-For-Arduino-Breadboard-/192187563720?var=&amp;hash=item2cbf457ec8:m:mzpZV8DcPPmyLtICMIYegEQ" TargetMode="External"/><Relationship Id="rId34" Type="http://schemas.openxmlformats.org/officeDocument/2006/relationships/hyperlink" Target="https://hobbyking.com/en_us/turnigy-nano-tech-1000mah-3s-25-50c-lipo-pack.html" TargetMode="External"/><Relationship Id="rId7" Type="http://schemas.openxmlformats.org/officeDocument/2006/relationships/hyperlink" Target="http://www.digikey.com.au/product-detail/en/osram-opto-semiconductors-inc/LB-Q39E-N1OO-35-1/475-2815-1-ND/2176354" TargetMode="External"/><Relationship Id="rId12" Type="http://schemas.openxmlformats.org/officeDocument/2006/relationships/hyperlink" Target="http://www.ebay.com.au/itm/127-PCS-Heat-Shrink-Sleeve-Tube-Electrical-Cable-Tubing-Wrap-Wire-Kit-Assortment-/262445941840?hash=item3d1aff4450:g:SewAAOSwdIFXw6I1" TargetMode="External"/><Relationship Id="rId17" Type="http://schemas.openxmlformats.org/officeDocument/2006/relationships/hyperlink" Target="http://www.ebay.com.au/itm/322161705655?var=511072516655" TargetMode="External"/><Relationship Id="rId25" Type="http://schemas.openxmlformats.org/officeDocument/2006/relationships/hyperlink" Target="http://www.ebay.com.au/itm/100-Pcs-M3x10mm-Threaded-Rod-White-Nylon-Phillips-Head-Screws-Bolts-WS-/222458743674?epid=2071005521&amp;hash=item33cb930b7a:g:zlAAAOSwhQhY3y1Z" TargetMode="External"/><Relationship Id="rId33" Type="http://schemas.openxmlformats.org/officeDocument/2006/relationships/hyperlink" Target="http://www.digikey.com.au/product-detail/en/kemet/ESK108M016AH2AA/399-6106-ND/2712524" TargetMode="External"/><Relationship Id="rId2" Type="http://schemas.openxmlformats.org/officeDocument/2006/relationships/hyperlink" Target="http://www.teaching.com.au/product?KEY_ITEM=LEGIB1005&amp;KEY_ALIAS=LEGIB1005" TargetMode="External"/><Relationship Id="rId16" Type="http://schemas.openxmlformats.org/officeDocument/2006/relationships/hyperlink" Target="http://www.ebay.com.au/itm/322163383596?var=511073554388" TargetMode="External"/><Relationship Id="rId20" Type="http://schemas.openxmlformats.org/officeDocument/2006/relationships/hyperlink" Target="http://www.ebay.com.au/itm/172546230639" TargetMode="External"/><Relationship Id="rId29" Type="http://schemas.openxmlformats.org/officeDocument/2006/relationships/hyperlink" Target="http://www.ebay.com.au/itm/50pcs-Photo-Light-Sensitive-Resistor-GL5528-Photoresistor-Photocell-LDR-5mm-/291568788812?hash=item43e2daa54c:g:NREAAOSwVL1V~lvi" TargetMode="External"/><Relationship Id="rId1" Type="http://schemas.openxmlformats.org/officeDocument/2006/relationships/hyperlink" Target="http://www.banggood.com/40Pcs-FR-4-Double-Side-Prototype-PCB-Printed-Circuit-Board-p-995732.html" TargetMode="External"/><Relationship Id="rId6" Type="http://schemas.openxmlformats.org/officeDocument/2006/relationships/hyperlink" Target="http://www.digikey.com.au/product-detail/en/micro-commercial-co/SR1045-TP/SR1045-TPMSCT-ND/2334476" TargetMode="External"/><Relationship Id="rId11" Type="http://schemas.openxmlformats.org/officeDocument/2006/relationships/hyperlink" Target="http://www.ebay.com.au/itm/1-6mm-25-4mm-Adhesive-Lined-3-1-Double-Wall-Heat-Shrink-Tube-Tubing-Waterproof-/262607660093?var=&amp;hash=item3d24a2e43d:m:mO5YaEriwrmo1FRLKhHLXFA" TargetMode="External"/><Relationship Id="rId24" Type="http://schemas.openxmlformats.org/officeDocument/2006/relationships/hyperlink" Target="http://www.ebay.com.au/itm/100pcs-M3-304-Stainless-Steel-Cross-Flat-Countersunk-Head-Machine-Screws-Bolts-/232362952297?var=&amp;hash=item3619e94669:m:mjdbmd7AI-Ry9q4sg4J4V-A" TargetMode="External"/><Relationship Id="rId32" Type="http://schemas.openxmlformats.org/officeDocument/2006/relationships/hyperlink" Target="https://www.aliexpress.com/item/20Pcs-Lot-2A-ATM-Mini-Blade-Fuse-Assortment-Auto-Car-Motorcycle-SUV-FUSES/32683738472.html?ws_ab_test=searchweb0_0,searchweb201602_3_10065_10068_10084_10083_10080_10082_10081_10060_10061_10062_10056_10055_10037_10054_10059_10032_10099_10078_10079_10077_426_10073_10102_10096_10052_10050_425_10051,searchweb201603_8&amp;btsid=a1032604-5fc7-4a2f-abf6-7d73bd117622" TargetMode="External"/><Relationship Id="rId5" Type="http://schemas.openxmlformats.org/officeDocument/2006/relationships/hyperlink" Target="https://hobbyking.com/en_us/turnigy-4x6s-lithium-polymer-battery-pack-charger.html" TargetMode="External"/><Relationship Id="rId15" Type="http://schemas.openxmlformats.org/officeDocument/2006/relationships/hyperlink" Target="http://www.ebay.com.au/itm/222159477082?var=521001560097" TargetMode="External"/><Relationship Id="rId23" Type="http://schemas.openxmlformats.org/officeDocument/2006/relationships/hyperlink" Target="http://www.ebay.com.au/itm/0-6mm-12mm-Black-2-1-Heat-Shrink-Tube-Tubing-Sleeving-Heatshrink-Wrap-Wire-Cable-/222207186237?var=&amp;hash=item33bc94953d:m:mHDaTvGYLh30xvWfc2TPj5g" TargetMode="External"/><Relationship Id="rId28" Type="http://schemas.openxmlformats.org/officeDocument/2006/relationships/hyperlink" Target="https://www.pololu.com/product/1997" TargetMode="External"/><Relationship Id="rId10" Type="http://schemas.openxmlformats.org/officeDocument/2006/relationships/hyperlink" Target="http://www.ebay.com/itm/6-PCS-Non-magnetic-Stainless-Steel-Tweezers-Plier-Tools-for-Jewelry-IC-SMD-SMT-/171989446756" TargetMode="External"/><Relationship Id="rId19" Type="http://schemas.openxmlformats.org/officeDocument/2006/relationships/hyperlink" Target="http://www.ebay.com.au/itm/322353117390?var=511271474839" TargetMode="External"/><Relationship Id="rId31" Type="http://schemas.openxmlformats.org/officeDocument/2006/relationships/hyperlink" Target="https://www.pololu.com/product/1997" TargetMode="External"/><Relationship Id="rId4" Type="http://schemas.openxmlformats.org/officeDocument/2006/relationships/hyperlink" Target="https://hobbyking.com/en_us/turnigy-reaktor-pro-350w-23a-power-supply-100-240v-ac.html" TargetMode="External"/><Relationship Id="rId9" Type="http://schemas.openxmlformats.org/officeDocument/2006/relationships/hyperlink" Target="https://www.aliexpress.com/item/SL-1538-MINI-Style-Blade-Fuse-Holers-PCB-Mount-Fuse-holders-0153008/503553051.html?ws_ab_test=searchweb0_0,searchweb201602_3_10065_10068_10084_10083_10080_10082_10081_10060_10061_10062_10056_10055_10037_10054_10059_10032_10099_10078_10079_10077_426_10073_10102_10096_10052_10050_425_10051,searchweb201603_8&amp;btsid=c1ee607a-0f35-4862-9eca-0e6f6587f219" TargetMode="External"/><Relationship Id="rId14" Type="http://schemas.openxmlformats.org/officeDocument/2006/relationships/hyperlink" Target="http://www.ebay.com.au/itm/XT60-Charger-Cable-Connector-to-4mm-Banana-Bullet-Wire-Plug-Battery-Connectors-/291985407760?hash=item43fbafbf10:g:7toAAOSw-0xYZLTX" TargetMode="External"/><Relationship Id="rId22" Type="http://schemas.openxmlformats.org/officeDocument/2006/relationships/hyperlink" Target="http://www.ebay.com.au/itm/2-20-40pcs-XT60-Male-Female-Bullet-Connectors-Plugs-for-RC-Lipo-Battery-New-/281903764882?var=&amp;hash=item41a2c61592:m:mXiSXpRwWwKqjfnbdwXuHNA" TargetMode="External"/><Relationship Id="rId27" Type="http://schemas.openxmlformats.org/officeDocument/2006/relationships/hyperlink" Target="http://www.digikey.com.au/product-detail/en/micro-commercial-co/SR1045-TP/SR1045-TPMSCT-ND/2334476" TargetMode="External"/><Relationship Id="rId30" Type="http://schemas.openxmlformats.org/officeDocument/2006/relationships/hyperlink" Target="http://www.banggood.com/40Pcs-FR-4-Double-Side-Prototype-PCB-Printed-Circuit-Board-p-99573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.au/product-detail/en/lite-on-inc/LTST-S270KGKT/160-1478-1-ND/38689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M3-3mm-Nylon-Flat-Head-Phillips-Screws-Countersunk-head-Machine-Screws-Black-/322159904729?var=&amp;hash=item4b023a07d9:m:m5uWk5Xdg6y53cF3m96vHog" TargetMode="External"/><Relationship Id="rId13" Type="http://schemas.openxmlformats.org/officeDocument/2006/relationships/hyperlink" Target="http://www.ebay.com.au/itm/24-50-100pcs-M3-Black-12-9-Alloy-Steel-Hex-Socket-Cap-Head-Screws-Bolts-Durable-/232174166957?var=&amp;hash=item360ea8a3ad:m:mLIA5MGiNeQRxwcpshX8H9A" TargetMode="External"/><Relationship Id="rId3" Type="http://schemas.openxmlformats.org/officeDocument/2006/relationships/hyperlink" Target="http://www.ebay.com.au/itm/Qty-20-Wing-Nut-10-24-3-16-UNC-Imperial-Stainless-Steel-304-A2-70-SS-/261974455389?hash=item3cfee4f45d:g:fDMAAOSw3ydVrMwR" TargetMode="External"/><Relationship Id="rId7" Type="http://schemas.openxmlformats.org/officeDocument/2006/relationships/hyperlink" Target="http://www.ebay.com.au/itm/50x-M3-30mm-Black-Nylon-Threaded-Hex-Standoff-Spacer-Good-Quality-FOZ-/151725081529?hash=item23538503b9:g:upkAAOSw-vlVi3xj" TargetMode="External"/><Relationship Id="rId12" Type="http://schemas.openxmlformats.org/officeDocument/2006/relationships/hyperlink" Target="http://www.ebay.com.au/itm/30mm-Body-Long-M3x6mm-Male-Female-Brass-Pillar-Standoff-Spacer-30Pcs-WS-/322307944248?hash=item4b0b0cef38:g:9isAAOSwA3dYEeJ~" TargetMode="External"/><Relationship Id="rId2" Type="http://schemas.openxmlformats.org/officeDocument/2006/relationships/hyperlink" Target="http://www.aliexpress.com/item/304-stainless-steel-hex-nut-hexagon-nuts-M2-M2-5-M3-hw9/32581704833.html?ws_ab_test=searchweb201556_1,searchweb201644_2_505_506_503_504_10020_502_10001_10002_10017_10005_10006_10021_10003_10004_10022_10018_10019,searchweb201560_2,searchweb1451318400_-1,searchweb1451318411_-1&amp;btsid=9137d763-50c7-4411-b28a-5106050d08f4" TargetMode="External"/><Relationship Id="rId1" Type="http://schemas.openxmlformats.org/officeDocument/2006/relationships/hyperlink" Target="http://www.ebay.com.au/itm/M3-M4-M5-M6-M8-M10-M12-M14-M18-M20-M24-DIN934-316-A4-Stainless-Steel-Hex-Nuts-/222284402394?var=&amp;hash=item33c12eceda:m:mnrFRS45COubg8NUndMvimg" TargetMode="External"/><Relationship Id="rId6" Type="http://schemas.openxmlformats.org/officeDocument/2006/relationships/hyperlink" Target="http://www.aliexpress.com/item/30pcs-M3-12mm-black-countersunk-head-machine-screws-Flat-head-machine-screw-mechanical-screw-ss08/32607277021.html?ws_ab_test=searchweb201556_1,searchweb201602_5_301_10034_507_10020_10001_10002_10017_10010_10005_10011_10006_10021_10003_10004_10022_10009_401_10008_10018_10019,searchweb201603_8&amp;btsid=9911b2b9-cf41-417a-8144-afaa8d99eadb" TargetMode="External"/><Relationship Id="rId11" Type="http://schemas.openxmlformats.org/officeDocument/2006/relationships/hyperlink" Target="http://www.ebay.com.au/itm/M3-3mm-Nylon-Hex-Spacer-Standoff-Pillar-Female-Female-Screws-NYLON66-Black-/322163383596?var=&amp;hash=item4b026f1d2c:m:mPgQlW8fkf7QUMgrwd3VkRg" TargetMode="External"/><Relationship Id="rId5" Type="http://schemas.openxmlformats.org/officeDocument/2006/relationships/hyperlink" Target="http://www.ebay.com.au/itm/100PCS-M2X10-M2X10mm-Stainless-Bolts-cylinder-Diameter-2mm-Length-10mm-/271860422540?hash=item3f4c24d78c:g:EBsAAOSwrklVSFv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ebay.com.au/itm/252276633426?_trksid=p2057872.m2749.l2649&amp;ssPageName=STRK%3AMEBIDX%3AIT" TargetMode="External"/><Relationship Id="rId4" Type="http://schemas.openxmlformats.org/officeDocument/2006/relationships/hyperlink" Target="http://www.ebay.com.au/itm/100-PCS-M3X10MM-BLACK-NYLON-PAN-HEAD-SCREWS-NEW-M3-10MM-6HP2-/252313801847?hash=item3abf131477:g:kmgAAOSwyjBW3148" TargetMode="External"/><Relationship Id="rId9" Type="http://schemas.openxmlformats.org/officeDocument/2006/relationships/hyperlink" Target="http://www.ebay.com.au/itm/M3-304-Stainless-Steel-Allen-Hex-Socket-Countersunk-Flat-Head-Screws-DIN7991-/322084703568?var=&amp;hash=item4afdbe8d50:m:mqaRq0LYnBW4lEq2Ipo2V1w" TargetMode="External"/><Relationship Id="rId14" Type="http://schemas.openxmlformats.org/officeDocument/2006/relationships/hyperlink" Target="http://www.ebay.com.au/itm/24-50-100pcs-M2-3mm-20mm-304-Stainless-Hex-Silver-Socket-Cap-Head-Screws-Bolts-/262775723700?var=&amp;hash=item3d2ea756b4:m:mLKkk2ea3S4CUqcylMfEiYQ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8"/>
  <sheetViews>
    <sheetView zoomScale="125" workbookViewId="0">
      <pane ySplit="2" topLeftCell="A3" activePane="bottomLeft" state="frozen"/>
      <selection pane="bottomLeft" activeCell="I9" sqref="I9"/>
    </sheetView>
  </sheetViews>
  <sheetFormatPr defaultColWidth="14.265625" defaultRowHeight="15.75" customHeight="1" x14ac:dyDescent="0.35"/>
  <cols>
    <col min="1" max="1" width="3.265625" customWidth="1"/>
    <col min="2" max="2" width="14.265625" customWidth="1"/>
  </cols>
  <sheetData>
    <row r="1" spans="1:26" ht="33.75" customHeight="1" x14ac:dyDescent="0.4">
      <c r="A1" s="1"/>
      <c r="B1" s="2" t="s">
        <v>0</v>
      </c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1" customHeight="1" x14ac:dyDescent="0.35">
      <c r="A2" s="4"/>
      <c r="B2" s="23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1" customHeight="1" x14ac:dyDescent="0.4">
      <c r="A3" s="14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1" customHeight="1" x14ac:dyDescent="0.4">
      <c r="A4" s="7"/>
      <c r="B4" s="8" t="s">
        <v>2</v>
      </c>
      <c r="C4" s="9"/>
      <c r="D4" s="9"/>
      <c r="E4" s="9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6" s="17" customFormat="1" ht="14.1" customHeight="1" x14ac:dyDescent="0.35">
      <c r="A5" s="7"/>
      <c r="B5" s="10"/>
      <c r="C5" s="9"/>
      <c r="D5" s="9"/>
      <c r="E5" s="9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6" ht="14.1" customHeight="1" x14ac:dyDescent="0.35">
      <c r="A6" s="7"/>
      <c r="B6" s="10" t="s">
        <v>773</v>
      </c>
      <c r="C6" s="9"/>
      <c r="D6" s="9"/>
      <c r="E6" s="9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6" ht="14.1" customHeight="1" x14ac:dyDescent="0.35">
      <c r="A7" s="7"/>
      <c r="B7" s="10" t="s">
        <v>775</v>
      </c>
      <c r="C7" s="9"/>
      <c r="D7" s="9"/>
      <c r="E7" s="9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6" ht="14.1" customHeight="1" x14ac:dyDescent="0.35">
      <c r="A8" s="7"/>
      <c r="B8" s="172" t="s">
        <v>776</v>
      </c>
      <c r="C8" s="9"/>
      <c r="D8" s="9"/>
      <c r="E8" s="9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6" s="17" customFormat="1" ht="14.1" customHeight="1" x14ac:dyDescent="0.35">
      <c r="A9" s="7"/>
      <c r="B9" s="172" t="s">
        <v>784</v>
      </c>
      <c r="C9" s="9"/>
      <c r="D9" s="9"/>
      <c r="E9" s="9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6" s="17" customFormat="1" ht="14.1" customHeight="1" x14ac:dyDescent="0.35">
      <c r="A10" s="7"/>
      <c r="B10" s="10" t="s">
        <v>783</v>
      </c>
      <c r="C10" s="9"/>
      <c r="D10" s="9"/>
      <c r="E10" s="9"/>
      <c r="F10" s="9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6" s="17" customFormat="1" ht="14.1" customHeight="1" x14ac:dyDescent="0.35">
      <c r="A11" s="7"/>
      <c r="B11" s="10" t="s">
        <v>785</v>
      </c>
      <c r="C11" s="9"/>
      <c r="D11" s="9"/>
      <c r="E11" s="9"/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6" s="17" customFormat="1" ht="14.1" customHeight="1" x14ac:dyDescent="0.35">
      <c r="A12" s="7"/>
      <c r="B12" s="10"/>
      <c r="C12" s="9"/>
      <c r="D12" s="9"/>
      <c r="E12" s="9"/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6" ht="14.1" customHeight="1" x14ac:dyDescent="0.35">
      <c r="A13" s="7"/>
      <c r="B13" s="10" t="s">
        <v>777</v>
      </c>
      <c r="C13" s="9"/>
      <c r="D13" s="9"/>
      <c r="E13" s="9"/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6" s="17" customFormat="1" ht="14.1" customHeight="1" x14ac:dyDescent="0.35">
      <c r="A14" s="7"/>
      <c r="B14" s="10"/>
      <c r="C14" s="9"/>
      <c r="D14" s="9"/>
      <c r="E14" s="9"/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6" ht="14.1" customHeight="1" x14ac:dyDescent="0.35">
      <c r="A15" s="7"/>
      <c r="B15" s="10" t="s">
        <v>778</v>
      </c>
      <c r="C15" s="9"/>
      <c r="D15" s="9"/>
      <c r="E15" s="9"/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6" ht="14.1" customHeight="1" x14ac:dyDescent="0.4">
      <c r="A16" s="7"/>
      <c r="B16" s="10" t="s">
        <v>779</v>
      </c>
      <c r="C16" s="9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6" ht="14.1" customHeight="1" x14ac:dyDescent="0.35">
      <c r="A17" s="7"/>
      <c r="B17" s="10" t="s">
        <v>786</v>
      </c>
      <c r="C17" s="9"/>
      <c r="D17" s="9"/>
      <c r="E17" s="9"/>
      <c r="F17" s="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6" ht="14.1" customHeight="1" x14ac:dyDescent="0.35">
      <c r="A18" s="7"/>
      <c r="B18" s="172" t="s">
        <v>774</v>
      </c>
      <c r="C18" s="9"/>
      <c r="D18" s="9"/>
      <c r="E18" s="9"/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6" ht="14.1" customHeight="1" x14ac:dyDescent="0.35">
      <c r="A19" s="7"/>
      <c r="B19" s="172"/>
      <c r="C19" s="9"/>
      <c r="D19" s="9"/>
      <c r="E19" s="9"/>
      <c r="F19" s="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6" s="17" customFormat="1" ht="14.1" customHeight="1" x14ac:dyDescent="0.4">
      <c r="A20" s="7"/>
      <c r="B20" s="172" t="s">
        <v>780</v>
      </c>
      <c r="C20" s="9"/>
      <c r="D20" s="9"/>
      <c r="E20" s="9"/>
      <c r="F20" s="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6" s="17" customFormat="1" ht="14.1" customHeight="1" x14ac:dyDescent="0.35">
      <c r="A21" s="7"/>
      <c r="B21" s="172" t="s">
        <v>781</v>
      </c>
      <c r="C21" s="9"/>
      <c r="D21" s="9"/>
      <c r="E21" s="9"/>
      <c r="F21" s="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6" s="17" customFormat="1" ht="14.1" customHeight="1" x14ac:dyDescent="0.35">
      <c r="A22" s="7"/>
      <c r="B22" s="10" t="s">
        <v>782</v>
      </c>
      <c r="C22" s="9"/>
      <c r="D22" s="9"/>
      <c r="E22" s="9"/>
      <c r="F22" s="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6" s="17" customFormat="1" ht="14.1" customHeight="1" x14ac:dyDescent="0.35">
      <c r="A23" s="7"/>
      <c r="B23" s="10" t="s">
        <v>787</v>
      </c>
      <c r="C23" s="9"/>
      <c r="D23" s="9"/>
      <c r="E23" s="9"/>
      <c r="F23" s="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6" ht="14.1" customHeight="1" x14ac:dyDescent="0.35">
      <c r="A24" s="7"/>
      <c r="B24" s="10"/>
      <c r="C24" s="9"/>
      <c r="D24" s="9"/>
      <c r="E24" s="9"/>
      <c r="F24" s="9"/>
      <c r="G24" s="7"/>
      <c r="H24" s="7"/>
      <c r="I24" s="11"/>
      <c r="J24" s="11"/>
      <c r="K24" s="11"/>
      <c r="L24" s="11"/>
      <c r="M24" s="7"/>
      <c r="N24" s="7"/>
      <c r="O24" s="7"/>
      <c r="P24" s="7"/>
      <c r="Q24" s="7"/>
      <c r="R24" s="7"/>
      <c r="S24" s="7"/>
      <c r="T24" s="7"/>
      <c r="U24" s="7"/>
    </row>
    <row r="25" spans="1:26" ht="14.1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1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1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1" customHeigh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1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1" customHeight="1" x14ac:dyDescent="0.4">
      <c r="A30" s="7"/>
      <c r="B30" s="8" t="s">
        <v>3</v>
      </c>
      <c r="C30" s="9"/>
      <c r="D30" s="9"/>
      <c r="E30" s="9"/>
      <c r="F30" s="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1" customHeight="1" x14ac:dyDescent="0.35">
      <c r="A31" s="7"/>
      <c r="B31" s="10" t="s">
        <v>312</v>
      </c>
      <c r="C31" s="9"/>
      <c r="D31" s="9"/>
      <c r="E31" s="9"/>
      <c r="F31" s="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1" customHeight="1" x14ac:dyDescent="0.35">
      <c r="A32" s="7"/>
      <c r="B32" s="10" t="s">
        <v>309</v>
      </c>
      <c r="C32" s="9"/>
      <c r="D32" s="9"/>
      <c r="E32" s="9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1" customHeight="1" x14ac:dyDescent="0.35">
      <c r="A33" s="7"/>
      <c r="B33" s="10" t="s">
        <v>310</v>
      </c>
      <c r="C33" s="9"/>
      <c r="D33" s="9"/>
      <c r="E33" s="9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1" customHeight="1" x14ac:dyDescent="0.35">
      <c r="A34" s="7"/>
      <c r="B34" s="10" t="s">
        <v>311</v>
      </c>
      <c r="C34" s="9"/>
      <c r="D34" s="9"/>
      <c r="E34" s="9"/>
      <c r="F34" s="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1" customHeight="1" x14ac:dyDescent="0.35">
      <c r="A35" s="7"/>
      <c r="B35" s="9"/>
      <c r="C35" s="9"/>
      <c r="D35" s="9"/>
      <c r="E35" s="9"/>
      <c r="F35" s="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1" customHeight="1" x14ac:dyDescent="0.35">
      <c r="A36" s="7"/>
      <c r="B36" s="10" t="s">
        <v>211</v>
      </c>
      <c r="C36" s="9"/>
      <c r="D36" s="9"/>
      <c r="E36" s="9"/>
      <c r="F36" s="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1" customHeight="1" x14ac:dyDescent="0.35">
      <c r="A37" s="7"/>
      <c r="B37" s="10"/>
      <c r="C37" s="9"/>
      <c r="D37" s="9"/>
      <c r="E37" s="9"/>
      <c r="F37" s="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1" customHeight="1" x14ac:dyDescent="0.35">
      <c r="A38" s="7"/>
      <c r="B38" s="10" t="s">
        <v>503</v>
      </c>
      <c r="C38" s="9"/>
      <c r="D38" s="9"/>
      <c r="E38" s="9"/>
      <c r="F38" s="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1" customHeight="1" x14ac:dyDescent="0.35">
      <c r="A39" s="7"/>
      <c r="B39" s="10"/>
      <c r="C39" s="9"/>
      <c r="D39" s="9"/>
      <c r="E39" s="9"/>
      <c r="F39" s="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1" customHeight="1" x14ac:dyDescent="0.35">
      <c r="A40" s="7"/>
      <c r="B40" s="9"/>
      <c r="C40" s="9"/>
      <c r="D40" s="9"/>
      <c r="E40" s="9"/>
      <c r="F40" s="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1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1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1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1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1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1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1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1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1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1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1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1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1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1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1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1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1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1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1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1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1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1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1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1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1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1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1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1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1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1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1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1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1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1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1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1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1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1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1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1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1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1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1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1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1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1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1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1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1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1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1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1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1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1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1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1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1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1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1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1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1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1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1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1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1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1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1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1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1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1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1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1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1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1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1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1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1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1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1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1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1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1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1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1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1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1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1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1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1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1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1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1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1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1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1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1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1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1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1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1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1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1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1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1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1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1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1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1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1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1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1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1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1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1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1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1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1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1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1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1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1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1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1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1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1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1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1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1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1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1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1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1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1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1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1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1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1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1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1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1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1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1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1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1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1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1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1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1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1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1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1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1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1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1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1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1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1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1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1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1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1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1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1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1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1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1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1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1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1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1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1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1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1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1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1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1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1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1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1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1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1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1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1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1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1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1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1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1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1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1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1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1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1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1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1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1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1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1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1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1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1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1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1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1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1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1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1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1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1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1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1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1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1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1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1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1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1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1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1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1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1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1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1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1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1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1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1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1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1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1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1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1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1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1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1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1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1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1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1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1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1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1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1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1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1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1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1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1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1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1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1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1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1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1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1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1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1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1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1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1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1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1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1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1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1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1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1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1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1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1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1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1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1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1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1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1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1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1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1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1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1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1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1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1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1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1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1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1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1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1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1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1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1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1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1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1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1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1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1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1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1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1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1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1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1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1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1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1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1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1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1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1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1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1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1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1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1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1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1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1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1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1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1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1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1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1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1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1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1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1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1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1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1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1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1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1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1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1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1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1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1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1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1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1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1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1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1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1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1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1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1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1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1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1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1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1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1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1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1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1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1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1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1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1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1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1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1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1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1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1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1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1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1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1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1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1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1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1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1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1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1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1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1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1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1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1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1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1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1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1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1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1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1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1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1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1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1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1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1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1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1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1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1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1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1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1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1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1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1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1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1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1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1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1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1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1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1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1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1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1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1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1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1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1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1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1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1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1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1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1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1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1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1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1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1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1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1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1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1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1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1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1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1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1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1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1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1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1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1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1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1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1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1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1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1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1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1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1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1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1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1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1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1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1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1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1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1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1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1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1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1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1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1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1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1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1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1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1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1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1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1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1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1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1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1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1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1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1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1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1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1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1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1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1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1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1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1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1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1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1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1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1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1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1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1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1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1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1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1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1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1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1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1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1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1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1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1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1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1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1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1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1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1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1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1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1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1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1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1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1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1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1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1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1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1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1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1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1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1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1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1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1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1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1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1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1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1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1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1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1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1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1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1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1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1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1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1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1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1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1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1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1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1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1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1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1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1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1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1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1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1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1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1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1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1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1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1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1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1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1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1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1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1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1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1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1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1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1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1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1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1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1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1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1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1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1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1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1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1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1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1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1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1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1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1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1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1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1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1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1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1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1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1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1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1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1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1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1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1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1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1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1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1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1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1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1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1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1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1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1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1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1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1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1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1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1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1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1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1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1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1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1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1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1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1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1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1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1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1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1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1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1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1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1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1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1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1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1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1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1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1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1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1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1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1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1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1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1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1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1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1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1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1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1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1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1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1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1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1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1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1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1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1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1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1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1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1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1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1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1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1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1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1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1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1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1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1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1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1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1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1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1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1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1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1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1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1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1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1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1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1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1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1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1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1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1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1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1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1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1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1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1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1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1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1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1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1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1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1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1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1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1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1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1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1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1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1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1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1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1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1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1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1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1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1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1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1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1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1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1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1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1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1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1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1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1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1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1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1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1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1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1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1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1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1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1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1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1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1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1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1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1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1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1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1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1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1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1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1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1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1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1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1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1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1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1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1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1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1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1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1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1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1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1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1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1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1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1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1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1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1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1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1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1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1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1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1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1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1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1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1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1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1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1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1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1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1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1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1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1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1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1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1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1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1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1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1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1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1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1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1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1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1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1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1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1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1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1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1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1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1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1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1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1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1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1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1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1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1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1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1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1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1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1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1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1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1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1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1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1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1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1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1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1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1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1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1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1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1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1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1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1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1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1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1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1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1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1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1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1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1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1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1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1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1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1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1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1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1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1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1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1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1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1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1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1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1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1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1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1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1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1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1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1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1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1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1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1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1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1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1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1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1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1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1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1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1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1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1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1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1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1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1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1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1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1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1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1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1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1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1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1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1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1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1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1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1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1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1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1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1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1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1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1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1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1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1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1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1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1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1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1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1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1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1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1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1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1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1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1" customHeight="1" x14ac:dyDescent="0.35">
      <c r="A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1" customHeight="1" x14ac:dyDescent="0.35">
      <c r="A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4.1" customHeight="1" x14ac:dyDescent="0.35">
      <c r="A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4.1" customHeight="1" x14ac:dyDescent="0.35">
      <c r="A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4.1" customHeight="1" x14ac:dyDescent="0.35">
      <c r="A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4.1" customHeight="1" x14ac:dyDescent="0.35">
      <c r="A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4.1" customHeight="1" x14ac:dyDescent="0.35">
      <c r="A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4.1" customHeight="1" x14ac:dyDescent="0.35">
      <c r="A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4.1" customHeight="1" x14ac:dyDescent="0.35">
      <c r="A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4.1" customHeight="1" x14ac:dyDescent="0.35">
      <c r="A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4.1" customHeight="1" x14ac:dyDescent="0.35">
      <c r="A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4.1" customHeight="1" x14ac:dyDescent="0.35">
      <c r="A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4.1" customHeight="1" x14ac:dyDescent="0.35">
      <c r="A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4.1" customHeight="1" x14ac:dyDescent="0.35">
      <c r="A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4.1" customHeight="1" x14ac:dyDescent="0.35">
      <c r="A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4.1" customHeight="1" x14ac:dyDescent="0.35">
      <c r="A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4.1" customHeight="1" x14ac:dyDescent="0.35">
      <c r="A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4.1" customHeight="1" x14ac:dyDescent="0.35">
      <c r="A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4.1" customHeight="1" x14ac:dyDescent="0.35">
      <c r="A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B2:GN83"/>
  <sheetViews>
    <sheetView showGridLines="0" workbookViewId="0">
      <selection activeCell="G42" sqref="G42"/>
    </sheetView>
  </sheetViews>
  <sheetFormatPr defaultColWidth="14.265625" defaultRowHeight="15.75" customHeight="1" x14ac:dyDescent="0.35"/>
  <cols>
    <col min="1" max="1" width="4.265625" style="17" customWidth="1"/>
    <col min="2" max="2" width="26.73046875" style="17" customWidth="1"/>
    <col min="3" max="3" width="25.86328125" style="17" customWidth="1"/>
    <col min="4" max="4" width="24.265625" style="17" customWidth="1"/>
    <col min="5" max="16384" width="14.265625" style="17"/>
  </cols>
  <sheetData>
    <row r="2" spans="2:196" ht="20.65" x14ac:dyDescent="0.6">
      <c r="B2" s="26" t="s">
        <v>203</v>
      </c>
    </row>
    <row r="3" spans="2:196" ht="12.75" x14ac:dyDescent="0.35">
      <c r="B3" s="22" t="s">
        <v>163</v>
      </c>
    </row>
    <row r="5" spans="2:196" ht="17.25" x14ac:dyDescent="0.45">
      <c r="B5" s="201" t="s">
        <v>98</v>
      </c>
      <c r="C5" s="202" t="s">
        <v>105</v>
      </c>
      <c r="D5" s="28" t="s">
        <v>170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</row>
    <row r="6" spans="2:196" ht="15.75" customHeight="1" x14ac:dyDescent="0.45">
      <c r="B6" s="201" t="s">
        <v>100</v>
      </c>
      <c r="C6" s="203" t="s">
        <v>167</v>
      </c>
      <c r="D6" s="28" t="s">
        <v>171</v>
      </c>
    </row>
    <row r="7" spans="2:196" ht="15.75" customHeight="1" x14ac:dyDescent="0.45">
      <c r="B7" s="201" t="s">
        <v>102</v>
      </c>
      <c r="C7" s="202" t="s">
        <v>106</v>
      </c>
      <c r="D7" s="28" t="s">
        <v>179</v>
      </c>
    </row>
    <row r="9" spans="2:196" ht="15.75" customHeight="1" x14ac:dyDescent="0.35">
      <c r="B9" s="206" t="s">
        <v>173</v>
      </c>
      <c r="C9" s="207" t="s">
        <v>9</v>
      </c>
      <c r="D9" s="202" t="s">
        <v>174</v>
      </c>
    </row>
    <row r="10" spans="2:196" ht="15.75" customHeight="1" x14ac:dyDescent="0.45">
      <c r="B10"/>
      <c r="C10"/>
      <c r="D10"/>
      <c r="E10" s="28" t="s">
        <v>175</v>
      </c>
    </row>
    <row r="11" spans="2:196" ht="15.75" customHeight="1" x14ac:dyDescent="0.45">
      <c r="B11"/>
      <c r="C11"/>
      <c r="D11"/>
      <c r="E11" s="28" t="s">
        <v>176</v>
      </c>
    </row>
    <row r="12" spans="2:196" ht="15.75" customHeight="1" x14ac:dyDescent="0.35">
      <c r="B12"/>
      <c r="C12"/>
      <c r="D12"/>
    </row>
    <row r="13" spans="2:196" ht="15.75" customHeight="1" x14ac:dyDescent="0.35">
      <c r="B13"/>
      <c r="C13"/>
      <c r="D13"/>
    </row>
    <row r="14" spans="2:196" ht="15.75" customHeight="1" x14ac:dyDescent="0.35">
      <c r="B14"/>
      <c r="C14"/>
      <c r="D14"/>
    </row>
    <row r="15" spans="2:196" ht="15.75" customHeight="1" x14ac:dyDescent="0.35">
      <c r="B15"/>
      <c r="C15"/>
      <c r="D15"/>
    </row>
    <row r="16" spans="2:196" ht="15.75" customHeight="1" x14ac:dyDescent="0.35">
      <c r="B16"/>
      <c r="C16"/>
      <c r="D16"/>
    </row>
    <row r="17" spans="2:4" ht="15.75" customHeight="1" x14ac:dyDescent="0.35">
      <c r="B17"/>
      <c r="C17"/>
      <c r="D17"/>
    </row>
    <row r="18" spans="2:4" ht="15.75" customHeight="1" x14ac:dyDescent="0.35">
      <c r="B18"/>
      <c r="C18"/>
      <c r="D18"/>
    </row>
    <row r="19" spans="2:4" ht="15.75" customHeight="1" x14ac:dyDescent="0.35">
      <c r="B19"/>
      <c r="C19"/>
      <c r="D19"/>
    </row>
    <row r="20" spans="2:4" ht="12.75" x14ac:dyDescent="0.35">
      <c r="B20"/>
      <c r="C20"/>
      <c r="D20"/>
    </row>
    <row r="21" spans="2:4" ht="12.75" x14ac:dyDescent="0.35">
      <c r="B21"/>
      <c r="C21"/>
      <c r="D21"/>
    </row>
    <row r="22" spans="2:4" ht="12.75" x14ac:dyDescent="0.35">
      <c r="B22"/>
      <c r="C22"/>
      <c r="D22"/>
    </row>
    <row r="23" spans="2:4" ht="12.75" x14ac:dyDescent="0.35">
      <c r="B23"/>
      <c r="C23"/>
      <c r="D23"/>
    </row>
    <row r="24" spans="2:4" ht="15.75" customHeight="1" x14ac:dyDescent="0.35">
      <c r="B24"/>
      <c r="C24"/>
      <c r="D24"/>
    </row>
    <row r="25" spans="2:4" ht="15.75" customHeight="1" x14ac:dyDescent="0.35">
      <c r="B25"/>
      <c r="C25"/>
      <c r="D25"/>
    </row>
    <row r="26" spans="2:4" ht="15.75" customHeight="1" x14ac:dyDescent="0.35">
      <c r="B26"/>
      <c r="C26"/>
      <c r="D26"/>
    </row>
    <row r="27" spans="2:4" ht="15.75" customHeight="1" x14ac:dyDescent="0.35">
      <c r="B27"/>
      <c r="C27"/>
      <c r="D27"/>
    </row>
    <row r="28" spans="2:4" ht="15.75" customHeight="1" x14ac:dyDescent="0.35">
      <c r="B28"/>
      <c r="C28"/>
      <c r="D28"/>
    </row>
    <row r="29" spans="2:4" ht="15.75" customHeight="1" x14ac:dyDescent="0.35">
      <c r="B29"/>
      <c r="C29"/>
      <c r="D29"/>
    </row>
    <row r="30" spans="2:4" ht="15.75" customHeight="1" x14ac:dyDescent="0.35">
      <c r="B30"/>
      <c r="C30"/>
      <c r="D30"/>
    </row>
    <row r="31" spans="2:4" ht="15.75" customHeight="1" x14ac:dyDescent="0.35">
      <c r="B31"/>
      <c r="C31"/>
      <c r="D31"/>
    </row>
    <row r="32" spans="2:4" ht="15.75" customHeight="1" x14ac:dyDescent="0.35">
      <c r="B32"/>
      <c r="C32"/>
      <c r="D32"/>
    </row>
    <row r="33" spans="2:4" ht="15.75" customHeight="1" x14ac:dyDescent="0.35">
      <c r="B33"/>
      <c r="C33"/>
      <c r="D33"/>
    </row>
    <row r="34" spans="2:4" ht="15.75" customHeight="1" x14ac:dyDescent="0.35">
      <c r="B34"/>
      <c r="C34"/>
      <c r="D34"/>
    </row>
    <row r="35" spans="2:4" ht="15.75" customHeight="1" x14ac:dyDescent="0.35">
      <c r="B35"/>
      <c r="C35"/>
      <c r="D35"/>
    </row>
    <row r="36" spans="2:4" ht="15.75" customHeight="1" x14ac:dyDescent="0.35">
      <c r="B36"/>
      <c r="C36"/>
      <c r="D36"/>
    </row>
    <row r="37" spans="2:4" ht="15.75" customHeight="1" x14ac:dyDescent="0.35">
      <c r="B37"/>
      <c r="C37"/>
      <c r="D37"/>
    </row>
    <row r="38" spans="2:4" ht="15.75" customHeight="1" x14ac:dyDescent="0.35">
      <c r="B38"/>
      <c r="C38"/>
      <c r="D38"/>
    </row>
    <row r="39" spans="2:4" ht="15.75" customHeight="1" x14ac:dyDescent="0.35">
      <c r="B39"/>
      <c r="C39"/>
      <c r="D39"/>
    </row>
    <row r="40" spans="2:4" ht="15.75" customHeight="1" x14ac:dyDescent="0.35">
      <c r="B40"/>
      <c r="C40"/>
      <c r="D40"/>
    </row>
    <row r="41" spans="2:4" ht="15.75" customHeight="1" x14ac:dyDescent="0.35">
      <c r="B41"/>
      <c r="C41"/>
      <c r="D41"/>
    </row>
    <row r="42" spans="2:4" ht="15.75" customHeight="1" x14ac:dyDescent="0.35">
      <c r="B42"/>
      <c r="C42"/>
      <c r="D42"/>
    </row>
    <row r="43" spans="2:4" ht="15.75" customHeight="1" x14ac:dyDescent="0.35">
      <c r="B43"/>
      <c r="C43"/>
      <c r="D43"/>
    </row>
    <row r="44" spans="2:4" ht="15.75" customHeight="1" x14ac:dyDescent="0.35">
      <c r="B44"/>
      <c r="C44"/>
      <c r="D44"/>
    </row>
    <row r="45" spans="2:4" ht="15.75" customHeight="1" x14ac:dyDescent="0.35">
      <c r="B45"/>
      <c r="C45"/>
      <c r="D45"/>
    </row>
    <row r="46" spans="2:4" ht="15.75" customHeight="1" x14ac:dyDescent="0.35">
      <c r="B46"/>
      <c r="C46"/>
      <c r="D46"/>
    </row>
    <row r="47" spans="2:4" ht="15.75" customHeight="1" x14ac:dyDescent="0.35">
      <c r="B47"/>
      <c r="C47"/>
      <c r="D47"/>
    </row>
    <row r="48" spans="2:4" ht="15.75" customHeight="1" x14ac:dyDescent="0.35">
      <c r="B48"/>
      <c r="C48"/>
      <c r="D48"/>
    </row>
    <row r="49" spans="2:4" ht="15.75" customHeight="1" x14ac:dyDescent="0.35">
      <c r="B49"/>
      <c r="C49"/>
      <c r="D49"/>
    </row>
    <row r="50" spans="2:4" ht="15.75" customHeight="1" x14ac:dyDescent="0.35">
      <c r="B50"/>
      <c r="C50"/>
      <c r="D50"/>
    </row>
    <row r="51" spans="2:4" ht="15.75" customHeight="1" x14ac:dyDescent="0.35">
      <c r="B51"/>
      <c r="C51"/>
      <c r="D51"/>
    </row>
    <row r="52" spans="2:4" ht="15.75" customHeight="1" x14ac:dyDescent="0.35">
      <c r="B52"/>
      <c r="C52"/>
      <c r="D52"/>
    </row>
    <row r="53" spans="2:4" ht="15.75" customHeight="1" x14ac:dyDescent="0.35">
      <c r="B53"/>
      <c r="C53"/>
      <c r="D53"/>
    </row>
    <row r="54" spans="2:4" ht="15.75" customHeight="1" x14ac:dyDescent="0.35">
      <c r="B54"/>
      <c r="C54"/>
      <c r="D54"/>
    </row>
    <row r="55" spans="2:4" ht="15.75" customHeight="1" x14ac:dyDescent="0.35">
      <c r="B55"/>
      <c r="C55"/>
      <c r="D55"/>
    </row>
    <row r="56" spans="2:4" ht="15.75" customHeight="1" x14ac:dyDescent="0.35">
      <c r="B56"/>
      <c r="C56"/>
      <c r="D56"/>
    </row>
    <row r="57" spans="2:4" ht="15.75" customHeight="1" x14ac:dyDescent="0.35">
      <c r="B57"/>
      <c r="C57"/>
      <c r="D57"/>
    </row>
    <row r="58" spans="2:4" ht="15.75" customHeight="1" x14ac:dyDescent="0.35">
      <c r="B58"/>
      <c r="C58"/>
      <c r="D58"/>
    </row>
    <row r="59" spans="2:4" ht="15.75" customHeight="1" x14ac:dyDescent="0.35">
      <c r="B59"/>
      <c r="C59"/>
      <c r="D59"/>
    </row>
    <row r="60" spans="2:4" ht="15.75" customHeight="1" x14ac:dyDescent="0.35">
      <c r="B60"/>
      <c r="C60"/>
      <c r="D60"/>
    </row>
    <row r="61" spans="2:4" ht="15.75" customHeight="1" x14ac:dyDescent="0.35">
      <c r="B61"/>
      <c r="C61"/>
      <c r="D61"/>
    </row>
    <row r="62" spans="2:4" ht="15.75" customHeight="1" x14ac:dyDescent="0.35">
      <c r="B62"/>
      <c r="C62"/>
      <c r="D62"/>
    </row>
    <row r="63" spans="2:4" ht="15.75" customHeight="1" x14ac:dyDescent="0.35">
      <c r="B63"/>
      <c r="C63"/>
      <c r="D63"/>
    </row>
    <row r="64" spans="2:4" ht="15.75" customHeight="1" x14ac:dyDescent="0.35">
      <c r="B64"/>
      <c r="C64"/>
      <c r="D64"/>
    </row>
    <row r="65" spans="2:4" ht="15.75" customHeight="1" x14ac:dyDescent="0.35">
      <c r="B65"/>
      <c r="C65"/>
      <c r="D65"/>
    </row>
    <row r="66" spans="2:4" ht="15.75" customHeight="1" x14ac:dyDescent="0.35">
      <c r="B66"/>
      <c r="C66"/>
      <c r="D66"/>
    </row>
    <row r="67" spans="2:4" ht="15.75" customHeight="1" x14ac:dyDescent="0.35">
      <c r="B67"/>
      <c r="C67"/>
      <c r="D67"/>
    </row>
    <row r="68" spans="2:4" ht="15.75" customHeight="1" x14ac:dyDescent="0.35">
      <c r="B68"/>
      <c r="C68"/>
      <c r="D68"/>
    </row>
    <row r="69" spans="2:4" ht="15.75" customHeight="1" x14ac:dyDescent="0.35">
      <c r="B69"/>
      <c r="C69"/>
      <c r="D69"/>
    </row>
    <row r="70" spans="2:4" ht="15.75" customHeight="1" x14ac:dyDescent="0.35">
      <c r="B70"/>
      <c r="C70"/>
      <c r="D70"/>
    </row>
    <row r="71" spans="2:4" ht="15.75" customHeight="1" x14ac:dyDescent="0.35">
      <c r="B71"/>
      <c r="C71"/>
      <c r="D71"/>
    </row>
    <row r="72" spans="2:4" ht="15.75" customHeight="1" x14ac:dyDescent="0.35">
      <c r="B72"/>
      <c r="C72"/>
      <c r="D72"/>
    </row>
    <row r="73" spans="2:4" ht="15.75" customHeight="1" x14ac:dyDescent="0.35">
      <c r="B73"/>
      <c r="C73"/>
      <c r="D73"/>
    </row>
    <row r="74" spans="2:4" ht="15.75" customHeight="1" x14ac:dyDescent="0.35">
      <c r="B74"/>
      <c r="C74"/>
      <c r="D74"/>
    </row>
    <row r="75" spans="2:4" ht="15.75" customHeight="1" x14ac:dyDescent="0.35">
      <c r="B75"/>
      <c r="C75"/>
      <c r="D75"/>
    </row>
    <row r="76" spans="2:4" ht="15.75" customHeight="1" x14ac:dyDescent="0.35">
      <c r="B76"/>
      <c r="C76"/>
      <c r="D76"/>
    </row>
    <row r="77" spans="2:4" ht="15.75" customHeight="1" x14ac:dyDescent="0.35">
      <c r="B77"/>
      <c r="C77"/>
      <c r="D77"/>
    </row>
    <row r="78" spans="2:4" ht="15.75" customHeight="1" x14ac:dyDescent="0.35">
      <c r="B78"/>
      <c r="C78"/>
      <c r="D78"/>
    </row>
    <row r="79" spans="2:4" ht="15.75" customHeight="1" x14ac:dyDescent="0.35">
      <c r="B79"/>
      <c r="C79"/>
      <c r="D79"/>
    </row>
    <row r="80" spans="2:4" ht="15.75" customHeight="1" x14ac:dyDescent="0.35">
      <c r="B80"/>
      <c r="C80"/>
      <c r="D80"/>
    </row>
    <row r="81" spans="2:4" ht="15.75" customHeight="1" x14ac:dyDescent="0.35">
      <c r="B81"/>
      <c r="C81"/>
      <c r="D81"/>
    </row>
    <row r="82" spans="2:4" ht="15.75" customHeight="1" x14ac:dyDescent="0.35">
      <c r="B82"/>
      <c r="C82"/>
      <c r="D82"/>
    </row>
    <row r="83" spans="2:4" ht="15.75" customHeight="1" x14ac:dyDescent="0.35">
      <c r="B83"/>
      <c r="C83"/>
      <c r="D8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E19"/>
  <sheetViews>
    <sheetView workbookViewId="0">
      <selection activeCell="A5" sqref="A5"/>
    </sheetView>
  </sheetViews>
  <sheetFormatPr defaultColWidth="14.265625" defaultRowHeight="15.75" customHeight="1" x14ac:dyDescent="0.35"/>
  <cols>
    <col min="1" max="1" width="15.265625" bestFit="1" customWidth="1"/>
    <col min="3" max="3" width="25.265625" customWidth="1"/>
  </cols>
  <sheetData>
    <row r="1" spans="1:5" ht="15.75" customHeight="1" x14ac:dyDescent="0.4">
      <c r="A1" s="6" t="s">
        <v>180</v>
      </c>
      <c r="B1" s="6" t="s">
        <v>181</v>
      </c>
      <c r="C1" s="6" t="s">
        <v>182</v>
      </c>
      <c r="D1" s="6" t="s">
        <v>98</v>
      </c>
      <c r="E1" s="6" t="s">
        <v>183</v>
      </c>
    </row>
    <row r="2" spans="1:5" ht="15.75" customHeight="1" x14ac:dyDescent="0.35">
      <c r="A2" s="14" t="s">
        <v>291</v>
      </c>
      <c r="B2" s="14" t="s">
        <v>208</v>
      </c>
      <c r="C2" s="14" t="s">
        <v>20</v>
      </c>
      <c r="D2" s="14" t="s">
        <v>105</v>
      </c>
      <c r="E2" s="14" t="s">
        <v>109</v>
      </c>
    </row>
    <row r="3" spans="1:5" ht="15.75" customHeight="1" x14ac:dyDescent="0.35">
      <c r="A3" s="14" t="s">
        <v>292</v>
      </c>
      <c r="B3" s="14" t="s">
        <v>184</v>
      </c>
      <c r="C3" s="14" t="s">
        <v>185</v>
      </c>
      <c r="D3" s="14" t="s">
        <v>113</v>
      </c>
      <c r="E3" s="14" t="s">
        <v>42</v>
      </c>
    </row>
    <row r="4" spans="1:5" ht="15.75" customHeight="1" x14ac:dyDescent="0.35">
      <c r="A4" s="14" t="s">
        <v>293</v>
      </c>
      <c r="B4" s="14" t="s">
        <v>186</v>
      </c>
      <c r="C4" s="14" t="s">
        <v>187</v>
      </c>
      <c r="D4" s="14" t="s">
        <v>107</v>
      </c>
      <c r="E4" s="14" t="s">
        <v>112</v>
      </c>
    </row>
    <row r="5" spans="1:5" ht="15.75" customHeight="1" x14ac:dyDescent="0.35">
      <c r="A5" s="15" t="s">
        <v>205</v>
      </c>
      <c r="B5" s="14" t="s">
        <v>188</v>
      </c>
      <c r="C5" s="14" t="s">
        <v>189</v>
      </c>
      <c r="D5" s="14" t="s">
        <v>190</v>
      </c>
      <c r="E5" s="14" t="s">
        <v>191</v>
      </c>
    </row>
    <row r="6" spans="1:5" ht="15.75" customHeight="1" x14ac:dyDescent="0.35">
      <c r="A6" s="15" t="s">
        <v>207</v>
      </c>
      <c r="B6" s="14" t="s">
        <v>73</v>
      </c>
      <c r="C6" s="14" t="s">
        <v>111</v>
      </c>
      <c r="D6" s="14" t="s">
        <v>110</v>
      </c>
      <c r="E6" s="14" t="s">
        <v>192</v>
      </c>
    </row>
    <row r="7" spans="1:5" ht="15.75" customHeight="1" x14ac:dyDescent="0.35">
      <c r="A7" s="14" t="s">
        <v>206</v>
      </c>
      <c r="B7" s="17"/>
      <c r="C7" s="14" t="s">
        <v>119</v>
      </c>
      <c r="D7" s="17"/>
      <c r="E7" s="15" t="s">
        <v>106</v>
      </c>
    </row>
    <row r="8" spans="1:5" ht="15.75" customHeight="1" x14ac:dyDescent="0.35">
      <c r="A8" s="14" t="s">
        <v>73</v>
      </c>
      <c r="B8" s="17"/>
      <c r="C8" s="14" t="s">
        <v>193</v>
      </c>
      <c r="D8" s="17"/>
      <c r="E8" s="15" t="s">
        <v>108</v>
      </c>
    </row>
    <row r="9" spans="1:5" ht="15.75" customHeight="1" x14ac:dyDescent="0.35">
      <c r="A9" s="14" t="s">
        <v>17</v>
      </c>
      <c r="B9" s="17"/>
      <c r="C9" s="14" t="s">
        <v>114</v>
      </c>
      <c r="D9" s="17"/>
      <c r="E9" s="17"/>
    </row>
    <row r="10" spans="1:5" ht="15.75" customHeight="1" x14ac:dyDescent="0.35">
      <c r="A10" s="17"/>
      <c r="B10" s="17"/>
      <c r="C10" s="14" t="s">
        <v>194</v>
      </c>
      <c r="D10" s="17"/>
      <c r="E10" s="17"/>
    </row>
    <row r="11" spans="1:5" ht="15.75" customHeight="1" x14ac:dyDescent="0.35">
      <c r="A11" s="17"/>
      <c r="B11" s="17"/>
      <c r="C11" s="14" t="s">
        <v>195</v>
      </c>
      <c r="D11" s="17"/>
      <c r="E11" s="17"/>
    </row>
    <row r="12" spans="1:5" ht="15.75" customHeight="1" x14ac:dyDescent="0.35">
      <c r="A12" s="17"/>
      <c r="B12" s="17"/>
      <c r="C12" s="14" t="s">
        <v>196</v>
      </c>
      <c r="D12" s="17"/>
      <c r="E12" s="17"/>
    </row>
    <row r="13" spans="1:5" ht="15.75" customHeight="1" x14ac:dyDescent="0.35">
      <c r="A13" s="17"/>
      <c r="B13" s="17"/>
      <c r="C13" s="14" t="s">
        <v>197</v>
      </c>
      <c r="D13" s="17"/>
      <c r="E13" s="17"/>
    </row>
    <row r="14" spans="1:5" ht="15.75" customHeight="1" x14ac:dyDescent="0.35">
      <c r="A14" s="17"/>
      <c r="B14" s="17"/>
      <c r="C14" s="14" t="s">
        <v>34</v>
      </c>
      <c r="D14" s="17"/>
      <c r="E14" s="17"/>
    </row>
    <row r="15" spans="1:5" ht="15.75" customHeight="1" x14ac:dyDescent="0.35">
      <c r="A15" s="17"/>
      <c r="B15" s="17"/>
      <c r="C15" s="14" t="s">
        <v>116</v>
      </c>
      <c r="D15" s="17"/>
      <c r="E15" s="17"/>
    </row>
    <row r="16" spans="1:5" ht="15.75" customHeight="1" x14ac:dyDescent="0.35">
      <c r="A16" s="17"/>
      <c r="B16" s="17"/>
      <c r="C16" s="14" t="s">
        <v>117</v>
      </c>
      <c r="D16" s="17"/>
      <c r="E16" s="17"/>
    </row>
    <row r="17" spans="3:3" ht="15.75" customHeight="1" x14ac:dyDescent="0.35">
      <c r="C17" s="14" t="s">
        <v>198</v>
      </c>
    </row>
    <row r="18" spans="3:3" ht="15.75" customHeight="1" x14ac:dyDescent="0.35">
      <c r="C18" s="14" t="s">
        <v>37</v>
      </c>
    </row>
    <row r="19" spans="3:3" ht="15.75" customHeight="1" x14ac:dyDescent="0.35">
      <c r="C19" s="14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963"/>
  <sheetViews>
    <sheetView workbookViewId="0">
      <pane ySplit="1" topLeftCell="A2" activePane="bottomLeft" state="frozen"/>
      <selection pane="bottomLeft" activeCell="M45" sqref="M45"/>
    </sheetView>
  </sheetViews>
  <sheetFormatPr defaultColWidth="14.265625" defaultRowHeight="15.75" customHeight="1" x14ac:dyDescent="0.35"/>
  <cols>
    <col min="1" max="1" width="12.265625" customWidth="1"/>
    <col min="2" max="2" width="15.1328125" customWidth="1"/>
    <col min="3" max="3" width="13" bestFit="1" customWidth="1"/>
    <col min="4" max="5" width="17.86328125" customWidth="1"/>
    <col min="6" max="6" width="13" customWidth="1"/>
    <col min="7" max="7" width="15.265625" bestFit="1" customWidth="1"/>
    <col min="8" max="8" width="9.265625" customWidth="1"/>
    <col min="9" max="9" width="17.265625" bestFit="1" customWidth="1"/>
    <col min="10" max="10" width="12" customWidth="1"/>
    <col min="11" max="11" width="21.265625" customWidth="1"/>
  </cols>
  <sheetData>
    <row r="1" spans="1:26" ht="30" customHeight="1" x14ac:dyDescent="0.4">
      <c r="A1" s="29" t="s">
        <v>4</v>
      </c>
      <c r="B1" s="29" t="s">
        <v>5</v>
      </c>
      <c r="C1" s="29" t="s">
        <v>6</v>
      </c>
      <c r="D1" s="29" t="s">
        <v>7</v>
      </c>
      <c r="E1" s="29" t="s">
        <v>8</v>
      </c>
      <c r="F1" s="29" t="s">
        <v>9</v>
      </c>
      <c r="G1" s="29" t="s">
        <v>10</v>
      </c>
      <c r="H1" s="29" t="s">
        <v>11</v>
      </c>
      <c r="I1" s="29" t="s">
        <v>12</v>
      </c>
      <c r="J1" s="12" t="s">
        <v>13</v>
      </c>
      <c r="K1" s="30" t="s">
        <v>14</v>
      </c>
      <c r="L1" s="31" t="s">
        <v>15</v>
      </c>
      <c r="M1" s="31" t="s">
        <v>16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2.75" x14ac:dyDescent="0.35"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7" customFormat="1" ht="12.75" x14ac:dyDescent="0.35"/>
    <row r="4" spans="1:26" s="17" customFormat="1" ht="12.75" x14ac:dyDescent="0.35"/>
    <row r="5" spans="1:26" s="17" customFormat="1" ht="12.75" x14ac:dyDescent="0.35"/>
    <row r="6" spans="1:26" s="17" customFormat="1" ht="12.75" x14ac:dyDescent="0.35"/>
    <row r="7" spans="1:26" s="17" customFormat="1" ht="12.75" x14ac:dyDescent="0.35">
      <c r="A7" s="33">
        <v>42736</v>
      </c>
      <c r="B7" s="14" t="s">
        <v>17</v>
      </c>
      <c r="C7" s="14" t="s">
        <v>18</v>
      </c>
      <c r="D7" s="14" t="s">
        <v>19</v>
      </c>
      <c r="E7" s="14" t="s">
        <v>20</v>
      </c>
      <c r="F7" s="14"/>
      <c r="G7" s="14">
        <v>1</v>
      </c>
      <c r="H7" s="14">
        <v>0</v>
      </c>
      <c r="I7" s="14">
        <v>0</v>
      </c>
      <c r="J7" s="14" t="s">
        <v>21</v>
      </c>
      <c r="K7" s="34">
        <v>0</v>
      </c>
      <c r="L7" s="14" t="s">
        <v>22</v>
      </c>
      <c r="M7" s="14" t="s">
        <v>23</v>
      </c>
    </row>
    <row r="8" spans="1:26" s="17" customFormat="1" ht="12.75" x14ac:dyDescent="0.35">
      <c r="A8" s="33">
        <v>42736</v>
      </c>
      <c r="B8" s="14" t="s">
        <v>17</v>
      </c>
      <c r="C8" s="14" t="s">
        <v>24</v>
      </c>
      <c r="D8" s="14" t="s">
        <v>25</v>
      </c>
      <c r="E8" s="14" t="s">
        <v>26</v>
      </c>
      <c r="F8" s="14"/>
      <c r="G8" s="14">
        <v>1</v>
      </c>
      <c r="H8" s="14">
        <v>0</v>
      </c>
      <c r="I8" s="14">
        <v>0</v>
      </c>
      <c r="J8" s="14" t="s">
        <v>21</v>
      </c>
      <c r="K8" s="34">
        <v>0</v>
      </c>
      <c r="L8" s="14" t="s">
        <v>22</v>
      </c>
      <c r="M8" s="14" t="s">
        <v>23</v>
      </c>
    </row>
    <row r="9" spans="1:26" ht="12.75" x14ac:dyDescent="0.35">
      <c r="A9" s="33">
        <v>42736</v>
      </c>
      <c r="B9" s="14" t="s">
        <v>73</v>
      </c>
      <c r="C9" s="14" t="s">
        <v>219</v>
      </c>
      <c r="D9" s="14" t="s">
        <v>220</v>
      </c>
      <c r="E9" s="14" t="s">
        <v>67</v>
      </c>
      <c r="F9" s="14"/>
      <c r="G9" s="14">
        <v>1</v>
      </c>
      <c r="H9" s="14">
        <v>0</v>
      </c>
      <c r="I9" s="14">
        <v>0</v>
      </c>
      <c r="J9" s="14" t="s">
        <v>21</v>
      </c>
      <c r="K9" s="34">
        <v>0</v>
      </c>
      <c r="L9" s="14" t="s">
        <v>22</v>
      </c>
      <c r="M9" s="14" t="s">
        <v>23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35">
      <c r="A10" s="33">
        <v>42736</v>
      </c>
      <c r="B10" s="14" t="s">
        <v>17</v>
      </c>
      <c r="C10" s="14" t="s">
        <v>27</v>
      </c>
      <c r="D10" s="14" t="s">
        <v>28</v>
      </c>
      <c r="E10" s="14" t="s">
        <v>26</v>
      </c>
      <c r="F10" s="14"/>
      <c r="G10" s="14">
        <v>1</v>
      </c>
      <c r="H10" s="14">
        <v>0</v>
      </c>
      <c r="I10" s="14">
        <v>0</v>
      </c>
      <c r="J10" s="14" t="s">
        <v>21</v>
      </c>
      <c r="K10" s="34">
        <v>0</v>
      </c>
      <c r="L10" s="14" t="s">
        <v>22</v>
      </c>
      <c r="M10" s="14" t="s">
        <v>23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35">
      <c r="A11" s="33">
        <v>42736</v>
      </c>
      <c r="B11" s="14" t="s">
        <v>17</v>
      </c>
      <c r="C11" s="17" t="s">
        <v>29</v>
      </c>
      <c r="D11" s="14" t="s">
        <v>506</v>
      </c>
      <c r="E11" s="14" t="s">
        <v>30</v>
      </c>
      <c r="F11" s="14"/>
      <c r="G11" s="14">
        <v>1</v>
      </c>
      <c r="H11" s="14">
        <v>0</v>
      </c>
      <c r="I11" s="14">
        <v>0</v>
      </c>
      <c r="J11" s="14" t="s">
        <v>31</v>
      </c>
      <c r="K11" s="34">
        <v>0</v>
      </c>
      <c r="L11" s="14" t="s">
        <v>22</v>
      </c>
      <c r="M11" s="14" t="s">
        <v>23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35">
      <c r="A12" s="33">
        <v>42736</v>
      </c>
      <c r="B12" s="14" t="s">
        <v>17</v>
      </c>
      <c r="C12" s="14" t="s">
        <v>32</v>
      </c>
      <c r="D12" s="14" t="s">
        <v>33</v>
      </c>
      <c r="E12" s="14" t="s">
        <v>34</v>
      </c>
      <c r="F12" s="14"/>
      <c r="G12" s="14">
        <v>1</v>
      </c>
      <c r="H12" s="14">
        <v>0</v>
      </c>
      <c r="I12" s="14">
        <v>0</v>
      </c>
      <c r="J12" s="14" t="s">
        <v>31</v>
      </c>
      <c r="K12" s="34">
        <v>0</v>
      </c>
      <c r="L12" s="14" t="s">
        <v>22</v>
      </c>
      <c r="M12" s="14" t="s">
        <v>23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35">
      <c r="A13" s="33">
        <v>42736</v>
      </c>
      <c r="B13" s="14" t="s">
        <v>17</v>
      </c>
      <c r="C13" s="14" t="s">
        <v>35</v>
      </c>
      <c r="D13" s="14" t="s">
        <v>36</v>
      </c>
      <c r="E13" s="14" t="s">
        <v>37</v>
      </c>
      <c r="F13" s="14"/>
      <c r="G13" s="14">
        <v>1</v>
      </c>
      <c r="H13" s="14">
        <v>0</v>
      </c>
      <c r="I13" s="14">
        <v>0</v>
      </c>
      <c r="J13" s="14" t="s">
        <v>31</v>
      </c>
      <c r="K13" s="34">
        <v>0</v>
      </c>
      <c r="L13" s="14" t="s">
        <v>22</v>
      </c>
      <c r="M13" s="14" t="s">
        <v>23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35">
      <c r="A14" s="33">
        <v>42736</v>
      </c>
      <c r="B14" s="14" t="s">
        <v>17</v>
      </c>
      <c r="C14" s="14" t="s">
        <v>38</v>
      </c>
      <c r="D14" s="14" t="s">
        <v>39</v>
      </c>
      <c r="E14" s="14" t="s">
        <v>40</v>
      </c>
      <c r="F14" s="14"/>
      <c r="G14" s="14">
        <v>1</v>
      </c>
      <c r="H14" s="14">
        <v>0</v>
      </c>
      <c r="I14" s="14">
        <v>0</v>
      </c>
      <c r="J14" s="14" t="s">
        <v>31</v>
      </c>
      <c r="K14" s="34">
        <v>0</v>
      </c>
      <c r="L14" s="14" t="s">
        <v>22</v>
      </c>
      <c r="M14" s="14" t="s">
        <v>23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35">
      <c r="A15" s="33">
        <v>42736</v>
      </c>
      <c r="B15" s="14" t="s">
        <v>17</v>
      </c>
      <c r="C15" s="14" t="s">
        <v>41</v>
      </c>
      <c r="D15" s="14" t="s">
        <v>218</v>
      </c>
      <c r="E15" s="14" t="s">
        <v>42</v>
      </c>
      <c r="F15" s="14"/>
      <c r="G15" s="14">
        <v>9001</v>
      </c>
      <c r="H15" s="14">
        <v>1</v>
      </c>
      <c r="I15" s="14">
        <v>9001</v>
      </c>
      <c r="J15" s="14" t="s">
        <v>43</v>
      </c>
      <c r="K15" s="34">
        <v>0</v>
      </c>
      <c r="L15" s="14" t="s">
        <v>22</v>
      </c>
      <c r="M15" s="14" t="s">
        <v>23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35">
      <c r="A16" s="33">
        <v>42736</v>
      </c>
      <c r="B16" s="14" t="s">
        <v>17</v>
      </c>
      <c r="C16" s="14" t="s">
        <v>215</v>
      </c>
      <c r="D16" s="59" t="s">
        <v>235</v>
      </c>
      <c r="E16" s="14" t="s">
        <v>42</v>
      </c>
      <c r="F16" s="14"/>
      <c r="G16" s="14">
        <v>9001</v>
      </c>
      <c r="H16" s="14">
        <v>1</v>
      </c>
      <c r="I16" s="14">
        <v>9001</v>
      </c>
      <c r="J16" s="14" t="s">
        <v>43</v>
      </c>
      <c r="K16" s="34">
        <v>0</v>
      </c>
      <c r="L16" s="14" t="s">
        <v>22</v>
      </c>
      <c r="M16" s="14" t="s">
        <v>23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35">
      <c r="A17" s="33">
        <v>42736</v>
      </c>
      <c r="B17" s="14" t="s">
        <v>17</v>
      </c>
      <c r="C17" s="14" t="s">
        <v>216</v>
      </c>
      <c r="D17" s="14" t="s">
        <v>217</v>
      </c>
      <c r="E17" s="14" t="s">
        <v>44</v>
      </c>
      <c r="F17" s="14"/>
      <c r="G17" s="14">
        <v>1</v>
      </c>
      <c r="H17" s="14">
        <v>0</v>
      </c>
      <c r="I17" s="14">
        <v>0</v>
      </c>
      <c r="J17" s="14" t="s">
        <v>21</v>
      </c>
      <c r="K17" s="34">
        <v>0</v>
      </c>
      <c r="L17" s="14" t="s">
        <v>22</v>
      </c>
      <c r="M17" s="14" t="s">
        <v>23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35">
      <c r="A18" s="33">
        <v>42736</v>
      </c>
      <c r="B18" s="14" t="s">
        <v>17</v>
      </c>
      <c r="C18" s="14" t="s">
        <v>18</v>
      </c>
      <c r="D18" s="14" t="s">
        <v>45</v>
      </c>
      <c r="E18" s="14" t="s">
        <v>46</v>
      </c>
      <c r="F18" s="14"/>
      <c r="G18" s="14">
        <v>1</v>
      </c>
      <c r="H18" s="14">
        <v>0</v>
      </c>
      <c r="I18" s="14">
        <v>0</v>
      </c>
      <c r="J18" s="14" t="s">
        <v>21</v>
      </c>
      <c r="K18" s="34">
        <v>0</v>
      </c>
      <c r="L18" s="14" t="s">
        <v>22</v>
      </c>
      <c r="M18" s="14" t="s">
        <v>23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35">
      <c r="A19" s="33">
        <v>42736</v>
      </c>
      <c r="B19" s="14" t="s">
        <v>17</v>
      </c>
      <c r="C19" s="14" t="s">
        <v>24</v>
      </c>
      <c r="D19" s="14" t="s">
        <v>24</v>
      </c>
      <c r="E19" s="14" t="s">
        <v>47</v>
      </c>
      <c r="F19" s="14"/>
      <c r="G19" s="14">
        <v>1</v>
      </c>
      <c r="H19" s="14">
        <v>0</v>
      </c>
      <c r="I19" s="14">
        <v>0</v>
      </c>
      <c r="J19" s="14" t="s">
        <v>21</v>
      </c>
      <c r="K19" s="34">
        <v>0</v>
      </c>
      <c r="L19" s="14" t="s">
        <v>22</v>
      </c>
      <c r="M19" s="14" t="s">
        <v>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35">
      <c r="A20" s="33">
        <v>42736</v>
      </c>
      <c r="B20" s="14" t="s">
        <v>17</v>
      </c>
      <c r="C20" s="14" t="s">
        <v>48</v>
      </c>
      <c r="D20" s="14" t="s">
        <v>49</v>
      </c>
      <c r="E20" s="14" t="s">
        <v>50</v>
      </c>
      <c r="F20" s="14"/>
      <c r="G20" s="14">
        <v>1</v>
      </c>
      <c r="H20" s="14">
        <v>0</v>
      </c>
      <c r="I20" s="14">
        <v>0</v>
      </c>
      <c r="J20" s="14" t="s">
        <v>21</v>
      </c>
      <c r="K20" s="34">
        <v>0</v>
      </c>
      <c r="L20" s="14" t="s">
        <v>22</v>
      </c>
      <c r="M20" s="14" t="s">
        <v>23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35">
      <c r="A21" s="33">
        <v>42736</v>
      </c>
      <c r="B21" s="14" t="s">
        <v>17</v>
      </c>
      <c r="C21" s="14" t="s">
        <v>51</v>
      </c>
      <c r="D21" s="14" t="s">
        <v>52</v>
      </c>
      <c r="E21" s="14" t="s">
        <v>221</v>
      </c>
      <c r="F21" s="14"/>
      <c r="G21" s="14">
        <v>1</v>
      </c>
      <c r="H21" s="14">
        <v>0</v>
      </c>
      <c r="I21" s="14">
        <v>0</v>
      </c>
      <c r="J21" s="14" t="s">
        <v>53</v>
      </c>
      <c r="K21" s="34">
        <v>0</v>
      </c>
      <c r="L21" s="14" t="s">
        <v>22</v>
      </c>
      <c r="M21" s="14" t="s">
        <v>23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35">
      <c r="A22" s="33">
        <v>42736</v>
      </c>
      <c r="B22" s="14" t="s">
        <v>17</v>
      </c>
      <c r="C22" s="14" t="s">
        <v>54</v>
      </c>
      <c r="D22" s="14" t="s">
        <v>55</v>
      </c>
      <c r="E22" s="14" t="s">
        <v>56</v>
      </c>
      <c r="F22" s="14"/>
      <c r="G22" s="14">
        <v>1</v>
      </c>
      <c r="H22" s="14">
        <v>0</v>
      </c>
      <c r="I22" s="14">
        <v>0</v>
      </c>
      <c r="J22" s="14" t="s">
        <v>21</v>
      </c>
      <c r="K22" s="34">
        <v>0</v>
      </c>
      <c r="L22" s="14" t="s">
        <v>22</v>
      </c>
      <c r="M22" s="14" t="s">
        <v>23</v>
      </c>
    </row>
    <row r="23" spans="1:26" ht="12.75" x14ac:dyDescent="0.35">
      <c r="A23" s="33">
        <v>42736</v>
      </c>
      <c r="B23" s="14" t="s">
        <v>17</v>
      </c>
      <c r="C23" s="14" t="s">
        <v>57</v>
      </c>
      <c r="D23" s="14" t="s">
        <v>58</v>
      </c>
      <c r="E23" s="14" t="s">
        <v>59</v>
      </c>
      <c r="F23" s="14"/>
      <c r="G23" s="14">
        <v>9</v>
      </c>
      <c r="H23" s="14">
        <v>10</v>
      </c>
      <c r="I23" s="14">
        <v>21</v>
      </c>
      <c r="J23" s="14" t="s">
        <v>21</v>
      </c>
      <c r="K23" s="34">
        <v>0</v>
      </c>
      <c r="L23" s="14" t="s">
        <v>22</v>
      </c>
      <c r="M23" s="14" t="s">
        <v>23</v>
      </c>
    </row>
    <row r="24" spans="1:26" ht="12.75" x14ac:dyDescent="0.35">
      <c r="A24" s="33">
        <v>42736</v>
      </c>
      <c r="B24" s="14" t="s">
        <v>17</v>
      </c>
      <c r="C24" s="14" t="s">
        <v>60</v>
      </c>
      <c r="D24" s="14" t="s">
        <v>58</v>
      </c>
      <c r="E24" s="14" t="s">
        <v>61</v>
      </c>
      <c r="F24" s="14"/>
      <c r="G24" s="14">
        <v>9</v>
      </c>
      <c r="H24" s="14">
        <v>10</v>
      </c>
      <c r="I24" s="14">
        <v>21</v>
      </c>
      <c r="J24" s="14" t="s">
        <v>21</v>
      </c>
      <c r="K24" s="34">
        <v>0</v>
      </c>
      <c r="L24" s="14" t="s">
        <v>22</v>
      </c>
      <c r="M24" s="14" t="s">
        <v>23</v>
      </c>
    </row>
    <row r="25" spans="1:26" ht="12.75" x14ac:dyDescent="0.35">
      <c r="A25" s="33">
        <v>42736</v>
      </c>
      <c r="B25" s="14" t="s">
        <v>17</v>
      </c>
      <c r="C25" s="14" t="s">
        <v>62</v>
      </c>
      <c r="D25" s="14" t="s">
        <v>63</v>
      </c>
      <c r="E25" s="14" t="s">
        <v>204</v>
      </c>
      <c r="F25" s="14"/>
      <c r="G25" s="14">
        <v>394</v>
      </c>
      <c r="H25" s="14">
        <v>0</v>
      </c>
      <c r="I25" s="14">
        <v>0</v>
      </c>
      <c r="J25" s="14" t="s">
        <v>64</v>
      </c>
      <c r="K25" s="34">
        <v>0</v>
      </c>
      <c r="L25" s="14" t="s">
        <v>22</v>
      </c>
      <c r="M25" s="14" t="s">
        <v>23</v>
      </c>
    </row>
    <row r="26" spans="1:26" ht="12.75" x14ac:dyDescent="0.35">
      <c r="A26" s="33">
        <v>42736</v>
      </c>
      <c r="B26" s="14" t="s">
        <v>17</v>
      </c>
      <c r="C26" s="14" t="s">
        <v>65</v>
      </c>
      <c r="D26" s="14" t="s">
        <v>66</v>
      </c>
      <c r="E26" s="14" t="s">
        <v>67</v>
      </c>
      <c r="F26" s="14"/>
      <c r="G26" s="14">
        <v>1</v>
      </c>
      <c r="H26" s="14">
        <v>0</v>
      </c>
      <c r="I26" s="14">
        <v>0</v>
      </c>
      <c r="J26" s="14" t="s">
        <v>21</v>
      </c>
      <c r="K26" s="34">
        <v>0</v>
      </c>
      <c r="L26" s="14" t="s">
        <v>22</v>
      </c>
      <c r="M26" s="14" t="s">
        <v>23</v>
      </c>
    </row>
    <row r="27" spans="1:26" ht="12.75" x14ac:dyDescent="0.35">
      <c r="A27" s="33">
        <v>42736</v>
      </c>
      <c r="B27" s="14" t="s">
        <v>17</v>
      </c>
      <c r="C27" s="14" t="s">
        <v>68</v>
      </c>
      <c r="D27" s="14" t="s">
        <v>69</v>
      </c>
      <c r="E27" s="14" t="s">
        <v>42</v>
      </c>
      <c r="F27" s="14"/>
      <c r="G27" s="14">
        <v>1</v>
      </c>
      <c r="H27" s="14">
        <v>0</v>
      </c>
      <c r="I27" s="14">
        <v>0</v>
      </c>
      <c r="J27" s="14" t="s">
        <v>21</v>
      </c>
      <c r="K27" s="34">
        <v>0</v>
      </c>
      <c r="L27" s="14" t="s">
        <v>22</v>
      </c>
      <c r="M27" s="14" t="s">
        <v>23</v>
      </c>
    </row>
    <row r="28" spans="1:26" ht="12.75" x14ac:dyDescent="0.35">
      <c r="A28" s="33">
        <v>42736</v>
      </c>
      <c r="B28" s="14" t="s">
        <v>17</v>
      </c>
      <c r="C28" s="14" t="s">
        <v>70</v>
      </c>
      <c r="D28" s="14" t="s">
        <v>71</v>
      </c>
      <c r="E28" s="14" t="s">
        <v>507</v>
      </c>
      <c r="F28" s="17"/>
      <c r="G28" s="14">
        <v>1</v>
      </c>
      <c r="H28" s="14">
        <v>0</v>
      </c>
      <c r="I28" s="14">
        <v>5000000000000000</v>
      </c>
      <c r="J28" s="14" t="s">
        <v>31</v>
      </c>
      <c r="K28" s="34">
        <v>7020000000000000</v>
      </c>
      <c r="L28" s="14" t="s">
        <v>22</v>
      </c>
      <c r="M28" s="14" t="s">
        <v>72</v>
      </c>
    </row>
    <row r="29" spans="1:26" ht="12.75" x14ac:dyDescent="0.35">
      <c r="A29" s="33">
        <v>42736</v>
      </c>
      <c r="B29" s="14" t="s">
        <v>73</v>
      </c>
      <c r="C29" s="14" t="s">
        <v>74</v>
      </c>
      <c r="D29" s="14" t="s">
        <v>75</v>
      </c>
      <c r="E29" s="14" t="s">
        <v>76</v>
      </c>
      <c r="F29" s="17"/>
      <c r="G29" s="14">
        <v>1</v>
      </c>
      <c r="H29" s="14">
        <v>0</v>
      </c>
      <c r="I29" s="14">
        <v>9999</v>
      </c>
      <c r="J29" s="14" t="s">
        <v>21</v>
      </c>
      <c r="K29" s="34">
        <v>9999</v>
      </c>
      <c r="L29" s="14" t="s">
        <v>22</v>
      </c>
      <c r="M29" s="14" t="s">
        <v>23</v>
      </c>
    </row>
    <row r="30" spans="1:26" ht="12.75" x14ac:dyDescent="0.35">
      <c r="A30" s="33">
        <v>42736</v>
      </c>
      <c r="B30" s="14" t="s">
        <v>206</v>
      </c>
      <c r="C30" s="14" t="s">
        <v>77</v>
      </c>
      <c r="D30" s="14" t="s">
        <v>78</v>
      </c>
      <c r="E30" s="14" t="s">
        <v>222</v>
      </c>
      <c r="F30" s="17"/>
      <c r="G30" s="14">
        <v>1</v>
      </c>
      <c r="H30" s="14">
        <v>0</v>
      </c>
      <c r="I30" s="14">
        <v>9001</v>
      </c>
      <c r="J30" s="14" t="s">
        <v>43</v>
      </c>
      <c r="K30" s="34">
        <v>0</v>
      </c>
      <c r="L30" s="14" t="s">
        <v>22</v>
      </c>
      <c r="M30" s="14" t="s">
        <v>23</v>
      </c>
    </row>
    <row r="31" spans="1:26" ht="12.75" x14ac:dyDescent="0.35">
      <c r="A31" s="33">
        <v>42736</v>
      </c>
      <c r="B31" s="14" t="s">
        <v>206</v>
      </c>
      <c r="C31" s="14" t="s">
        <v>79</v>
      </c>
      <c r="D31" s="14" t="s">
        <v>247</v>
      </c>
      <c r="E31" s="14" t="s">
        <v>222</v>
      </c>
      <c r="F31" s="17"/>
      <c r="G31" s="14">
        <v>0</v>
      </c>
      <c r="H31" s="14">
        <v>0</v>
      </c>
      <c r="I31" s="14">
        <v>0</v>
      </c>
      <c r="J31" s="14" t="s">
        <v>21</v>
      </c>
      <c r="K31" s="34">
        <v>0</v>
      </c>
      <c r="L31" s="14" t="s">
        <v>22</v>
      </c>
      <c r="M31" s="14" t="s">
        <v>23</v>
      </c>
    </row>
    <row r="32" spans="1:26" ht="12.75" x14ac:dyDescent="0.35">
      <c r="A32" s="33">
        <v>42736</v>
      </c>
      <c r="B32" s="14" t="s">
        <v>73</v>
      </c>
      <c r="C32" s="14" t="s">
        <v>80</v>
      </c>
      <c r="D32" s="14" t="s">
        <v>81</v>
      </c>
      <c r="E32" s="14" t="s">
        <v>67</v>
      </c>
      <c r="F32" s="17"/>
      <c r="G32" s="14">
        <v>1</v>
      </c>
      <c r="H32" s="14">
        <v>0</v>
      </c>
      <c r="I32" s="14">
        <v>0</v>
      </c>
      <c r="J32" s="14" t="s">
        <v>21</v>
      </c>
      <c r="K32" s="34">
        <v>0</v>
      </c>
      <c r="L32" s="14" t="s">
        <v>22</v>
      </c>
      <c r="M32" s="14" t="s">
        <v>23</v>
      </c>
    </row>
    <row r="33" spans="1:13" ht="12.75" x14ac:dyDescent="0.35">
      <c r="A33" s="33">
        <v>42631</v>
      </c>
      <c r="B33" s="14" t="s">
        <v>206</v>
      </c>
      <c r="C33" s="14" t="s">
        <v>212</v>
      </c>
      <c r="D33" s="14" t="s">
        <v>214</v>
      </c>
      <c r="E33" s="14" t="s">
        <v>222</v>
      </c>
      <c r="F33" s="17"/>
      <c r="G33" s="14">
        <v>1</v>
      </c>
      <c r="H33" s="14">
        <v>0</v>
      </c>
      <c r="I33" s="14">
        <v>0</v>
      </c>
      <c r="J33" s="14" t="s">
        <v>21</v>
      </c>
      <c r="K33" s="34">
        <v>0</v>
      </c>
      <c r="L33" s="14" t="s">
        <v>22</v>
      </c>
      <c r="M33" s="14" t="s">
        <v>23</v>
      </c>
    </row>
    <row r="34" spans="1:13" ht="12.75" x14ac:dyDescent="0.35">
      <c r="A34" s="33">
        <v>42630</v>
      </c>
      <c r="B34" s="14" t="s">
        <v>206</v>
      </c>
      <c r="C34" s="59" t="s">
        <v>213</v>
      </c>
      <c r="D34" s="14" t="s">
        <v>246</v>
      </c>
      <c r="E34" s="14" t="s">
        <v>222</v>
      </c>
      <c r="F34" s="17"/>
      <c r="G34" s="14">
        <v>1</v>
      </c>
      <c r="H34" s="14">
        <v>0</v>
      </c>
      <c r="I34" s="14">
        <v>0</v>
      </c>
      <c r="J34" s="14" t="s">
        <v>21</v>
      </c>
      <c r="K34" s="34">
        <v>0</v>
      </c>
      <c r="L34" s="14" t="s">
        <v>22</v>
      </c>
      <c r="M34" s="14" t="s">
        <v>23</v>
      </c>
    </row>
    <row r="35" spans="1:13" ht="12.75" x14ac:dyDescent="0.35">
      <c r="A35" s="33">
        <v>42653</v>
      </c>
      <c r="B35" s="14" t="s">
        <v>205</v>
      </c>
      <c r="C35" s="14" t="s">
        <v>223</v>
      </c>
      <c r="D35" s="14" t="s">
        <v>224</v>
      </c>
      <c r="E35" s="14" t="s">
        <v>227</v>
      </c>
      <c r="F35" s="17"/>
      <c r="G35" s="14">
        <v>1</v>
      </c>
      <c r="H35" s="7">
        <v>0</v>
      </c>
      <c r="I35" s="14">
        <v>0</v>
      </c>
      <c r="J35" s="14" t="s">
        <v>21</v>
      </c>
      <c r="K35" s="34">
        <v>0</v>
      </c>
      <c r="L35" s="14" t="s">
        <v>22</v>
      </c>
      <c r="M35" s="14" t="s">
        <v>23</v>
      </c>
    </row>
    <row r="36" spans="1:13" ht="12.75" x14ac:dyDescent="0.35">
      <c r="A36" s="33">
        <v>42736</v>
      </c>
      <c r="B36" s="14" t="s">
        <v>206</v>
      </c>
      <c r="C36" s="14" t="s">
        <v>122</v>
      </c>
      <c r="D36" s="14" t="s">
        <v>225</v>
      </c>
      <c r="E36" s="14" t="s">
        <v>226</v>
      </c>
      <c r="F36" s="17"/>
      <c r="G36" s="14">
        <v>1</v>
      </c>
      <c r="H36" s="7">
        <v>0</v>
      </c>
      <c r="I36" s="14">
        <v>0</v>
      </c>
      <c r="J36" s="7" t="s">
        <v>21</v>
      </c>
      <c r="K36" s="34">
        <v>0</v>
      </c>
      <c r="L36" s="14" t="s">
        <v>22</v>
      </c>
      <c r="M36" s="14" t="s">
        <v>23</v>
      </c>
    </row>
    <row r="37" spans="1:13" ht="12.75" x14ac:dyDescent="0.35">
      <c r="A37" s="33" t="s">
        <v>242</v>
      </c>
      <c r="B37" s="14" t="s">
        <v>73</v>
      </c>
      <c r="C37" s="14" t="s">
        <v>229</v>
      </c>
      <c r="D37" s="14" t="s">
        <v>228</v>
      </c>
      <c r="E37" s="14" t="s">
        <v>230</v>
      </c>
      <c r="F37" s="17"/>
      <c r="G37" s="14">
        <v>1</v>
      </c>
      <c r="H37" s="7">
        <v>0</v>
      </c>
      <c r="I37" s="14">
        <v>0</v>
      </c>
      <c r="J37" s="7" t="s">
        <v>21</v>
      </c>
      <c r="K37" s="34">
        <v>0</v>
      </c>
      <c r="L37" s="14" t="s">
        <v>22</v>
      </c>
      <c r="M37" s="14" t="s">
        <v>23</v>
      </c>
    </row>
    <row r="38" spans="1:13" ht="12.75" x14ac:dyDescent="0.35">
      <c r="A38" s="33">
        <v>42629</v>
      </c>
      <c r="B38" s="14" t="s">
        <v>73</v>
      </c>
      <c r="C38" s="14" t="s">
        <v>231</v>
      </c>
      <c r="D38" s="14" t="s">
        <v>232</v>
      </c>
      <c r="E38" s="14" t="s">
        <v>233</v>
      </c>
      <c r="G38" s="14">
        <v>1</v>
      </c>
      <c r="H38" s="7">
        <v>0</v>
      </c>
      <c r="I38" s="14">
        <v>0</v>
      </c>
      <c r="J38" s="7" t="s">
        <v>21</v>
      </c>
      <c r="K38" s="34">
        <v>0</v>
      </c>
      <c r="L38" s="14" t="s">
        <v>22</v>
      </c>
      <c r="M38" s="14" t="s">
        <v>23</v>
      </c>
    </row>
    <row r="39" spans="1:13" ht="12.75" x14ac:dyDescent="0.35">
      <c r="A39" s="33">
        <v>42736</v>
      </c>
      <c r="B39" s="14" t="s">
        <v>73</v>
      </c>
      <c r="C39" s="14" t="s">
        <v>234</v>
      </c>
      <c r="D39" s="14" t="s">
        <v>236</v>
      </c>
      <c r="E39" s="14" t="s">
        <v>112</v>
      </c>
      <c r="G39" s="14">
        <v>1</v>
      </c>
      <c r="H39" s="7">
        <v>0</v>
      </c>
      <c r="I39" s="14">
        <v>0</v>
      </c>
      <c r="J39" s="14" t="s">
        <v>21</v>
      </c>
      <c r="K39" s="34">
        <v>0</v>
      </c>
      <c r="L39" s="14" t="s">
        <v>22</v>
      </c>
      <c r="M39" s="14" t="s">
        <v>23</v>
      </c>
    </row>
    <row r="40" spans="1:13" ht="12.75" x14ac:dyDescent="0.35">
      <c r="A40" s="13">
        <v>43028</v>
      </c>
      <c r="B40" s="14" t="s">
        <v>73</v>
      </c>
      <c r="C40" s="14" t="s">
        <v>237</v>
      </c>
      <c r="D40" s="14" t="s">
        <v>238</v>
      </c>
      <c r="E40" s="14" t="s">
        <v>230</v>
      </c>
      <c r="G40" s="14">
        <v>1</v>
      </c>
      <c r="H40" s="7">
        <v>0</v>
      </c>
      <c r="I40" s="14">
        <v>0</v>
      </c>
      <c r="J40" s="7" t="s">
        <v>21</v>
      </c>
      <c r="K40" s="34">
        <v>0</v>
      </c>
      <c r="L40" s="14" t="s">
        <v>22</v>
      </c>
      <c r="M40" s="14" t="s">
        <v>23</v>
      </c>
    </row>
    <row r="41" spans="1:13" ht="12.75" x14ac:dyDescent="0.35">
      <c r="A41" s="13">
        <v>42631</v>
      </c>
      <c r="B41" s="14" t="s">
        <v>206</v>
      </c>
      <c r="C41" s="14" t="s">
        <v>239</v>
      </c>
      <c r="D41" s="14" t="s">
        <v>240</v>
      </c>
      <c r="E41" s="14" t="s">
        <v>241</v>
      </c>
      <c r="G41" s="14">
        <v>1</v>
      </c>
      <c r="H41" s="7">
        <v>0</v>
      </c>
      <c r="I41" s="14">
        <v>0</v>
      </c>
      <c r="J41" s="7" t="s">
        <v>21</v>
      </c>
      <c r="K41" s="34">
        <v>0</v>
      </c>
      <c r="L41" s="14" t="s">
        <v>22</v>
      </c>
      <c r="M41" s="14" t="s">
        <v>23</v>
      </c>
    </row>
    <row r="42" spans="1:13" ht="12.75" x14ac:dyDescent="0.35">
      <c r="A42" s="13">
        <v>42631</v>
      </c>
      <c r="B42" s="14" t="s">
        <v>205</v>
      </c>
      <c r="C42" s="14" t="s">
        <v>243</v>
      </c>
      <c r="D42" s="14" t="s">
        <v>245</v>
      </c>
      <c r="E42" s="14" t="s">
        <v>244</v>
      </c>
      <c r="G42" s="14">
        <v>1</v>
      </c>
      <c r="H42" s="7">
        <v>0</v>
      </c>
      <c r="I42" s="14">
        <v>0</v>
      </c>
      <c r="J42" s="7" t="s">
        <v>21</v>
      </c>
      <c r="K42" s="34">
        <v>0</v>
      </c>
      <c r="L42" s="14" t="s">
        <v>22</v>
      </c>
      <c r="M42" s="14" t="s">
        <v>23</v>
      </c>
    </row>
    <row r="43" spans="1:13" ht="12.75" x14ac:dyDescent="0.35">
      <c r="A43" s="13">
        <v>42670</v>
      </c>
      <c r="B43" s="14" t="s">
        <v>73</v>
      </c>
      <c r="C43" s="14" t="s">
        <v>508</v>
      </c>
      <c r="D43" s="14" t="s">
        <v>509</v>
      </c>
      <c r="E43" s="14" t="s">
        <v>227</v>
      </c>
      <c r="G43" s="14">
        <v>1</v>
      </c>
      <c r="H43" s="7">
        <v>0</v>
      </c>
      <c r="I43" s="14">
        <v>0</v>
      </c>
      <c r="J43" s="7" t="s">
        <v>21</v>
      </c>
      <c r="K43" s="34">
        <v>0</v>
      </c>
      <c r="L43" s="14" t="s">
        <v>22</v>
      </c>
      <c r="M43" s="14" t="s">
        <v>23</v>
      </c>
    </row>
    <row r="44" spans="1:13" ht="12.75" x14ac:dyDescent="0.35">
      <c r="A44" s="33">
        <v>42736</v>
      </c>
      <c r="B44" s="14" t="s">
        <v>206</v>
      </c>
      <c r="C44" s="14" t="s">
        <v>510</v>
      </c>
      <c r="D44" s="14" t="s">
        <v>512</v>
      </c>
      <c r="E44" s="14" t="s">
        <v>511</v>
      </c>
      <c r="G44" s="14">
        <v>1</v>
      </c>
      <c r="H44" s="7">
        <v>0</v>
      </c>
      <c r="I44" s="14">
        <v>0</v>
      </c>
      <c r="J44" s="7" t="s">
        <v>21</v>
      </c>
      <c r="K44" s="34">
        <v>0</v>
      </c>
      <c r="L44" s="14" t="s">
        <v>22</v>
      </c>
      <c r="M44" s="14" t="s">
        <v>23</v>
      </c>
    </row>
    <row r="45" spans="1:13" ht="12.75" x14ac:dyDescent="0.35">
      <c r="A45" s="13">
        <v>37257</v>
      </c>
      <c r="B45" s="14" t="s">
        <v>73</v>
      </c>
      <c r="C45" s="14" t="s">
        <v>513</v>
      </c>
      <c r="D45" s="14" t="s">
        <v>515</v>
      </c>
      <c r="E45" s="14" t="s">
        <v>514</v>
      </c>
      <c r="G45" s="14">
        <v>1</v>
      </c>
      <c r="H45" s="7">
        <v>0</v>
      </c>
      <c r="I45" s="14">
        <v>0</v>
      </c>
      <c r="J45" s="7" t="s">
        <v>21</v>
      </c>
      <c r="K45" s="34">
        <v>0</v>
      </c>
      <c r="L45" s="14" t="s">
        <v>22</v>
      </c>
      <c r="M45" s="14" t="s">
        <v>23</v>
      </c>
    </row>
    <row r="46" spans="1:13" ht="12.75" x14ac:dyDescent="0.35">
      <c r="B46" s="14" t="s">
        <v>73</v>
      </c>
      <c r="C46" s="14" t="s">
        <v>662</v>
      </c>
      <c r="D46" s="14" t="s">
        <v>663</v>
      </c>
      <c r="E46" s="14" t="s">
        <v>661</v>
      </c>
      <c r="H46" s="7"/>
      <c r="I46" s="14"/>
      <c r="J46" s="7"/>
      <c r="K46" s="34"/>
      <c r="L46" s="14"/>
      <c r="M46" s="14"/>
    </row>
    <row r="47" spans="1:13" ht="12.75" x14ac:dyDescent="0.35">
      <c r="H47" s="7"/>
      <c r="I47" s="14"/>
      <c r="J47" s="7"/>
      <c r="K47" s="34"/>
      <c r="L47" s="14"/>
      <c r="M47" s="14"/>
    </row>
    <row r="48" spans="1:13" ht="12.75" x14ac:dyDescent="0.35">
      <c r="H48" s="7"/>
      <c r="I48" s="14"/>
      <c r="J48" s="7"/>
      <c r="K48" s="34"/>
      <c r="L48" s="14"/>
      <c r="M48" s="14"/>
    </row>
    <row r="49" spans="8:13" ht="12.75" x14ac:dyDescent="0.35">
      <c r="H49" s="7"/>
      <c r="I49" s="14"/>
      <c r="J49" s="7"/>
      <c r="K49" s="34"/>
      <c r="L49" s="14"/>
      <c r="M49" s="14"/>
    </row>
    <row r="50" spans="8:13" ht="12.75" x14ac:dyDescent="0.35">
      <c r="H50" s="7"/>
      <c r="I50" s="14"/>
      <c r="J50" s="7"/>
      <c r="K50" s="34"/>
      <c r="L50" s="14"/>
      <c r="M50" s="14"/>
    </row>
    <row r="51" spans="8:13" ht="12.75" x14ac:dyDescent="0.35">
      <c r="H51" s="7"/>
      <c r="I51" s="14"/>
      <c r="J51" s="7"/>
      <c r="K51" s="34"/>
      <c r="L51" s="14"/>
      <c r="M51" s="14"/>
    </row>
    <row r="52" spans="8:13" ht="12.75" x14ac:dyDescent="0.35">
      <c r="H52" s="7"/>
      <c r="I52" s="14"/>
      <c r="J52" s="7"/>
      <c r="K52" s="34"/>
      <c r="L52" s="14"/>
      <c r="M52" s="14"/>
    </row>
    <row r="53" spans="8:13" ht="12.75" x14ac:dyDescent="0.35">
      <c r="H53" s="7"/>
      <c r="I53" s="14"/>
      <c r="J53" s="7"/>
      <c r="K53" s="34"/>
      <c r="L53" s="14"/>
      <c r="M53" s="14"/>
    </row>
    <row r="54" spans="8:13" ht="12.75" x14ac:dyDescent="0.35">
      <c r="H54" s="7"/>
      <c r="I54" s="14"/>
      <c r="J54" s="7"/>
      <c r="K54" s="34"/>
      <c r="L54" s="14"/>
      <c r="M54" s="14"/>
    </row>
    <row r="55" spans="8:13" ht="12.75" x14ac:dyDescent="0.35">
      <c r="H55" s="7"/>
      <c r="I55" s="14"/>
      <c r="J55" s="7"/>
      <c r="K55" s="34"/>
      <c r="L55" s="14"/>
      <c r="M55" s="14"/>
    </row>
    <row r="56" spans="8:13" ht="12.75" x14ac:dyDescent="0.35">
      <c r="H56" s="7"/>
      <c r="I56" s="14"/>
      <c r="J56" s="7"/>
      <c r="K56" s="34"/>
      <c r="L56" s="14"/>
      <c r="M56" s="14"/>
    </row>
    <row r="57" spans="8:13" ht="12.75" x14ac:dyDescent="0.35">
      <c r="H57" s="7"/>
      <c r="I57" s="14"/>
      <c r="J57" s="7"/>
      <c r="K57" s="34"/>
      <c r="L57" s="14"/>
      <c r="M57" s="14"/>
    </row>
    <row r="58" spans="8:13" ht="12.75" x14ac:dyDescent="0.35">
      <c r="H58" s="7"/>
      <c r="I58" s="14"/>
      <c r="J58" s="7"/>
      <c r="K58" s="34"/>
      <c r="L58" s="14"/>
      <c r="M58" s="14"/>
    </row>
    <row r="59" spans="8:13" ht="12.75" x14ac:dyDescent="0.35">
      <c r="H59" s="7"/>
      <c r="I59" s="14"/>
      <c r="J59" s="7"/>
      <c r="K59" s="34"/>
      <c r="L59" s="14"/>
      <c r="M59" s="14"/>
    </row>
    <row r="60" spans="8:13" ht="12.75" x14ac:dyDescent="0.35">
      <c r="H60" s="7"/>
      <c r="I60" s="14"/>
      <c r="J60" s="7"/>
      <c r="K60" s="34"/>
      <c r="L60" s="14"/>
      <c r="M60" s="14"/>
    </row>
    <row r="61" spans="8:13" ht="12.75" x14ac:dyDescent="0.35">
      <c r="H61" s="7"/>
      <c r="I61" s="14"/>
      <c r="J61" s="7"/>
      <c r="K61" s="34"/>
      <c r="L61" s="14"/>
      <c r="M61" s="14"/>
    </row>
    <row r="62" spans="8:13" ht="12.75" x14ac:dyDescent="0.35">
      <c r="H62" s="7"/>
      <c r="I62" s="14"/>
      <c r="J62" s="7"/>
      <c r="K62" s="34"/>
      <c r="L62" s="14"/>
      <c r="M62" s="14"/>
    </row>
    <row r="63" spans="8:13" ht="12.75" x14ac:dyDescent="0.35">
      <c r="H63" s="7"/>
      <c r="I63" s="14"/>
      <c r="J63" s="7"/>
      <c r="K63" s="34"/>
      <c r="L63" s="14"/>
      <c r="M63" s="14"/>
    </row>
    <row r="64" spans="8:13" ht="12.75" x14ac:dyDescent="0.35">
      <c r="H64" s="7"/>
      <c r="I64" s="14"/>
      <c r="J64" s="7"/>
      <c r="K64" s="34"/>
      <c r="L64" s="14"/>
      <c r="M64" s="14"/>
    </row>
    <row r="65" spans="8:13" ht="12.75" x14ac:dyDescent="0.35">
      <c r="H65" s="7"/>
      <c r="I65" s="14"/>
      <c r="J65" s="7"/>
      <c r="K65" s="34"/>
      <c r="L65" s="14"/>
      <c r="M65" s="14"/>
    </row>
    <row r="66" spans="8:13" ht="12.75" x14ac:dyDescent="0.35">
      <c r="H66" s="7"/>
      <c r="I66" s="14"/>
      <c r="J66" s="7"/>
      <c r="K66" s="34"/>
      <c r="L66" s="14"/>
      <c r="M66" s="14"/>
    </row>
    <row r="67" spans="8:13" ht="12.75" x14ac:dyDescent="0.35">
      <c r="H67" s="7"/>
      <c r="I67" s="14"/>
      <c r="J67" s="7"/>
      <c r="K67" s="34"/>
      <c r="L67" s="14"/>
      <c r="M67" s="14"/>
    </row>
    <row r="68" spans="8:13" ht="12.75" x14ac:dyDescent="0.35">
      <c r="H68" s="7"/>
      <c r="I68" s="14"/>
      <c r="J68" s="7"/>
      <c r="K68" s="34"/>
      <c r="L68" s="14"/>
      <c r="M68" s="14"/>
    </row>
    <row r="69" spans="8:13" ht="12.75" x14ac:dyDescent="0.35">
      <c r="H69" s="7"/>
      <c r="I69" s="14"/>
      <c r="J69" s="7"/>
      <c r="K69" s="34"/>
      <c r="L69" s="14"/>
      <c r="M69" s="14"/>
    </row>
    <row r="70" spans="8:13" ht="12.75" x14ac:dyDescent="0.35">
      <c r="H70" s="7"/>
      <c r="I70" s="14"/>
      <c r="J70" s="7"/>
      <c r="K70" s="34"/>
      <c r="L70" s="14"/>
      <c r="M70" s="14"/>
    </row>
    <row r="71" spans="8:13" ht="12.75" x14ac:dyDescent="0.35">
      <c r="H71" s="7"/>
      <c r="I71" s="14"/>
      <c r="J71" s="7"/>
      <c r="K71" s="34"/>
      <c r="L71" s="14"/>
      <c r="M71" s="14"/>
    </row>
    <row r="72" spans="8:13" ht="12.75" x14ac:dyDescent="0.35">
      <c r="H72" s="7"/>
      <c r="I72" s="14"/>
      <c r="J72" s="7"/>
      <c r="K72" s="34"/>
      <c r="L72" s="14"/>
      <c r="M72" s="14"/>
    </row>
    <row r="73" spans="8:13" ht="12.75" x14ac:dyDescent="0.35">
      <c r="H73" s="7"/>
      <c r="I73" s="14"/>
      <c r="J73" s="7"/>
      <c r="K73" s="34"/>
      <c r="L73" s="14"/>
      <c r="M73" s="14"/>
    </row>
    <row r="74" spans="8:13" ht="12.75" x14ac:dyDescent="0.35">
      <c r="H74" s="7"/>
      <c r="I74" s="14"/>
      <c r="J74" s="7"/>
      <c r="K74" s="34"/>
      <c r="L74" s="14"/>
      <c r="M74" s="14"/>
    </row>
    <row r="75" spans="8:13" ht="12.75" x14ac:dyDescent="0.35">
      <c r="H75" s="7"/>
      <c r="I75" s="14"/>
      <c r="J75" s="7"/>
      <c r="K75" s="34"/>
      <c r="L75" s="14"/>
      <c r="M75" s="14"/>
    </row>
    <row r="76" spans="8:13" ht="12.75" x14ac:dyDescent="0.35">
      <c r="H76" s="7"/>
      <c r="I76" s="14"/>
      <c r="J76" s="7"/>
      <c r="K76" s="34"/>
      <c r="L76" s="14"/>
      <c r="M76" s="14"/>
    </row>
    <row r="77" spans="8:13" ht="12.75" x14ac:dyDescent="0.35">
      <c r="H77" s="7"/>
      <c r="I77" s="14"/>
      <c r="J77" s="7"/>
      <c r="K77" s="34"/>
      <c r="L77" s="14"/>
      <c r="M77" s="14"/>
    </row>
    <row r="78" spans="8:13" ht="12.75" x14ac:dyDescent="0.35">
      <c r="H78" s="7"/>
      <c r="I78" s="14"/>
      <c r="J78" s="7"/>
      <c r="K78" s="34"/>
      <c r="L78" s="14"/>
      <c r="M78" s="14"/>
    </row>
    <row r="79" spans="8:13" ht="12.75" x14ac:dyDescent="0.35">
      <c r="H79" s="7"/>
      <c r="I79" s="14"/>
      <c r="J79" s="7"/>
      <c r="K79" s="34"/>
      <c r="L79" s="14"/>
      <c r="M79" s="14"/>
    </row>
    <row r="80" spans="8:13" ht="12.75" x14ac:dyDescent="0.35">
      <c r="H80" s="7"/>
      <c r="I80" s="14"/>
      <c r="J80" s="7"/>
      <c r="K80" s="34"/>
      <c r="L80" s="14"/>
      <c r="M80" s="14"/>
    </row>
    <row r="81" spans="8:13" ht="12.75" x14ac:dyDescent="0.35">
      <c r="H81" s="7"/>
      <c r="I81" s="14"/>
      <c r="J81" s="7"/>
      <c r="K81" s="34"/>
      <c r="L81" s="14"/>
      <c r="M81" s="14"/>
    </row>
    <row r="82" spans="8:13" ht="12.75" x14ac:dyDescent="0.35">
      <c r="H82" s="7"/>
      <c r="I82" s="14"/>
      <c r="J82" s="7"/>
      <c r="K82" s="34"/>
      <c r="L82" s="14"/>
      <c r="M82" s="14"/>
    </row>
    <row r="83" spans="8:13" ht="12.75" x14ac:dyDescent="0.35">
      <c r="H83" s="7"/>
      <c r="I83" s="14"/>
      <c r="J83" s="7"/>
      <c r="K83" s="34"/>
      <c r="L83" s="14"/>
      <c r="M83" s="14"/>
    </row>
    <row r="84" spans="8:13" ht="12.75" x14ac:dyDescent="0.35">
      <c r="H84" s="7"/>
      <c r="I84" s="14"/>
      <c r="J84" s="7"/>
      <c r="K84" s="34"/>
      <c r="L84" s="14"/>
      <c r="M84" s="14"/>
    </row>
    <row r="85" spans="8:13" ht="12.75" x14ac:dyDescent="0.35">
      <c r="H85" s="7"/>
      <c r="I85" s="14"/>
      <c r="J85" s="7"/>
      <c r="K85" s="34"/>
      <c r="L85" s="14"/>
      <c r="M85" s="14"/>
    </row>
    <row r="86" spans="8:13" ht="12.75" x14ac:dyDescent="0.35">
      <c r="H86" s="7"/>
      <c r="I86" s="14"/>
      <c r="J86" s="7"/>
      <c r="K86" s="34"/>
      <c r="L86" s="14"/>
      <c r="M86" s="14"/>
    </row>
    <row r="87" spans="8:13" ht="12.75" x14ac:dyDescent="0.35">
      <c r="H87" s="7"/>
      <c r="I87" s="14"/>
      <c r="J87" s="7"/>
      <c r="K87" s="34"/>
      <c r="L87" s="14"/>
      <c r="M87" s="14"/>
    </row>
    <row r="88" spans="8:13" ht="12.75" x14ac:dyDescent="0.35">
      <c r="H88" s="7"/>
      <c r="I88" s="14"/>
      <c r="J88" s="7"/>
      <c r="K88" s="34"/>
      <c r="L88" s="14"/>
      <c r="M88" s="14"/>
    </row>
    <row r="89" spans="8:13" ht="12.75" x14ac:dyDescent="0.35">
      <c r="H89" s="7"/>
      <c r="I89" s="14"/>
      <c r="J89" s="7"/>
      <c r="K89" s="34"/>
      <c r="L89" s="14"/>
      <c r="M89" s="14"/>
    </row>
    <row r="90" spans="8:13" ht="12.75" x14ac:dyDescent="0.35">
      <c r="H90" s="7"/>
      <c r="I90" s="14"/>
      <c r="J90" s="7"/>
      <c r="K90" s="34"/>
      <c r="L90" s="14"/>
      <c r="M90" s="14"/>
    </row>
    <row r="91" spans="8:13" ht="12.75" x14ac:dyDescent="0.35">
      <c r="H91" s="7"/>
      <c r="I91" s="14"/>
      <c r="J91" s="7"/>
      <c r="K91" s="34"/>
      <c r="L91" s="14"/>
      <c r="M91" s="14"/>
    </row>
    <row r="92" spans="8:13" ht="12.75" x14ac:dyDescent="0.35">
      <c r="H92" s="7"/>
      <c r="I92" s="14"/>
      <c r="J92" s="7"/>
      <c r="K92" s="34"/>
      <c r="L92" s="14"/>
      <c r="M92" s="14"/>
    </row>
    <row r="93" spans="8:13" ht="12.75" x14ac:dyDescent="0.35">
      <c r="H93" s="7"/>
      <c r="I93" s="14"/>
      <c r="J93" s="7"/>
      <c r="K93" s="34"/>
      <c r="L93" s="14"/>
      <c r="M93" s="14"/>
    </row>
    <row r="94" spans="8:13" ht="12.75" x14ac:dyDescent="0.35">
      <c r="H94" s="7"/>
      <c r="I94" s="14"/>
      <c r="J94" s="7"/>
      <c r="K94" s="34"/>
      <c r="L94" s="14"/>
      <c r="M94" s="14"/>
    </row>
    <row r="95" spans="8:13" ht="12.75" x14ac:dyDescent="0.35">
      <c r="H95" s="7"/>
      <c r="I95" s="14"/>
      <c r="J95" s="7"/>
      <c r="K95" s="34"/>
      <c r="L95" s="14"/>
      <c r="M95" s="14"/>
    </row>
    <row r="96" spans="8:13" ht="12.75" x14ac:dyDescent="0.35">
      <c r="H96" s="7"/>
      <c r="I96" s="14"/>
      <c r="J96" s="7"/>
      <c r="K96" s="34"/>
      <c r="L96" s="14"/>
      <c r="M96" s="14"/>
    </row>
    <row r="97" spans="8:13" ht="12.75" x14ac:dyDescent="0.35">
      <c r="H97" s="7"/>
      <c r="I97" s="14"/>
      <c r="J97" s="7"/>
      <c r="K97" s="34"/>
      <c r="L97" s="14"/>
      <c r="M97" s="14"/>
    </row>
    <row r="98" spans="8:13" ht="12.75" x14ac:dyDescent="0.35">
      <c r="H98" s="7"/>
      <c r="I98" s="14"/>
      <c r="J98" s="7"/>
      <c r="K98" s="34"/>
      <c r="L98" s="14"/>
      <c r="M98" s="14"/>
    </row>
    <row r="99" spans="8:13" ht="12.75" x14ac:dyDescent="0.35">
      <c r="H99" s="7"/>
      <c r="I99" s="14"/>
      <c r="J99" s="7"/>
      <c r="K99" s="34"/>
      <c r="L99" s="14"/>
      <c r="M99" s="14"/>
    </row>
    <row r="100" spans="8:13" ht="12.75" x14ac:dyDescent="0.35">
      <c r="H100" s="7"/>
      <c r="I100" s="14"/>
      <c r="J100" s="7"/>
      <c r="K100" s="34"/>
      <c r="L100" s="14"/>
      <c r="M100" s="14"/>
    </row>
    <row r="101" spans="8:13" ht="12.75" x14ac:dyDescent="0.35">
      <c r="H101" s="7"/>
      <c r="I101" s="14"/>
      <c r="J101" s="7"/>
      <c r="K101" s="34"/>
      <c r="L101" s="14"/>
      <c r="M101" s="14"/>
    </row>
    <row r="102" spans="8:13" ht="12.75" x14ac:dyDescent="0.35">
      <c r="H102" s="7"/>
      <c r="I102" s="14"/>
      <c r="J102" s="7"/>
      <c r="K102" s="34"/>
      <c r="L102" s="14"/>
      <c r="M102" s="14"/>
    </row>
    <row r="103" spans="8:13" ht="12.75" x14ac:dyDescent="0.35">
      <c r="H103" s="7"/>
      <c r="I103" s="14"/>
      <c r="J103" s="7"/>
      <c r="K103" s="34"/>
      <c r="L103" s="14"/>
      <c r="M103" s="14"/>
    </row>
    <row r="104" spans="8:13" ht="12.75" x14ac:dyDescent="0.35">
      <c r="H104" s="7"/>
      <c r="I104" s="14"/>
      <c r="J104" s="7"/>
      <c r="K104" s="34"/>
      <c r="L104" s="14"/>
      <c r="M104" s="14"/>
    </row>
    <row r="105" spans="8:13" ht="12.75" x14ac:dyDescent="0.35">
      <c r="H105" s="7"/>
      <c r="I105" s="14"/>
      <c r="J105" s="7"/>
      <c r="K105" s="34"/>
      <c r="L105" s="14"/>
      <c r="M105" s="14"/>
    </row>
    <row r="106" spans="8:13" ht="12.75" x14ac:dyDescent="0.35">
      <c r="H106" s="7"/>
      <c r="I106" s="14"/>
      <c r="J106" s="7"/>
      <c r="K106" s="34"/>
      <c r="L106" s="14"/>
      <c r="M106" s="14"/>
    </row>
    <row r="107" spans="8:13" ht="12.75" x14ac:dyDescent="0.35">
      <c r="H107" s="7"/>
      <c r="I107" s="14"/>
      <c r="J107" s="7"/>
      <c r="K107" s="34"/>
      <c r="L107" s="14"/>
      <c r="M107" s="14"/>
    </row>
    <row r="108" spans="8:13" ht="12.75" x14ac:dyDescent="0.35">
      <c r="H108" s="7"/>
      <c r="I108" s="14"/>
      <c r="J108" s="7"/>
      <c r="K108" s="34"/>
      <c r="L108" s="14"/>
      <c r="M108" s="14"/>
    </row>
    <row r="109" spans="8:13" ht="12.75" x14ac:dyDescent="0.35">
      <c r="H109" s="7"/>
      <c r="I109" s="14"/>
      <c r="J109" s="7"/>
      <c r="K109" s="34"/>
      <c r="L109" s="14"/>
      <c r="M109" s="14"/>
    </row>
    <row r="110" spans="8:13" ht="12.75" x14ac:dyDescent="0.35">
      <c r="H110" s="7"/>
      <c r="I110" s="14"/>
      <c r="J110" s="7"/>
      <c r="K110" s="34"/>
      <c r="L110" s="14"/>
      <c r="M110" s="14"/>
    </row>
    <row r="111" spans="8:13" ht="12.75" x14ac:dyDescent="0.35">
      <c r="H111" s="7"/>
      <c r="I111" s="14"/>
      <c r="J111" s="7"/>
      <c r="K111" s="34"/>
      <c r="L111" s="14"/>
      <c r="M111" s="14"/>
    </row>
    <row r="112" spans="8:13" ht="12.75" x14ac:dyDescent="0.35">
      <c r="H112" s="7"/>
      <c r="I112" s="14"/>
      <c r="J112" s="7"/>
      <c r="K112" s="34"/>
      <c r="L112" s="14"/>
      <c r="M112" s="14"/>
    </row>
    <row r="113" spans="8:13" ht="12.75" x14ac:dyDescent="0.35">
      <c r="H113" s="7"/>
      <c r="I113" s="14"/>
      <c r="J113" s="7"/>
      <c r="K113" s="34"/>
      <c r="L113" s="14"/>
      <c r="M113" s="14"/>
    </row>
    <row r="114" spans="8:13" ht="12.75" x14ac:dyDescent="0.35">
      <c r="H114" s="7"/>
      <c r="I114" s="14"/>
      <c r="J114" s="7"/>
      <c r="K114" s="34"/>
      <c r="L114" s="14"/>
      <c r="M114" s="14"/>
    </row>
    <row r="115" spans="8:13" ht="12.75" x14ac:dyDescent="0.35">
      <c r="H115" s="7"/>
      <c r="I115" s="14"/>
      <c r="J115" s="7"/>
      <c r="K115" s="34"/>
      <c r="L115" s="14"/>
      <c r="M115" s="14"/>
    </row>
    <row r="116" spans="8:13" ht="12.75" x14ac:dyDescent="0.35">
      <c r="H116" s="7"/>
      <c r="I116" s="14"/>
      <c r="J116" s="7"/>
      <c r="K116" s="34"/>
      <c r="L116" s="14"/>
      <c r="M116" s="14"/>
    </row>
    <row r="117" spans="8:13" ht="12.75" x14ac:dyDescent="0.35">
      <c r="H117" s="7"/>
      <c r="I117" s="14"/>
      <c r="J117" s="7"/>
      <c r="K117" s="34"/>
      <c r="L117" s="14"/>
      <c r="M117" s="14"/>
    </row>
    <row r="118" spans="8:13" ht="12.75" x14ac:dyDescent="0.35">
      <c r="H118" s="7"/>
      <c r="I118" s="14"/>
      <c r="J118" s="7"/>
      <c r="K118" s="34"/>
      <c r="L118" s="14"/>
      <c r="M118" s="14"/>
    </row>
    <row r="119" spans="8:13" ht="12.75" x14ac:dyDescent="0.35">
      <c r="H119" s="7"/>
      <c r="I119" s="14"/>
      <c r="J119" s="7"/>
      <c r="K119" s="34"/>
      <c r="L119" s="14"/>
      <c r="M119" s="14"/>
    </row>
    <row r="120" spans="8:13" ht="12.75" x14ac:dyDescent="0.35">
      <c r="H120" s="7"/>
      <c r="I120" s="14"/>
      <c r="J120" s="7"/>
      <c r="K120" s="34"/>
      <c r="L120" s="14"/>
      <c r="M120" s="14"/>
    </row>
    <row r="121" spans="8:13" ht="12.75" x14ac:dyDescent="0.35">
      <c r="H121" s="7"/>
      <c r="I121" s="14"/>
      <c r="J121" s="7"/>
      <c r="K121" s="34"/>
      <c r="L121" s="14"/>
      <c r="M121" s="14"/>
    </row>
    <row r="122" spans="8:13" ht="12.75" x14ac:dyDescent="0.35">
      <c r="H122" s="7"/>
      <c r="I122" s="14"/>
      <c r="J122" s="7"/>
      <c r="K122" s="34"/>
      <c r="L122" s="14"/>
      <c r="M122" s="14"/>
    </row>
    <row r="123" spans="8:13" ht="12.75" x14ac:dyDescent="0.35">
      <c r="H123" s="7"/>
      <c r="I123" s="14"/>
      <c r="J123" s="7"/>
      <c r="K123" s="34"/>
      <c r="L123" s="14"/>
      <c r="M123" s="14"/>
    </row>
    <row r="124" spans="8:13" ht="12.75" x14ac:dyDescent="0.35">
      <c r="H124" s="7"/>
      <c r="I124" s="14"/>
      <c r="J124" s="7"/>
      <c r="K124" s="34"/>
      <c r="L124" s="14"/>
      <c r="M124" s="14"/>
    </row>
    <row r="125" spans="8:13" ht="12.75" x14ac:dyDescent="0.35">
      <c r="H125" s="7"/>
      <c r="I125" s="14"/>
      <c r="J125" s="7"/>
      <c r="K125" s="34"/>
      <c r="L125" s="14"/>
      <c r="M125" s="14"/>
    </row>
    <row r="126" spans="8:13" ht="12.75" x14ac:dyDescent="0.35">
      <c r="H126" s="7"/>
      <c r="I126" s="14"/>
      <c r="J126" s="7"/>
      <c r="K126" s="34"/>
      <c r="L126" s="14"/>
      <c r="M126" s="14"/>
    </row>
    <row r="127" spans="8:13" ht="12.75" x14ac:dyDescent="0.35">
      <c r="H127" s="7"/>
      <c r="I127" s="14"/>
      <c r="J127" s="7"/>
      <c r="K127" s="34"/>
      <c r="L127" s="14"/>
      <c r="M127" s="14"/>
    </row>
    <row r="128" spans="8:13" ht="12.75" x14ac:dyDescent="0.35">
      <c r="H128" s="7"/>
      <c r="I128" s="14"/>
      <c r="J128" s="7"/>
      <c r="K128" s="34"/>
      <c r="L128" s="14"/>
      <c r="M128" s="14"/>
    </row>
    <row r="129" spans="8:13" ht="12.75" x14ac:dyDescent="0.35">
      <c r="H129" s="7"/>
      <c r="I129" s="14"/>
      <c r="J129" s="7"/>
      <c r="K129" s="34"/>
      <c r="L129" s="14"/>
      <c r="M129" s="14"/>
    </row>
    <row r="130" spans="8:13" ht="12.75" x14ac:dyDescent="0.35">
      <c r="H130" s="7"/>
      <c r="I130" s="14"/>
      <c r="J130" s="7"/>
      <c r="K130" s="34"/>
      <c r="L130" s="14"/>
      <c r="M130" s="14"/>
    </row>
    <row r="131" spans="8:13" ht="12.75" x14ac:dyDescent="0.35">
      <c r="H131" s="7"/>
      <c r="I131" s="14"/>
      <c r="J131" s="7"/>
      <c r="K131" s="34"/>
      <c r="L131" s="14"/>
      <c r="M131" s="14"/>
    </row>
    <row r="132" spans="8:13" ht="12.75" x14ac:dyDescent="0.35">
      <c r="H132" s="7"/>
      <c r="I132" s="14"/>
      <c r="J132" s="7"/>
      <c r="K132" s="34"/>
      <c r="L132" s="14"/>
      <c r="M132" s="14"/>
    </row>
    <row r="133" spans="8:13" ht="12.75" x14ac:dyDescent="0.35">
      <c r="H133" s="7"/>
      <c r="I133" s="14"/>
      <c r="J133" s="7"/>
      <c r="K133" s="34"/>
      <c r="L133" s="14"/>
      <c r="M133" s="14"/>
    </row>
    <row r="134" spans="8:13" ht="12.75" x14ac:dyDescent="0.35">
      <c r="H134" s="7"/>
      <c r="I134" s="14"/>
      <c r="J134" s="7"/>
      <c r="K134" s="34"/>
      <c r="L134" s="14"/>
      <c r="M134" s="14"/>
    </row>
    <row r="135" spans="8:13" ht="12.75" x14ac:dyDescent="0.35">
      <c r="H135" s="7"/>
      <c r="I135" s="14"/>
      <c r="J135" s="7"/>
      <c r="K135" s="34"/>
      <c r="L135" s="14"/>
      <c r="M135" s="14"/>
    </row>
    <row r="136" spans="8:13" ht="12.75" x14ac:dyDescent="0.35">
      <c r="H136" s="7"/>
      <c r="I136" s="14"/>
      <c r="J136" s="7"/>
      <c r="K136" s="34"/>
      <c r="L136" s="14"/>
      <c r="M136" s="14"/>
    </row>
    <row r="137" spans="8:13" ht="12.75" x14ac:dyDescent="0.35">
      <c r="H137" s="7"/>
      <c r="I137" s="14"/>
      <c r="J137" s="7"/>
      <c r="K137" s="34"/>
      <c r="L137" s="14"/>
      <c r="M137" s="14"/>
    </row>
    <row r="138" spans="8:13" ht="12.75" x14ac:dyDescent="0.35">
      <c r="H138" s="7"/>
      <c r="I138" s="14"/>
      <c r="J138" s="7"/>
      <c r="K138" s="34"/>
      <c r="L138" s="14"/>
      <c r="M138" s="14"/>
    </row>
    <row r="139" spans="8:13" ht="12.75" x14ac:dyDescent="0.35">
      <c r="H139" s="7"/>
      <c r="I139" s="14"/>
      <c r="J139" s="7"/>
      <c r="K139" s="34"/>
      <c r="L139" s="14"/>
      <c r="M139" s="14"/>
    </row>
    <row r="140" spans="8:13" ht="12.75" x14ac:dyDescent="0.35">
      <c r="H140" s="7"/>
      <c r="I140" s="14"/>
      <c r="J140" s="7"/>
      <c r="K140" s="34"/>
      <c r="L140" s="14"/>
      <c r="M140" s="14"/>
    </row>
    <row r="141" spans="8:13" ht="12.75" x14ac:dyDescent="0.35">
      <c r="H141" s="7"/>
      <c r="I141" s="14"/>
      <c r="J141" s="7"/>
      <c r="K141" s="34"/>
      <c r="L141" s="14"/>
      <c r="M141" s="14"/>
    </row>
    <row r="142" spans="8:13" ht="12.75" x14ac:dyDescent="0.35">
      <c r="H142" s="7"/>
      <c r="I142" s="14"/>
      <c r="J142" s="7"/>
      <c r="K142" s="34"/>
      <c r="L142" s="14"/>
      <c r="M142" s="14"/>
    </row>
    <row r="143" spans="8:13" ht="12.75" x14ac:dyDescent="0.35">
      <c r="H143" s="7"/>
      <c r="I143" s="14"/>
      <c r="J143" s="7"/>
      <c r="K143" s="34"/>
      <c r="L143" s="14"/>
      <c r="M143" s="14"/>
    </row>
    <row r="144" spans="8:13" ht="12.75" x14ac:dyDescent="0.35">
      <c r="H144" s="7"/>
      <c r="I144" s="14"/>
      <c r="J144" s="7"/>
      <c r="K144" s="34"/>
      <c r="L144" s="14"/>
      <c r="M144" s="14"/>
    </row>
    <row r="145" spans="8:13" ht="12.75" x14ac:dyDescent="0.35">
      <c r="H145" s="7"/>
      <c r="I145" s="14"/>
      <c r="J145" s="7"/>
      <c r="K145" s="34"/>
      <c r="L145" s="14"/>
      <c r="M145" s="14"/>
    </row>
    <row r="146" spans="8:13" ht="12.75" x14ac:dyDescent="0.35">
      <c r="H146" s="7"/>
      <c r="I146" s="14"/>
      <c r="J146" s="7"/>
      <c r="K146" s="34"/>
      <c r="L146" s="14"/>
      <c r="M146" s="14"/>
    </row>
    <row r="147" spans="8:13" ht="12.75" x14ac:dyDescent="0.35">
      <c r="H147" s="7"/>
      <c r="I147" s="14"/>
      <c r="J147" s="7"/>
      <c r="K147" s="34"/>
      <c r="L147" s="14"/>
      <c r="M147" s="14"/>
    </row>
    <row r="148" spans="8:13" ht="12.75" x14ac:dyDescent="0.35">
      <c r="H148" s="7"/>
      <c r="I148" s="14"/>
      <c r="J148" s="7"/>
      <c r="K148" s="34"/>
      <c r="L148" s="14"/>
      <c r="M148" s="14"/>
    </row>
    <row r="149" spans="8:13" ht="12.75" x14ac:dyDescent="0.35">
      <c r="H149" s="7"/>
      <c r="I149" s="14"/>
      <c r="J149" s="7"/>
      <c r="K149" s="34"/>
      <c r="L149" s="14"/>
      <c r="M149" s="14"/>
    </row>
    <row r="150" spans="8:13" ht="12.75" x14ac:dyDescent="0.35">
      <c r="H150" s="7"/>
      <c r="I150" s="14"/>
      <c r="J150" s="7"/>
      <c r="K150" s="34"/>
      <c r="L150" s="14"/>
      <c r="M150" s="14"/>
    </row>
    <row r="151" spans="8:13" ht="12.75" x14ac:dyDescent="0.35">
      <c r="H151" s="7"/>
      <c r="I151" s="14"/>
      <c r="J151" s="7"/>
      <c r="K151" s="34"/>
      <c r="L151" s="14"/>
      <c r="M151" s="14"/>
    </row>
    <row r="152" spans="8:13" ht="12.75" x14ac:dyDescent="0.35">
      <c r="H152" s="7"/>
      <c r="I152" s="14"/>
      <c r="J152" s="7"/>
      <c r="K152" s="34"/>
      <c r="L152" s="14"/>
      <c r="M152" s="14"/>
    </row>
    <row r="153" spans="8:13" ht="12.75" x14ac:dyDescent="0.35">
      <c r="H153" s="7"/>
      <c r="I153" s="14"/>
      <c r="J153" s="7"/>
      <c r="K153" s="34"/>
      <c r="L153" s="14"/>
      <c r="M153" s="14"/>
    </row>
    <row r="154" spans="8:13" ht="12.75" x14ac:dyDescent="0.35">
      <c r="H154" s="7"/>
      <c r="I154" s="14"/>
      <c r="J154" s="7"/>
      <c r="K154" s="34"/>
      <c r="L154" s="14"/>
      <c r="M154" s="14"/>
    </row>
    <row r="155" spans="8:13" ht="12.75" x14ac:dyDescent="0.35">
      <c r="H155" s="7"/>
      <c r="I155" s="14"/>
      <c r="J155" s="7"/>
      <c r="K155" s="34"/>
      <c r="L155" s="14"/>
      <c r="M155" s="14"/>
    </row>
    <row r="156" spans="8:13" ht="12.75" x14ac:dyDescent="0.35">
      <c r="H156" s="7"/>
      <c r="I156" s="14"/>
      <c r="J156" s="7"/>
      <c r="K156" s="34"/>
      <c r="L156" s="14"/>
      <c r="M156" s="14"/>
    </row>
    <row r="157" spans="8:13" ht="12.75" x14ac:dyDescent="0.35">
      <c r="H157" s="7"/>
      <c r="I157" s="14"/>
      <c r="J157" s="7"/>
      <c r="K157" s="34"/>
      <c r="L157" s="14"/>
      <c r="M157" s="14"/>
    </row>
    <row r="158" spans="8:13" ht="12.75" x14ac:dyDescent="0.35">
      <c r="H158" s="7"/>
      <c r="I158" s="14"/>
      <c r="J158" s="7"/>
      <c r="K158" s="34"/>
      <c r="L158" s="14"/>
      <c r="M158" s="14"/>
    </row>
    <row r="159" spans="8:13" ht="12.75" x14ac:dyDescent="0.35">
      <c r="H159" s="7"/>
      <c r="I159" s="14"/>
      <c r="J159" s="7"/>
      <c r="K159" s="34"/>
      <c r="L159" s="14"/>
      <c r="M159" s="14"/>
    </row>
    <row r="160" spans="8:13" ht="12.75" x14ac:dyDescent="0.35">
      <c r="H160" s="7"/>
      <c r="I160" s="14"/>
      <c r="J160" s="7"/>
      <c r="K160" s="34"/>
      <c r="L160" s="14"/>
      <c r="M160" s="14"/>
    </row>
    <row r="161" spans="8:13" ht="12.75" x14ac:dyDescent="0.35">
      <c r="H161" s="7"/>
      <c r="I161" s="14"/>
      <c r="J161" s="7"/>
      <c r="K161" s="34"/>
      <c r="L161" s="14"/>
      <c r="M161" s="14"/>
    </row>
    <row r="162" spans="8:13" ht="12.75" x14ac:dyDescent="0.35">
      <c r="H162" s="7"/>
      <c r="I162" s="14"/>
      <c r="J162" s="7"/>
      <c r="K162" s="34"/>
      <c r="L162" s="14"/>
      <c r="M162" s="14"/>
    </row>
    <row r="163" spans="8:13" ht="12.75" x14ac:dyDescent="0.35">
      <c r="H163" s="7"/>
      <c r="I163" s="14"/>
      <c r="J163" s="7"/>
      <c r="K163" s="34"/>
      <c r="L163" s="14"/>
      <c r="M163" s="14"/>
    </row>
    <row r="164" spans="8:13" ht="12.75" x14ac:dyDescent="0.35">
      <c r="H164" s="7"/>
      <c r="I164" s="14"/>
      <c r="J164" s="7"/>
      <c r="K164" s="34"/>
      <c r="L164" s="14"/>
      <c r="M164" s="14"/>
    </row>
    <row r="165" spans="8:13" ht="12.75" x14ac:dyDescent="0.35">
      <c r="H165" s="7"/>
      <c r="I165" s="14"/>
      <c r="J165" s="7"/>
      <c r="K165" s="34"/>
      <c r="L165" s="14"/>
      <c r="M165" s="14"/>
    </row>
    <row r="166" spans="8:13" ht="12.75" x14ac:dyDescent="0.35">
      <c r="H166" s="7"/>
      <c r="I166" s="14"/>
      <c r="J166" s="7"/>
      <c r="K166" s="34"/>
      <c r="L166" s="14"/>
      <c r="M166" s="14"/>
    </row>
    <row r="167" spans="8:13" ht="12.75" x14ac:dyDescent="0.35">
      <c r="H167" s="7"/>
      <c r="I167" s="14"/>
      <c r="J167" s="7"/>
      <c r="K167" s="34"/>
      <c r="L167" s="14"/>
      <c r="M167" s="14"/>
    </row>
    <row r="168" spans="8:13" ht="12.75" x14ac:dyDescent="0.35">
      <c r="H168" s="7"/>
      <c r="I168" s="14"/>
      <c r="J168" s="7"/>
      <c r="K168" s="34"/>
      <c r="L168" s="14"/>
      <c r="M168" s="14"/>
    </row>
    <row r="169" spans="8:13" ht="12.75" x14ac:dyDescent="0.35">
      <c r="H169" s="7"/>
      <c r="I169" s="14"/>
      <c r="J169" s="7"/>
      <c r="K169" s="34"/>
      <c r="L169" s="14"/>
      <c r="M169" s="14"/>
    </row>
    <row r="170" spans="8:13" ht="12.75" x14ac:dyDescent="0.35">
      <c r="H170" s="7"/>
      <c r="I170" s="14"/>
      <c r="J170" s="7"/>
      <c r="K170" s="34"/>
      <c r="L170" s="14"/>
      <c r="M170" s="14"/>
    </row>
    <row r="171" spans="8:13" ht="12.75" x14ac:dyDescent="0.35">
      <c r="H171" s="7"/>
      <c r="I171" s="14"/>
      <c r="J171" s="7"/>
      <c r="K171" s="34"/>
      <c r="L171" s="14"/>
      <c r="M171" s="14"/>
    </row>
    <row r="172" spans="8:13" ht="12.75" x14ac:dyDescent="0.35">
      <c r="H172" s="7"/>
      <c r="I172" s="14"/>
      <c r="J172" s="7"/>
      <c r="K172" s="34"/>
      <c r="L172" s="14"/>
      <c r="M172" s="14"/>
    </row>
    <row r="173" spans="8:13" ht="12.75" x14ac:dyDescent="0.35">
      <c r="H173" s="7"/>
      <c r="I173" s="14"/>
      <c r="J173" s="7"/>
      <c r="K173" s="34"/>
      <c r="L173" s="14"/>
      <c r="M173" s="14"/>
    </row>
    <row r="174" spans="8:13" ht="12.75" x14ac:dyDescent="0.35">
      <c r="H174" s="7"/>
      <c r="I174" s="14"/>
      <c r="J174" s="7"/>
      <c r="K174" s="34"/>
      <c r="L174" s="14"/>
      <c r="M174" s="14"/>
    </row>
    <row r="175" spans="8:13" ht="12.75" x14ac:dyDescent="0.35">
      <c r="H175" s="7"/>
      <c r="I175" s="14"/>
      <c r="J175" s="7"/>
      <c r="K175" s="34"/>
      <c r="L175" s="14"/>
      <c r="M175" s="14"/>
    </row>
    <row r="176" spans="8:13" ht="12.75" x14ac:dyDescent="0.35">
      <c r="H176" s="7"/>
      <c r="I176" s="14"/>
      <c r="J176" s="7"/>
      <c r="K176" s="34"/>
      <c r="L176" s="14"/>
      <c r="M176" s="14"/>
    </row>
    <row r="177" spans="8:13" ht="12.75" x14ac:dyDescent="0.35">
      <c r="H177" s="7"/>
      <c r="I177" s="14"/>
      <c r="J177" s="7"/>
      <c r="K177" s="34"/>
      <c r="L177" s="14"/>
      <c r="M177" s="14"/>
    </row>
    <row r="178" spans="8:13" ht="12.75" x14ac:dyDescent="0.35">
      <c r="H178" s="7"/>
      <c r="I178" s="14"/>
      <c r="J178" s="7"/>
      <c r="K178" s="34"/>
      <c r="L178" s="14"/>
      <c r="M178" s="14"/>
    </row>
    <row r="179" spans="8:13" ht="12.75" x14ac:dyDescent="0.35">
      <c r="H179" s="7"/>
      <c r="I179" s="14"/>
      <c r="J179" s="7"/>
      <c r="K179" s="34"/>
      <c r="L179" s="14"/>
      <c r="M179" s="14"/>
    </row>
    <row r="180" spans="8:13" ht="12.75" x14ac:dyDescent="0.35">
      <c r="H180" s="7"/>
      <c r="I180" s="14"/>
      <c r="J180" s="7"/>
      <c r="K180" s="34"/>
      <c r="L180" s="14"/>
      <c r="M180" s="14"/>
    </row>
    <row r="181" spans="8:13" ht="12.75" x14ac:dyDescent="0.35">
      <c r="H181" s="7"/>
      <c r="I181" s="14"/>
      <c r="J181" s="7"/>
      <c r="K181" s="34"/>
      <c r="L181" s="14"/>
      <c r="M181" s="14"/>
    </row>
    <row r="182" spans="8:13" ht="12.75" x14ac:dyDescent="0.35">
      <c r="H182" s="7"/>
      <c r="I182" s="14"/>
      <c r="J182" s="7"/>
      <c r="K182" s="34"/>
      <c r="L182" s="14"/>
      <c r="M182" s="14"/>
    </row>
    <row r="183" spans="8:13" ht="12.75" x14ac:dyDescent="0.35">
      <c r="H183" s="7"/>
      <c r="I183" s="14"/>
      <c r="J183" s="7"/>
      <c r="K183" s="34"/>
      <c r="L183" s="14"/>
      <c r="M183" s="14"/>
    </row>
    <row r="184" spans="8:13" ht="12.75" x14ac:dyDescent="0.35">
      <c r="H184" s="7"/>
      <c r="I184" s="14"/>
      <c r="J184" s="7"/>
      <c r="K184" s="34"/>
      <c r="L184" s="14"/>
      <c r="M184" s="14"/>
    </row>
    <row r="185" spans="8:13" ht="12.75" x14ac:dyDescent="0.35">
      <c r="H185" s="7"/>
      <c r="I185" s="14"/>
      <c r="J185" s="7"/>
      <c r="K185" s="34"/>
      <c r="L185" s="14"/>
      <c r="M185" s="14"/>
    </row>
    <row r="186" spans="8:13" ht="12.75" x14ac:dyDescent="0.35">
      <c r="H186" s="7"/>
      <c r="I186" s="14"/>
      <c r="J186" s="7"/>
      <c r="K186" s="34"/>
      <c r="L186" s="14"/>
      <c r="M186" s="14"/>
    </row>
    <row r="187" spans="8:13" ht="12.75" x14ac:dyDescent="0.35">
      <c r="H187" s="7"/>
      <c r="I187" s="14"/>
      <c r="J187" s="7"/>
      <c r="K187" s="34"/>
      <c r="L187" s="14"/>
      <c r="M187" s="14"/>
    </row>
    <row r="188" spans="8:13" ht="12.75" x14ac:dyDescent="0.35">
      <c r="H188" s="7"/>
      <c r="I188" s="14"/>
      <c r="J188" s="7"/>
      <c r="K188" s="34"/>
      <c r="L188" s="14"/>
      <c r="M188" s="14"/>
    </row>
    <row r="189" spans="8:13" ht="12.75" x14ac:dyDescent="0.35">
      <c r="H189" s="7"/>
      <c r="I189" s="14"/>
      <c r="J189" s="7"/>
      <c r="K189" s="34"/>
      <c r="L189" s="14"/>
      <c r="M189" s="14"/>
    </row>
    <row r="190" spans="8:13" ht="12.75" x14ac:dyDescent="0.35">
      <c r="H190" s="7"/>
      <c r="I190" s="14"/>
      <c r="J190" s="7"/>
      <c r="K190" s="34"/>
      <c r="L190" s="14"/>
      <c r="M190" s="14"/>
    </row>
    <row r="191" spans="8:13" ht="12.75" x14ac:dyDescent="0.35">
      <c r="H191" s="7"/>
      <c r="I191" s="14"/>
      <c r="J191" s="7"/>
      <c r="K191" s="34"/>
      <c r="L191" s="14"/>
      <c r="M191" s="14"/>
    </row>
    <row r="192" spans="8:13" ht="12.75" x14ac:dyDescent="0.35">
      <c r="H192" s="7"/>
      <c r="I192" s="14"/>
      <c r="J192" s="7"/>
      <c r="K192" s="34"/>
      <c r="L192" s="14"/>
      <c r="M192" s="14"/>
    </row>
    <row r="193" spans="8:13" ht="12.75" x14ac:dyDescent="0.35">
      <c r="H193" s="7"/>
      <c r="I193" s="14"/>
      <c r="J193" s="7"/>
      <c r="K193" s="34"/>
      <c r="L193" s="14"/>
      <c r="M193" s="14"/>
    </row>
    <row r="194" spans="8:13" ht="12.75" x14ac:dyDescent="0.35">
      <c r="H194" s="7"/>
      <c r="I194" s="14"/>
      <c r="J194" s="7"/>
      <c r="K194" s="34"/>
      <c r="L194" s="14"/>
      <c r="M194" s="14"/>
    </row>
    <row r="195" spans="8:13" ht="12.75" x14ac:dyDescent="0.35">
      <c r="H195" s="7"/>
      <c r="I195" s="14"/>
      <c r="J195" s="7"/>
      <c r="K195" s="34"/>
      <c r="L195" s="14"/>
      <c r="M195" s="14"/>
    </row>
    <row r="196" spans="8:13" ht="12.75" x14ac:dyDescent="0.35">
      <c r="H196" s="7"/>
      <c r="I196" s="14"/>
      <c r="J196" s="7"/>
      <c r="K196" s="34"/>
      <c r="L196" s="14"/>
      <c r="M196" s="14"/>
    </row>
    <row r="197" spans="8:13" ht="12.75" x14ac:dyDescent="0.35">
      <c r="H197" s="7"/>
      <c r="I197" s="14"/>
      <c r="J197" s="7"/>
      <c r="K197" s="34"/>
      <c r="L197" s="14"/>
      <c r="M197" s="14"/>
    </row>
    <row r="198" spans="8:13" ht="12.75" x14ac:dyDescent="0.35">
      <c r="H198" s="7"/>
      <c r="I198" s="14"/>
      <c r="J198" s="7"/>
      <c r="K198" s="34"/>
      <c r="L198" s="14"/>
      <c r="M198" s="14"/>
    </row>
    <row r="199" spans="8:13" ht="12.75" x14ac:dyDescent="0.35">
      <c r="H199" s="7"/>
      <c r="I199" s="14"/>
      <c r="J199" s="7"/>
      <c r="K199" s="34"/>
      <c r="L199" s="14"/>
      <c r="M199" s="14"/>
    </row>
    <row r="200" spans="8:13" ht="12.75" x14ac:dyDescent="0.35">
      <c r="H200" s="7"/>
      <c r="I200" s="14"/>
      <c r="J200" s="7"/>
      <c r="K200" s="34"/>
      <c r="L200" s="14"/>
      <c r="M200" s="14"/>
    </row>
    <row r="201" spans="8:13" ht="12.75" x14ac:dyDescent="0.35">
      <c r="H201" s="7"/>
      <c r="I201" s="14"/>
      <c r="J201" s="7"/>
      <c r="K201" s="34"/>
      <c r="L201" s="14"/>
      <c r="M201" s="14"/>
    </row>
    <row r="202" spans="8:13" ht="12.75" x14ac:dyDescent="0.35">
      <c r="H202" s="7"/>
      <c r="I202" s="14"/>
      <c r="J202" s="7"/>
      <c r="K202" s="34"/>
      <c r="L202" s="14"/>
      <c r="M202" s="14"/>
    </row>
    <row r="203" spans="8:13" ht="12.75" x14ac:dyDescent="0.35">
      <c r="H203" s="7"/>
      <c r="I203" s="14"/>
      <c r="J203" s="7"/>
      <c r="K203" s="34"/>
      <c r="L203" s="14"/>
      <c r="M203" s="14"/>
    </row>
    <row r="204" spans="8:13" ht="12.75" x14ac:dyDescent="0.35">
      <c r="H204" s="7"/>
      <c r="I204" s="14"/>
      <c r="J204" s="7"/>
      <c r="K204" s="34"/>
      <c r="L204" s="14"/>
      <c r="M204" s="14"/>
    </row>
    <row r="205" spans="8:13" ht="12.75" x14ac:dyDescent="0.35">
      <c r="H205" s="7"/>
      <c r="I205" s="14"/>
      <c r="J205" s="7"/>
      <c r="K205" s="34"/>
      <c r="L205" s="14"/>
      <c r="M205" s="14"/>
    </row>
    <row r="206" spans="8:13" ht="12.75" x14ac:dyDescent="0.35">
      <c r="H206" s="7"/>
      <c r="I206" s="14"/>
      <c r="J206" s="7"/>
      <c r="K206" s="34"/>
      <c r="L206" s="14"/>
      <c r="M206" s="14"/>
    </row>
    <row r="207" spans="8:13" ht="12.75" x14ac:dyDescent="0.35">
      <c r="H207" s="7"/>
      <c r="I207" s="14"/>
      <c r="J207" s="7"/>
      <c r="K207" s="34"/>
      <c r="L207" s="14"/>
      <c r="M207" s="14"/>
    </row>
    <row r="208" spans="8:13" ht="12.75" x14ac:dyDescent="0.35">
      <c r="H208" s="7"/>
      <c r="I208" s="14"/>
      <c r="J208" s="7"/>
      <c r="K208" s="34"/>
      <c r="L208" s="14"/>
      <c r="M208" s="14"/>
    </row>
    <row r="209" spans="8:13" ht="12.75" x14ac:dyDescent="0.35">
      <c r="H209" s="7"/>
      <c r="I209" s="14"/>
      <c r="J209" s="7"/>
      <c r="K209" s="34"/>
      <c r="L209" s="14"/>
      <c r="M209" s="14"/>
    </row>
    <row r="210" spans="8:13" ht="12.75" x14ac:dyDescent="0.35">
      <c r="H210" s="7"/>
      <c r="I210" s="14"/>
      <c r="J210" s="7"/>
      <c r="K210" s="34"/>
      <c r="L210" s="14"/>
      <c r="M210" s="14"/>
    </row>
    <row r="211" spans="8:13" ht="12.75" x14ac:dyDescent="0.35">
      <c r="H211" s="7"/>
      <c r="I211" s="14"/>
      <c r="J211" s="7"/>
      <c r="K211" s="34"/>
      <c r="L211" s="14"/>
      <c r="M211" s="14"/>
    </row>
    <row r="212" spans="8:13" ht="12.75" x14ac:dyDescent="0.35">
      <c r="H212" s="7"/>
      <c r="I212" s="14"/>
      <c r="J212" s="7"/>
      <c r="K212" s="34"/>
      <c r="L212" s="14"/>
      <c r="M212" s="14"/>
    </row>
    <row r="213" spans="8:13" ht="12.75" x14ac:dyDescent="0.35">
      <c r="H213" s="7"/>
      <c r="I213" s="14"/>
      <c r="J213" s="7"/>
      <c r="K213" s="34"/>
      <c r="L213" s="14"/>
      <c r="M213" s="14"/>
    </row>
    <row r="214" spans="8:13" ht="12.75" x14ac:dyDescent="0.35">
      <c r="H214" s="7"/>
      <c r="I214" s="14"/>
      <c r="J214" s="7"/>
      <c r="K214" s="34"/>
      <c r="L214" s="14"/>
      <c r="M214" s="14"/>
    </row>
    <row r="215" spans="8:13" ht="12.75" x14ac:dyDescent="0.35">
      <c r="H215" s="7"/>
      <c r="I215" s="14"/>
      <c r="J215" s="7"/>
      <c r="K215" s="34"/>
      <c r="L215" s="14"/>
      <c r="M215" s="14"/>
    </row>
    <row r="216" spans="8:13" ht="12.75" x14ac:dyDescent="0.35">
      <c r="H216" s="7"/>
      <c r="I216" s="14"/>
      <c r="J216" s="7"/>
      <c r="K216" s="34"/>
      <c r="L216" s="14"/>
      <c r="M216" s="14"/>
    </row>
    <row r="217" spans="8:13" ht="12.75" x14ac:dyDescent="0.35">
      <c r="H217" s="7"/>
      <c r="I217" s="14"/>
      <c r="J217" s="7"/>
      <c r="K217" s="34"/>
      <c r="L217" s="14"/>
      <c r="M217" s="14"/>
    </row>
    <row r="218" spans="8:13" ht="12.75" x14ac:dyDescent="0.35">
      <c r="H218" s="7"/>
      <c r="I218" s="14"/>
      <c r="J218" s="7"/>
      <c r="K218" s="34"/>
      <c r="L218" s="14"/>
      <c r="M218" s="14"/>
    </row>
    <row r="219" spans="8:13" ht="12.75" x14ac:dyDescent="0.35">
      <c r="H219" s="7"/>
      <c r="I219" s="14"/>
      <c r="J219" s="7"/>
      <c r="K219" s="34"/>
      <c r="L219" s="14"/>
      <c r="M219" s="14"/>
    </row>
    <row r="220" spans="8:13" ht="12.75" x14ac:dyDescent="0.35">
      <c r="H220" s="7"/>
      <c r="I220" s="14"/>
      <c r="J220" s="7"/>
      <c r="K220" s="34"/>
      <c r="L220" s="14"/>
      <c r="M220" s="14"/>
    </row>
    <row r="221" spans="8:13" ht="12.75" x14ac:dyDescent="0.35">
      <c r="H221" s="7"/>
      <c r="I221" s="14"/>
      <c r="J221" s="7"/>
      <c r="K221" s="34"/>
      <c r="L221" s="14"/>
      <c r="M221" s="14"/>
    </row>
    <row r="222" spans="8:13" ht="12.75" x14ac:dyDescent="0.35">
      <c r="H222" s="7"/>
      <c r="I222" s="14"/>
      <c r="J222" s="7"/>
      <c r="K222" s="34"/>
      <c r="L222" s="14"/>
      <c r="M222" s="14"/>
    </row>
    <row r="223" spans="8:13" ht="12.75" x14ac:dyDescent="0.35">
      <c r="H223" s="7"/>
      <c r="I223" s="14"/>
      <c r="J223" s="7"/>
      <c r="K223" s="34"/>
      <c r="L223" s="14"/>
      <c r="M223" s="14"/>
    </row>
    <row r="224" spans="8:13" ht="12.75" x14ac:dyDescent="0.35">
      <c r="H224" s="7"/>
      <c r="I224" s="14"/>
      <c r="J224" s="7"/>
      <c r="K224" s="34"/>
      <c r="L224" s="14"/>
      <c r="M224" s="14"/>
    </row>
    <row r="225" spans="8:13" ht="12.75" x14ac:dyDescent="0.35">
      <c r="H225" s="7"/>
      <c r="I225" s="14"/>
      <c r="J225" s="7"/>
      <c r="K225" s="34"/>
      <c r="L225" s="14"/>
      <c r="M225" s="14"/>
    </row>
    <row r="226" spans="8:13" ht="12.75" x14ac:dyDescent="0.35">
      <c r="H226" s="7"/>
      <c r="I226" s="14"/>
      <c r="J226" s="7"/>
      <c r="K226" s="34"/>
      <c r="L226" s="14"/>
      <c r="M226" s="14"/>
    </row>
    <row r="227" spans="8:13" ht="12.75" x14ac:dyDescent="0.35">
      <c r="H227" s="7"/>
      <c r="I227" s="14"/>
      <c r="J227" s="7"/>
      <c r="K227" s="34"/>
      <c r="L227" s="14"/>
      <c r="M227" s="14"/>
    </row>
    <row r="228" spans="8:13" ht="12.75" x14ac:dyDescent="0.35">
      <c r="H228" s="7"/>
      <c r="I228" s="14"/>
      <c r="J228" s="7"/>
      <c r="K228" s="34"/>
      <c r="L228" s="14"/>
      <c r="M228" s="14"/>
    </row>
    <row r="229" spans="8:13" ht="12.75" x14ac:dyDescent="0.35">
      <c r="H229" s="7"/>
      <c r="I229" s="14"/>
      <c r="J229" s="7"/>
      <c r="K229" s="34"/>
      <c r="L229" s="14"/>
      <c r="M229" s="14"/>
    </row>
    <row r="230" spans="8:13" ht="12.75" x14ac:dyDescent="0.35">
      <c r="H230" s="7"/>
      <c r="I230" s="14"/>
      <c r="J230" s="7"/>
      <c r="K230" s="34"/>
      <c r="L230" s="14"/>
      <c r="M230" s="14"/>
    </row>
    <row r="231" spans="8:13" ht="12.75" x14ac:dyDescent="0.35">
      <c r="H231" s="7"/>
      <c r="I231" s="14"/>
      <c r="J231" s="7"/>
      <c r="K231" s="34"/>
      <c r="L231" s="14"/>
      <c r="M231" s="14"/>
    </row>
    <row r="232" spans="8:13" ht="12.75" x14ac:dyDescent="0.35">
      <c r="H232" s="7"/>
      <c r="I232" s="14"/>
      <c r="J232" s="7"/>
      <c r="K232" s="34"/>
      <c r="L232" s="14"/>
      <c r="M232" s="14"/>
    </row>
    <row r="233" spans="8:13" ht="12.75" x14ac:dyDescent="0.35">
      <c r="H233" s="7"/>
      <c r="I233" s="14"/>
      <c r="J233" s="7"/>
      <c r="K233" s="34"/>
      <c r="L233" s="14"/>
      <c r="M233" s="14"/>
    </row>
    <row r="234" spans="8:13" ht="12.75" x14ac:dyDescent="0.35">
      <c r="H234" s="7"/>
      <c r="I234" s="14"/>
      <c r="J234" s="7"/>
      <c r="K234" s="34"/>
      <c r="L234" s="14"/>
      <c r="M234" s="14"/>
    </row>
    <row r="235" spans="8:13" ht="12.75" x14ac:dyDescent="0.35">
      <c r="H235" s="7"/>
      <c r="I235" s="14"/>
      <c r="J235" s="7"/>
      <c r="K235" s="34"/>
      <c r="L235" s="14"/>
      <c r="M235" s="14"/>
    </row>
    <row r="236" spans="8:13" ht="12.75" x14ac:dyDescent="0.35">
      <c r="H236" s="7"/>
      <c r="I236" s="14"/>
      <c r="J236" s="7"/>
      <c r="K236" s="34"/>
      <c r="L236" s="14"/>
      <c r="M236" s="14"/>
    </row>
    <row r="237" spans="8:13" ht="12.75" x14ac:dyDescent="0.35">
      <c r="H237" s="7"/>
      <c r="I237" s="14"/>
      <c r="J237" s="7"/>
      <c r="K237" s="34"/>
      <c r="L237" s="14"/>
      <c r="M237" s="14"/>
    </row>
    <row r="238" spans="8:13" ht="12.75" x14ac:dyDescent="0.35">
      <c r="H238" s="7"/>
      <c r="I238" s="14"/>
      <c r="J238" s="7"/>
      <c r="K238" s="34"/>
      <c r="L238" s="14"/>
      <c r="M238" s="14"/>
    </row>
    <row r="239" spans="8:13" ht="12.75" x14ac:dyDescent="0.35">
      <c r="H239" s="7"/>
      <c r="I239" s="14"/>
      <c r="J239" s="7"/>
      <c r="K239" s="34"/>
      <c r="L239" s="14"/>
      <c r="M239" s="14"/>
    </row>
    <row r="240" spans="8:13" ht="12.75" x14ac:dyDescent="0.35">
      <c r="H240" s="7"/>
      <c r="I240" s="14"/>
      <c r="J240" s="7"/>
      <c r="K240" s="34"/>
      <c r="L240" s="14"/>
      <c r="M240" s="14"/>
    </row>
    <row r="241" spans="8:13" ht="12.75" x14ac:dyDescent="0.35">
      <c r="H241" s="7"/>
      <c r="I241" s="14"/>
      <c r="J241" s="7"/>
      <c r="K241" s="34"/>
      <c r="L241" s="14"/>
      <c r="M241" s="14"/>
    </row>
    <row r="242" spans="8:13" ht="12.75" x14ac:dyDescent="0.35">
      <c r="H242" s="7"/>
      <c r="I242" s="14"/>
      <c r="J242" s="7"/>
      <c r="K242" s="34"/>
      <c r="L242" s="14"/>
      <c r="M242" s="14"/>
    </row>
    <row r="243" spans="8:13" ht="12.75" x14ac:dyDescent="0.35">
      <c r="H243" s="7"/>
      <c r="I243" s="14"/>
      <c r="J243" s="7"/>
      <c r="K243" s="34"/>
      <c r="L243" s="14"/>
      <c r="M243" s="14"/>
    </row>
    <row r="244" spans="8:13" ht="12.75" x14ac:dyDescent="0.35">
      <c r="H244" s="7"/>
      <c r="I244" s="14"/>
      <c r="J244" s="7"/>
      <c r="K244" s="34"/>
      <c r="L244" s="14"/>
      <c r="M244" s="14"/>
    </row>
    <row r="245" spans="8:13" ht="12.75" x14ac:dyDescent="0.35">
      <c r="H245" s="7"/>
      <c r="I245" s="14"/>
      <c r="J245" s="7"/>
      <c r="K245" s="34"/>
      <c r="L245" s="14"/>
      <c r="M245" s="14"/>
    </row>
    <row r="246" spans="8:13" ht="12.75" x14ac:dyDescent="0.35">
      <c r="H246" s="7"/>
      <c r="I246" s="14"/>
      <c r="J246" s="7"/>
      <c r="K246" s="34"/>
      <c r="L246" s="14"/>
      <c r="M246" s="14"/>
    </row>
    <row r="247" spans="8:13" ht="12.75" x14ac:dyDescent="0.35">
      <c r="H247" s="7"/>
      <c r="I247" s="14"/>
      <c r="J247" s="7"/>
      <c r="K247" s="34"/>
      <c r="L247" s="14"/>
      <c r="M247" s="14"/>
    </row>
    <row r="248" spans="8:13" ht="12.75" x14ac:dyDescent="0.35">
      <c r="H248" s="7"/>
      <c r="I248" s="14"/>
      <c r="J248" s="7"/>
      <c r="K248" s="34"/>
      <c r="L248" s="14"/>
      <c r="M248" s="14"/>
    </row>
    <row r="249" spans="8:13" ht="12.75" x14ac:dyDescent="0.35">
      <c r="H249" s="7"/>
      <c r="I249" s="14"/>
      <c r="J249" s="7"/>
      <c r="K249" s="34"/>
      <c r="L249" s="14"/>
      <c r="M249" s="14"/>
    </row>
    <row r="250" spans="8:13" ht="12.75" x14ac:dyDescent="0.35">
      <c r="H250" s="7"/>
      <c r="I250" s="14"/>
      <c r="J250" s="7"/>
      <c r="K250" s="34"/>
      <c r="L250" s="14"/>
      <c r="M250" s="14"/>
    </row>
    <row r="251" spans="8:13" ht="12.75" x14ac:dyDescent="0.35">
      <c r="H251" s="7"/>
      <c r="I251" s="14"/>
      <c r="J251" s="7"/>
      <c r="K251" s="34"/>
      <c r="L251" s="14"/>
      <c r="M251" s="14"/>
    </row>
    <row r="252" spans="8:13" ht="12.75" x14ac:dyDescent="0.35">
      <c r="H252" s="7"/>
      <c r="I252" s="14"/>
      <c r="J252" s="7"/>
      <c r="K252" s="34"/>
      <c r="L252" s="14"/>
      <c r="M252" s="14"/>
    </row>
    <row r="253" spans="8:13" ht="12.75" x14ac:dyDescent="0.35">
      <c r="H253" s="7"/>
      <c r="I253" s="14"/>
      <c r="J253" s="7"/>
      <c r="K253" s="34"/>
      <c r="L253" s="14"/>
      <c r="M253" s="14"/>
    </row>
    <row r="254" spans="8:13" ht="12.75" x14ac:dyDescent="0.35">
      <c r="H254" s="7"/>
      <c r="I254" s="14"/>
      <c r="J254" s="7"/>
      <c r="K254" s="34"/>
      <c r="L254" s="14"/>
      <c r="M254" s="14"/>
    </row>
    <row r="255" spans="8:13" ht="12.75" x14ac:dyDescent="0.35">
      <c r="H255" s="7"/>
      <c r="I255" s="14"/>
      <c r="J255" s="7"/>
      <c r="K255" s="34"/>
      <c r="L255" s="14"/>
      <c r="M255" s="14"/>
    </row>
    <row r="256" spans="8:13" ht="12.75" x14ac:dyDescent="0.35">
      <c r="H256" s="7"/>
      <c r="I256" s="14"/>
      <c r="J256" s="7"/>
      <c r="K256" s="34"/>
      <c r="L256" s="14"/>
      <c r="M256" s="14"/>
    </row>
    <row r="257" spans="8:13" ht="12.75" x14ac:dyDescent="0.35">
      <c r="H257" s="7"/>
      <c r="I257" s="14"/>
      <c r="J257" s="7"/>
      <c r="K257" s="34"/>
      <c r="L257" s="14"/>
      <c r="M257" s="14"/>
    </row>
    <row r="258" spans="8:13" ht="12.75" x14ac:dyDescent="0.35">
      <c r="H258" s="7"/>
      <c r="I258" s="14"/>
      <c r="J258" s="7"/>
      <c r="K258" s="34"/>
      <c r="L258" s="14"/>
      <c r="M258" s="14"/>
    </row>
    <row r="259" spans="8:13" ht="12.75" x14ac:dyDescent="0.35">
      <c r="H259" s="7"/>
      <c r="I259" s="14"/>
      <c r="J259" s="7"/>
      <c r="K259" s="34"/>
      <c r="L259" s="14"/>
      <c r="M259" s="14"/>
    </row>
    <row r="260" spans="8:13" ht="12.75" x14ac:dyDescent="0.35">
      <c r="H260" s="7"/>
      <c r="I260" s="14"/>
      <c r="J260" s="7"/>
      <c r="K260" s="34"/>
      <c r="L260" s="14"/>
      <c r="M260" s="14"/>
    </row>
    <row r="261" spans="8:13" ht="12.75" x14ac:dyDescent="0.35">
      <c r="H261" s="7"/>
      <c r="I261" s="14"/>
      <c r="J261" s="7"/>
      <c r="K261" s="34"/>
      <c r="L261" s="14"/>
      <c r="M261" s="14"/>
    </row>
    <row r="262" spans="8:13" ht="12.75" x14ac:dyDescent="0.35">
      <c r="H262" s="7"/>
      <c r="I262" s="14"/>
      <c r="J262" s="7"/>
      <c r="K262" s="34"/>
      <c r="L262" s="14"/>
      <c r="M262" s="14"/>
    </row>
    <row r="263" spans="8:13" ht="12.75" x14ac:dyDescent="0.35">
      <c r="H263" s="7"/>
      <c r="I263" s="14"/>
      <c r="J263" s="7"/>
      <c r="K263" s="34"/>
      <c r="L263" s="14"/>
      <c r="M263" s="14"/>
    </row>
    <row r="264" spans="8:13" ht="12.75" x14ac:dyDescent="0.35">
      <c r="H264" s="7"/>
      <c r="I264" s="14"/>
      <c r="J264" s="7"/>
      <c r="K264" s="34"/>
      <c r="L264" s="14"/>
      <c r="M264" s="14"/>
    </row>
    <row r="265" spans="8:13" ht="12.75" x14ac:dyDescent="0.35">
      <c r="H265" s="7"/>
      <c r="I265" s="14"/>
      <c r="J265" s="7"/>
      <c r="K265" s="34"/>
      <c r="L265" s="14"/>
      <c r="M265" s="14"/>
    </row>
    <row r="266" spans="8:13" ht="12.75" x14ac:dyDescent="0.35">
      <c r="H266" s="7"/>
      <c r="I266" s="14"/>
      <c r="J266" s="7"/>
      <c r="K266" s="34"/>
      <c r="L266" s="14"/>
      <c r="M266" s="14"/>
    </row>
    <row r="267" spans="8:13" ht="12.75" x14ac:dyDescent="0.35">
      <c r="H267" s="7"/>
      <c r="I267" s="14"/>
      <c r="J267" s="7"/>
      <c r="K267" s="34"/>
      <c r="L267" s="14"/>
      <c r="M267" s="14"/>
    </row>
    <row r="268" spans="8:13" ht="12.75" x14ac:dyDescent="0.35">
      <c r="H268" s="7"/>
      <c r="I268" s="14"/>
      <c r="J268" s="7"/>
      <c r="K268" s="34"/>
      <c r="L268" s="14"/>
      <c r="M268" s="14"/>
    </row>
    <row r="269" spans="8:13" ht="12.75" x14ac:dyDescent="0.35">
      <c r="H269" s="7"/>
      <c r="I269" s="14"/>
      <c r="J269" s="7"/>
      <c r="K269" s="34"/>
      <c r="L269" s="14"/>
      <c r="M269" s="14"/>
    </row>
    <row r="270" spans="8:13" ht="12.75" x14ac:dyDescent="0.35">
      <c r="H270" s="7"/>
      <c r="I270" s="14"/>
      <c r="J270" s="7"/>
      <c r="K270" s="34"/>
      <c r="L270" s="14"/>
      <c r="M270" s="14"/>
    </row>
    <row r="271" spans="8:13" ht="12.75" x14ac:dyDescent="0.35">
      <c r="H271" s="7"/>
      <c r="I271" s="14"/>
      <c r="J271" s="7"/>
      <c r="K271" s="34"/>
      <c r="L271" s="14"/>
      <c r="M271" s="14"/>
    </row>
    <row r="272" spans="8:13" ht="12.75" x14ac:dyDescent="0.35">
      <c r="H272" s="7"/>
      <c r="I272" s="14"/>
      <c r="J272" s="7"/>
      <c r="K272" s="34"/>
      <c r="L272" s="14"/>
      <c r="M272" s="14"/>
    </row>
    <row r="273" spans="8:13" ht="12.75" x14ac:dyDescent="0.35">
      <c r="H273" s="7"/>
      <c r="I273" s="14"/>
      <c r="J273" s="7"/>
      <c r="K273" s="34"/>
      <c r="L273" s="14"/>
      <c r="M273" s="14"/>
    </row>
    <row r="274" spans="8:13" ht="12.75" x14ac:dyDescent="0.35">
      <c r="H274" s="7"/>
      <c r="I274" s="14"/>
      <c r="J274" s="7"/>
      <c r="K274" s="34"/>
      <c r="L274" s="14"/>
      <c r="M274" s="14"/>
    </row>
    <row r="275" spans="8:13" ht="12.75" x14ac:dyDescent="0.35">
      <c r="H275" s="7"/>
      <c r="I275" s="14"/>
      <c r="J275" s="7"/>
      <c r="K275" s="34"/>
      <c r="L275" s="14"/>
      <c r="M275" s="14"/>
    </row>
    <row r="276" spans="8:13" ht="12.75" x14ac:dyDescent="0.35">
      <c r="H276" s="7"/>
      <c r="I276" s="14"/>
      <c r="J276" s="7"/>
      <c r="K276" s="34"/>
      <c r="L276" s="14"/>
      <c r="M276" s="14"/>
    </row>
    <row r="277" spans="8:13" ht="12.75" x14ac:dyDescent="0.35">
      <c r="H277" s="7"/>
      <c r="I277" s="14"/>
      <c r="J277" s="7"/>
      <c r="K277" s="34"/>
      <c r="L277" s="14"/>
      <c r="M277" s="14"/>
    </row>
    <row r="278" spans="8:13" ht="12.75" x14ac:dyDescent="0.35">
      <c r="H278" s="7"/>
      <c r="I278" s="14"/>
      <c r="J278" s="7"/>
      <c r="K278" s="34"/>
      <c r="L278" s="14"/>
      <c r="M278" s="14"/>
    </row>
    <row r="279" spans="8:13" ht="12.75" x14ac:dyDescent="0.35">
      <c r="H279" s="7"/>
      <c r="I279" s="14"/>
      <c r="J279" s="7"/>
      <c r="K279" s="34"/>
      <c r="L279" s="14"/>
      <c r="M279" s="14"/>
    </row>
    <row r="280" spans="8:13" ht="12.75" x14ac:dyDescent="0.35">
      <c r="H280" s="7"/>
      <c r="I280" s="14"/>
      <c r="J280" s="7"/>
      <c r="K280" s="34"/>
      <c r="L280" s="14"/>
      <c r="M280" s="14"/>
    </row>
    <row r="281" spans="8:13" ht="12.75" x14ac:dyDescent="0.35">
      <c r="H281" s="7"/>
      <c r="I281" s="14"/>
      <c r="J281" s="7"/>
      <c r="K281" s="34"/>
      <c r="L281" s="14"/>
      <c r="M281" s="14"/>
    </row>
    <row r="282" spans="8:13" ht="12.75" x14ac:dyDescent="0.35">
      <c r="H282" s="7"/>
      <c r="I282" s="14"/>
      <c r="J282" s="7"/>
      <c r="K282" s="34"/>
      <c r="L282" s="14"/>
      <c r="M282" s="14"/>
    </row>
    <row r="283" spans="8:13" ht="12.75" x14ac:dyDescent="0.35">
      <c r="H283" s="7"/>
      <c r="I283" s="14"/>
      <c r="J283" s="7"/>
      <c r="K283" s="34"/>
      <c r="L283" s="14"/>
      <c r="M283" s="14"/>
    </row>
    <row r="284" spans="8:13" ht="12.75" x14ac:dyDescent="0.35">
      <c r="H284" s="7"/>
      <c r="I284" s="14"/>
      <c r="J284" s="7"/>
      <c r="K284" s="34"/>
      <c r="L284" s="14"/>
      <c r="M284" s="14"/>
    </row>
    <row r="285" spans="8:13" ht="12.75" x14ac:dyDescent="0.35">
      <c r="H285" s="7"/>
      <c r="I285" s="14"/>
      <c r="J285" s="7"/>
      <c r="K285" s="34"/>
      <c r="L285" s="14"/>
      <c r="M285" s="14"/>
    </row>
    <row r="286" spans="8:13" ht="12.75" x14ac:dyDescent="0.35">
      <c r="H286" s="7"/>
      <c r="I286" s="14"/>
      <c r="J286" s="7"/>
      <c r="K286" s="34"/>
      <c r="L286" s="14"/>
      <c r="M286" s="14"/>
    </row>
    <row r="287" spans="8:13" ht="12.75" x14ac:dyDescent="0.35">
      <c r="H287" s="7"/>
      <c r="I287" s="14"/>
      <c r="J287" s="7"/>
      <c r="K287" s="34"/>
      <c r="L287" s="14"/>
      <c r="M287" s="14"/>
    </row>
    <row r="288" spans="8:13" ht="12.75" x14ac:dyDescent="0.35">
      <c r="H288" s="7"/>
      <c r="I288" s="14"/>
      <c r="J288" s="7"/>
      <c r="K288" s="34"/>
      <c r="L288" s="14"/>
      <c r="M288" s="14"/>
    </row>
    <row r="289" spans="8:13" ht="12.75" x14ac:dyDescent="0.35">
      <c r="H289" s="7"/>
      <c r="I289" s="14"/>
      <c r="J289" s="7"/>
      <c r="K289" s="34"/>
      <c r="L289" s="14"/>
      <c r="M289" s="14"/>
    </row>
    <row r="290" spans="8:13" ht="12.75" x14ac:dyDescent="0.35">
      <c r="H290" s="7"/>
      <c r="I290" s="14"/>
      <c r="J290" s="7"/>
      <c r="K290" s="34"/>
      <c r="L290" s="14"/>
      <c r="M290" s="14"/>
    </row>
    <row r="291" spans="8:13" ht="12.75" x14ac:dyDescent="0.35">
      <c r="H291" s="7"/>
      <c r="I291" s="14"/>
      <c r="J291" s="7"/>
      <c r="K291" s="34"/>
      <c r="L291" s="14"/>
      <c r="M291" s="14"/>
    </row>
    <row r="292" spans="8:13" ht="12.75" x14ac:dyDescent="0.35">
      <c r="H292" s="7"/>
      <c r="I292" s="14"/>
      <c r="J292" s="7"/>
      <c r="K292" s="34"/>
      <c r="L292" s="14"/>
      <c r="M292" s="14"/>
    </row>
    <row r="293" spans="8:13" ht="12.75" x14ac:dyDescent="0.35">
      <c r="H293" s="7"/>
      <c r="I293" s="14"/>
      <c r="J293" s="7"/>
      <c r="K293" s="34"/>
      <c r="L293" s="14"/>
      <c r="M293" s="14"/>
    </row>
    <row r="294" spans="8:13" ht="12.75" x14ac:dyDescent="0.35">
      <c r="H294" s="7"/>
      <c r="I294" s="14"/>
      <c r="J294" s="7"/>
      <c r="K294" s="34"/>
      <c r="L294" s="14"/>
      <c r="M294" s="14"/>
    </row>
    <row r="295" spans="8:13" ht="12.75" x14ac:dyDescent="0.35">
      <c r="H295" s="7"/>
      <c r="I295" s="14"/>
      <c r="J295" s="7"/>
      <c r="K295" s="34"/>
      <c r="L295" s="14"/>
      <c r="M295" s="14"/>
    </row>
    <row r="296" spans="8:13" ht="12.75" x14ac:dyDescent="0.35">
      <c r="H296" s="7"/>
      <c r="I296" s="14"/>
      <c r="J296" s="7"/>
      <c r="K296" s="34"/>
      <c r="L296" s="14"/>
      <c r="M296" s="14"/>
    </row>
    <row r="297" spans="8:13" ht="12.75" x14ac:dyDescent="0.35">
      <c r="H297" s="7"/>
      <c r="I297" s="14"/>
      <c r="J297" s="7"/>
      <c r="K297" s="34"/>
      <c r="L297" s="14"/>
      <c r="M297" s="14"/>
    </row>
    <row r="298" spans="8:13" ht="12.75" x14ac:dyDescent="0.35">
      <c r="H298" s="7"/>
      <c r="I298" s="14"/>
      <c r="J298" s="7"/>
      <c r="K298" s="34"/>
      <c r="L298" s="14"/>
      <c r="M298" s="14"/>
    </row>
    <row r="299" spans="8:13" ht="12.75" x14ac:dyDescent="0.35">
      <c r="H299" s="7"/>
      <c r="I299" s="14"/>
      <c r="J299" s="7"/>
      <c r="K299" s="34"/>
      <c r="L299" s="14"/>
      <c r="M299" s="14"/>
    </row>
    <row r="300" spans="8:13" ht="12.75" x14ac:dyDescent="0.35">
      <c r="H300" s="7"/>
      <c r="I300" s="14"/>
      <c r="J300" s="7"/>
      <c r="K300" s="34"/>
      <c r="L300" s="14"/>
      <c r="M300" s="14"/>
    </row>
    <row r="301" spans="8:13" ht="12.75" x14ac:dyDescent="0.35">
      <c r="H301" s="7"/>
      <c r="I301" s="14"/>
      <c r="J301" s="7"/>
      <c r="K301" s="34"/>
      <c r="L301" s="14"/>
      <c r="M301" s="14"/>
    </row>
    <row r="302" spans="8:13" ht="12.75" x14ac:dyDescent="0.35">
      <c r="H302" s="7"/>
      <c r="I302" s="14"/>
      <c r="J302" s="7"/>
      <c r="K302" s="34"/>
      <c r="L302" s="14"/>
      <c r="M302" s="14"/>
    </row>
    <row r="303" spans="8:13" ht="12.75" x14ac:dyDescent="0.35">
      <c r="H303" s="7"/>
      <c r="I303" s="14"/>
      <c r="J303" s="7"/>
      <c r="K303" s="34"/>
      <c r="L303" s="14"/>
      <c r="M303" s="14"/>
    </row>
    <row r="304" spans="8:13" ht="12.75" x14ac:dyDescent="0.35">
      <c r="H304" s="7"/>
      <c r="I304" s="14"/>
      <c r="J304" s="7"/>
      <c r="K304" s="34"/>
      <c r="L304" s="14"/>
      <c r="M304" s="14"/>
    </row>
    <row r="305" spans="8:13" ht="12.75" x14ac:dyDescent="0.35">
      <c r="H305" s="7"/>
      <c r="I305" s="14"/>
      <c r="J305" s="7"/>
      <c r="K305" s="34"/>
      <c r="L305" s="14"/>
      <c r="M305" s="14"/>
    </row>
    <row r="306" spans="8:13" ht="12.75" x14ac:dyDescent="0.35">
      <c r="H306" s="7"/>
      <c r="I306" s="14"/>
      <c r="J306" s="7"/>
      <c r="K306" s="34"/>
      <c r="L306" s="14"/>
      <c r="M306" s="14"/>
    </row>
    <row r="307" spans="8:13" ht="12.75" x14ac:dyDescent="0.35">
      <c r="H307" s="7"/>
      <c r="I307" s="14"/>
      <c r="J307" s="7"/>
      <c r="K307" s="34"/>
      <c r="L307" s="14"/>
      <c r="M307" s="14"/>
    </row>
    <row r="308" spans="8:13" ht="12.75" x14ac:dyDescent="0.35">
      <c r="H308" s="7"/>
      <c r="I308" s="14"/>
      <c r="J308" s="7"/>
      <c r="K308" s="34"/>
      <c r="L308" s="14"/>
      <c r="M308" s="14"/>
    </row>
    <row r="309" spans="8:13" ht="12.75" x14ac:dyDescent="0.35">
      <c r="H309" s="7"/>
      <c r="I309" s="14"/>
      <c r="J309" s="7"/>
      <c r="K309" s="34"/>
      <c r="L309" s="14"/>
      <c r="M309" s="14"/>
    </row>
    <row r="310" spans="8:13" ht="12.75" x14ac:dyDescent="0.35">
      <c r="H310" s="7"/>
      <c r="I310" s="14"/>
      <c r="J310" s="7"/>
      <c r="K310" s="34"/>
      <c r="L310" s="14"/>
      <c r="M310" s="14"/>
    </row>
    <row r="311" spans="8:13" ht="12.75" x14ac:dyDescent="0.35">
      <c r="H311" s="7"/>
      <c r="I311" s="14"/>
      <c r="J311" s="7"/>
      <c r="K311" s="34"/>
      <c r="L311" s="14"/>
      <c r="M311" s="14"/>
    </row>
    <row r="312" spans="8:13" ht="12.75" x14ac:dyDescent="0.35">
      <c r="H312" s="7"/>
      <c r="I312" s="14"/>
      <c r="J312" s="7"/>
      <c r="K312" s="34"/>
      <c r="L312" s="14"/>
      <c r="M312" s="14"/>
    </row>
    <row r="313" spans="8:13" ht="12.75" x14ac:dyDescent="0.35">
      <c r="H313" s="7"/>
      <c r="I313" s="14"/>
      <c r="J313" s="7"/>
      <c r="K313" s="34"/>
      <c r="L313" s="14"/>
      <c r="M313" s="14"/>
    </row>
    <row r="314" spans="8:13" ht="12.75" x14ac:dyDescent="0.35">
      <c r="H314" s="7"/>
      <c r="I314" s="14"/>
      <c r="J314" s="7"/>
      <c r="K314" s="34"/>
      <c r="L314" s="14"/>
      <c r="M314" s="14"/>
    </row>
    <row r="315" spans="8:13" ht="12.75" x14ac:dyDescent="0.35">
      <c r="H315" s="7"/>
      <c r="I315" s="14"/>
      <c r="J315" s="7"/>
      <c r="K315" s="34"/>
      <c r="L315" s="14"/>
      <c r="M315" s="14"/>
    </row>
    <row r="316" spans="8:13" ht="12.75" x14ac:dyDescent="0.35">
      <c r="H316" s="7"/>
      <c r="I316" s="14"/>
      <c r="J316" s="7"/>
      <c r="K316" s="34"/>
      <c r="L316" s="14"/>
      <c r="M316" s="14"/>
    </row>
    <row r="317" spans="8:13" ht="12.75" x14ac:dyDescent="0.35">
      <c r="H317" s="7"/>
      <c r="I317" s="14"/>
      <c r="J317" s="7"/>
      <c r="K317" s="34"/>
      <c r="L317" s="14"/>
      <c r="M317" s="14"/>
    </row>
    <row r="318" spans="8:13" ht="12.75" x14ac:dyDescent="0.35">
      <c r="H318" s="7"/>
      <c r="I318" s="14"/>
      <c r="J318" s="7"/>
      <c r="K318" s="34"/>
      <c r="L318" s="14"/>
      <c r="M318" s="14"/>
    </row>
    <row r="319" spans="8:13" ht="12.75" x14ac:dyDescent="0.35">
      <c r="H319" s="7"/>
      <c r="I319" s="14"/>
      <c r="J319" s="7"/>
      <c r="K319" s="34"/>
      <c r="L319" s="14"/>
      <c r="M319" s="14"/>
    </row>
    <row r="320" spans="8:13" ht="12.75" x14ac:dyDescent="0.35">
      <c r="H320" s="7"/>
      <c r="I320" s="14"/>
      <c r="J320" s="7"/>
      <c r="K320" s="34"/>
      <c r="L320" s="14"/>
      <c r="M320" s="14"/>
    </row>
    <row r="321" spans="8:13" ht="12.75" x14ac:dyDescent="0.35">
      <c r="H321" s="7"/>
      <c r="I321" s="14"/>
      <c r="J321" s="7"/>
      <c r="K321" s="34"/>
      <c r="L321" s="14"/>
      <c r="M321" s="14"/>
    </row>
    <row r="322" spans="8:13" ht="12.75" x14ac:dyDescent="0.35">
      <c r="H322" s="7"/>
      <c r="I322" s="14"/>
      <c r="J322" s="7"/>
      <c r="K322" s="34"/>
      <c r="L322" s="14"/>
      <c r="M322" s="14"/>
    </row>
    <row r="323" spans="8:13" ht="12.75" x14ac:dyDescent="0.35">
      <c r="H323" s="7"/>
      <c r="I323" s="14"/>
      <c r="J323" s="7"/>
      <c r="K323" s="34"/>
      <c r="L323" s="14"/>
      <c r="M323" s="14"/>
    </row>
    <row r="324" spans="8:13" ht="12.75" x14ac:dyDescent="0.35">
      <c r="H324" s="7"/>
      <c r="I324" s="14"/>
      <c r="J324" s="7"/>
      <c r="K324" s="34"/>
      <c r="L324" s="14"/>
      <c r="M324" s="14"/>
    </row>
    <row r="325" spans="8:13" ht="12.75" x14ac:dyDescent="0.35">
      <c r="H325" s="7"/>
      <c r="I325" s="14"/>
      <c r="J325" s="7"/>
      <c r="K325" s="34"/>
      <c r="L325" s="14"/>
      <c r="M325" s="14"/>
    </row>
    <row r="326" spans="8:13" ht="12.75" x14ac:dyDescent="0.35">
      <c r="H326" s="7"/>
      <c r="I326" s="14"/>
      <c r="J326" s="7"/>
      <c r="K326" s="34"/>
      <c r="L326" s="14"/>
      <c r="M326" s="14"/>
    </row>
    <row r="327" spans="8:13" ht="12.75" x14ac:dyDescent="0.35">
      <c r="H327" s="7"/>
      <c r="I327" s="14"/>
      <c r="J327" s="7"/>
      <c r="K327" s="34"/>
      <c r="L327" s="14"/>
      <c r="M327" s="14"/>
    </row>
    <row r="328" spans="8:13" ht="12.75" x14ac:dyDescent="0.35">
      <c r="H328" s="7"/>
      <c r="I328" s="14"/>
      <c r="J328" s="7"/>
      <c r="K328" s="34"/>
      <c r="L328" s="14"/>
      <c r="M328" s="14"/>
    </row>
    <row r="329" spans="8:13" ht="12.75" x14ac:dyDescent="0.35">
      <c r="H329" s="7"/>
      <c r="I329" s="14"/>
      <c r="J329" s="7"/>
      <c r="K329" s="34"/>
      <c r="L329" s="14"/>
      <c r="M329" s="14"/>
    </row>
    <row r="330" spans="8:13" ht="12.75" x14ac:dyDescent="0.35">
      <c r="H330" s="7"/>
      <c r="I330" s="14"/>
      <c r="J330" s="7"/>
      <c r="K330" s="34"/>
      <c r="L330" s="14"/>
      <c r="M330" s="14"/>
    </row>
    <row r="331" spans="8:13" ht="12.75" x14ac:dyDescent="0.35">
      <c r="H331" s="7"/>
      <c r="I331" s="14"/>
      <c r="J331" s="7"/>
      <c r="K331" s="34"/>
      <c r="L331" s="14"/>
      <c r="M331" s="14"/>
    </row>
    <row r="332" spans="8:13" ht="12.75" x14ac:dyDescent="0.35">
      <c r="H332" s="7"/>
      <c r="I332" s="14"/>
      <c r="J332" s="7"/>
      <c r="K332" s="34"/>
      <c r="L332" s="14"/>
      <c r="M332" s="14"/>
    </row>
    <row r="333" spans="8:13" ht="12.75" x14ac:dyDescent="0.35">
      <c r="H333" s="7"/>
      <c r="I333" s="14"/>
      <c r="J333" s="7"/>
      <c r="K333" s="34"/>
      <c r="L333" s="14"/>
      <c r="M333" s="14"/>
    </row>
    <row r="334" spans="8:13" ht="12.75" x14ac:dyDescent="0.35">
      <c r="H334" s="7"/>
      <c r="I334" s="14"/>
      <c r="J334" s="7"/>
      <c r="K334" s="34"/>
      <c r="L334" s="14"/>
      <c r="M334" s="14"/>
    </row>
    <row r="335" spans="8:13" ht="12.75" x14ac:dyDescent="0.35">
      <c r="H335" s="7"/>
      <c r="I335" s="14"/>
      <c r="J335" s="7"/>
      <c r="K335" s="34"/>
      <c r="L335" s="14"/>
      <c r="M335" s="14"/>
    </row>
    <row r="336" spans="8:13" ht="12.75" x14ac:dyDescent="0.35">
      <c r="H336" s="7"/>
      <c r="I336" s="14"/>
      <c r="J336" s="7"/>
      <c r="K336" s="34"/>
      <c r="L336" s="14"/>
      <c r="M336" s="14"/>
    </row>
    <row r="337" spans="8:13" ht="12.75" x14ac:dyDescent="0.35">
      <c r="H337" s="7"/>
      <c r="I337" s="14"/>
      <c r="J337" s="7"/>
      <c r="K337" s="34"/>
      <c r="L337" s="14"/>
      <c r="M337" s="14"/>
    </row>
    <row r="338" spans="8:13" ht="12.75" x14ac:dyDescent="0.35">
      <c r="H338" s="7"/>
      <c r="I338" s="14"/>
      <c r="J338" s="7"/>
      <c r="K338" s="34"/>
      <c r="L338" s="14"/>
      <c r="M338" s="14"/>
    </row>
    <row r="339" spans="8:13" ht="12.75" x14ac:dyDescent="0.35">
      <c r="H339" s="7"/>
      <c r="I339" s="14"/>
      <c r="J339" s="7"/>
      <c r="K339" s="34"/>
      <c r="L339" s="14"/>
      <c r="M339" s="14"/>
    </row>
    <row r="340" spans="8:13" ht="12.75" x14ac:dyDescent="0.35">
      <c r="H340" s="7"/>
      <c r="I340" s="14"/>
      <c r="J340" s="7"/>
      <c r="K340" s="34"/>
      <c r="L340" s="14"/>
      <c r="M340" s="14"/>
    </row>
    <row r="341" spans="8:13" ht="12.75" x14ac:dyDescent="0.35">
      <c r="H341" s="7"/>
      <c r="I341" s="14"/>
      <c r="J341" s="7"/>
      <c r="K341" s="34"/>
      <c r="L341" s="14"/>
      <c r="M341" s="14"/>
    </row>
    <row r="342" spans="8:13" ht="12.75" x14ac:dyDescent="0.35">
      <c r="H342" s="7"/>
      <c r="I342" s="14"/>
      <c r="J342" s="7"/>
      <c r="K342" s="34"/>
      <c r="L342" s="14"/>
      <c r="M342" s="14"/>
    </row>
    <row r="343" spans="8:13" ht="12.75" x14ac:dyDescent="0.35">
      <c r="H343" s="7"/>
      <c r="I343" s="14"/>
      <c r="J343" s="7"/>
      <c r="K343" s="34"/>
      <c r="L343" s="14"/>
      <c r="M343" s="14"/>
    </row>
    <row r="344" spans="8:13" ht="12.75" x14ac:dyDescent="0.35">
      <c r="H344" s="7"/>
      <c r="I344" s="14"/>
      <c r="J344" s="7"/>
      <c r="K344" s="34"/>
      <c r="L344" s="14"/>
      <c r="M344" s="14"/>
    </row>
    <row r="345" spans="8:13" ht="12.75" x14ac:dyDescent="0.35">
      <c r="H345" s="7"/>
      <c r="I345" s="14"/>
      <c r="J345" s="7"/>
      <c r="K345" s="34"/>
      <c r="L345" s="14"/>
      <c r="M345" s="14"/>
    </row>
    <row r="346" spans="8:13" ht="12.75" x14ac:dyDescent="0.35">
      <c r="H346" s="7"/>
      <c r="I346" s="14"/>
      <c r="J346" s="7"/>
      <c r="K346" s="34"/>
      <c r="L346" s="14"/>
      <c r="M346" s="14"/>
    </row>
    <row r="347" spans="8:13" ht="12.75" x14ac:dyDescent="0.35">
      <c r="H347" s="7"/>
      <c r="I347" s="14"/>
      <c r="J347" s="7"/>
      <c r="K347" s="34"/>
      <c r="L347" s="14"/>
      <c r="M347" s="14"/>
    </row>
    <row r="348" spans="8:13" ht="12.75" x14ac:dyDescent="0.35">
      <c r="H348" s="7"/>
      <c r="I348" s="14"/>
      <c r="J348" s="7"/>
      <c r="K348" s="34"/>
      <c r="L348" s="14"/>
      <c r="M348" s="14"/>
    </row>
    <row r="349" spans="8:13" ht="12.75" x14ac:dyDescent="0.35">
      <c r="H349" s="7"/>
      <c r="I349" s="14"/>
      <c r="J349" s="7"/>
      <c r="K349" s="34"/>
      <c r="L349" s="14"/>
      <c r="M349" s="14"/>
    </row>
    <row r="350" spans="8:13" ht="12.75" x14ac:dyDescent="0.35">
      <c r="H350" s="7"/>
      <c r="I350" s="14"/>
      <c r="J350" s="7"/>
      <c r="K350" s="34"/>
      <c r="L350" s="14"/>
      <c r="M350" s="14"/>
    </row>
    <row r="351" spans="8:13" ht="12.75" x14ac:dyDescent="0.35">
      <c r="H351" s="7"/>
      <c r="I351" s="14"/>
      <c r="J351" s="7"/>
      <c r="K351" s="34"/>
      <c r="L351" s="14"/>
      <c r="M351" s="14"/>
    </row>
    <row r="352" spans="8:13" ht="12.75" x14ac:dyDescent="0.35">
      <c r="H352" s="7"/>
      <c r="I352" s="14"/>
      <c r="J352" s="7"/>
      <c r="K352" s="34"/>
      <c r="L352" s="14"/>
      <c r="M352" s="14"/>
    </row>
    <row r="353" spans="8:13" ht="12.75" x14ac:dyDescent="0.35">
      <c r="H353" s="7"/>
      <c r="I353" s="14"/>
      <c r="J353" s="7"/>
      <c r="K353" s="34"/>
      <c r="L353" s="14"/>
      <c r="M353" s="14"/>
    </row>
    <row r="354" spans="8:13" ht="12.75" x14ac:dyDescent="0.35">
      <c r="H354" s="7"/>
      <c r="I354" s="14"/>
      <c r="J354" s="7"/>
      <c r="K354" s="34"/>
      <c r="L354" s="14"/>
      <c r="M354" s="14"/>
    </row>
    <row r="355" spans="8:13" ht="12.75" x14ac:dyDescent="0.35">
      <c r="H355" s="7"/>
      <c r="I355" s="14"/>
      <c r="J355" s="7"/>
      <c r="K355" s="34"/>
      <c r="L355" s="14"/>
      <c r="M355" s="14"/>
    </row>
    <row r="356" spans="8:13" ht="12.75" x14ac:dyDescent="0.35">
      <c r="H356" s="7"/>
      <c r="I356" s="14"/>
      <c r="J356" s="7"/>
      <c r="K356" s="34"/>
      <c r="L356" s="14"/>
      <c r="M356" s="14"/>
    </row>
    <row r="357" spans="8:13" ht="12.75" x14ac:dyDescent="0.35">
      <c r="H357" s="7"/>
      <c r="I357" s="14"/>
      <c r="J357" s="7"/>
      <c r="K357" s="34"/>
      <c r="L357" s="14"/>
      <c r="M357" s="14"/>
    </row>
    <row r="358" spans="8:13" ht="12.75" x14ac:dyDescent="0.35">
      <c r="H358" s="7"/>
      <c r="I358" s="14"/>
      <c r="J358" s="7"/>
      <c r="K358" s="34"/>
      <c r="L358" s="14"/>
      <c r="M358" s="14"/>
    </row>
    <row r="359" spans="8:13" ht="12.75" x14ac:dyDescent="0.35">
      <c r="H359" s="7"/>
      <c r="I359" s="14"/>
      <c r="J359" s="7"/>
      <c r="K359" s="34"/>
      <c r="L359" s="14"/>
      <c r="M359" s="14"/>
    </row>
    <row r="360" spans="8:13" ht="12.75" x14ac:dyDescent="0.35">
      <c r="H360" s="7"/>
      <c r="I360" s="14"/>
      <c r="J360" s="7"/>
      <c r="K360" s="34"/>
      <c r="L360" s="14"/>
      <c r="M360" s="14"/>
    </row>
    <row r="361" spans="8:13" ht="12.75" x14ac:dyDescent="0.35">
      <c r="H361" s="7"/>
      <c r="I361" s="14"/>
      <c r="J361" s="7"/>
      <c r="K361" s="34"/>
      <c r="L361" s="14"/>
      <c r="M361" s="14"/>
    </row>
    <row r="362" spans="8:13" ht="12.75" x14ac:dyDescent="0.35">
      <c r="H362" s="7"/>
      <c r="I362" s="14"/>
      <c r="J362" s="7"/>
      <c r="K362" s="34"/>
      <c r="L362" s="14"/>
      <c r="M362" s="14"/>
    </row>
    <row r="363" spans="8:13" ht="12.75" x14ac:dyDescent="0.35">
      <c r="H363" s="7"/>
      <c r="I363" s="14"/>
      <c r="J363" s="7"/>
      <c r="K363" s="34"/>
      <c r="L363" s="14"/>
      <c r="M363" s="14"/>
    </row>
    <row r="364" spans="8:13" ht="12.75" x14ac:dyDescent="0.35">
      <c r="H364" s="7"/>
      <c r="I364" s="14"/>
      <c r="J364" s="7"/>
      <c r="K364" s="34"/>
      <c r="L364" s="14"/>
      <c r="M364" s="14"/>
    </row>
    <row r="365" spans="8:13" ht="12.75" x14ac:dyDescent="0.35">
      <c r="H365" s="7"/>
      <c r="I365" s="14"/>
      <c r="J365" s="7"/>
      <c r="K365" s="34"/>
      <c r="L365" s="14"/>
      <c r="M365" s="14"/>
    </row>
    <row r="366" spans="8:13" ht="12.75" x14ac:dyDescent="0.35">
      <c r="H366" s="7"/>
      <c r="I366" s="14"/>
      <c r="J366" s="7"/>
      <c r="K366" s="34"/>
      <c r="L366" s="14"/>
      <c r="M366" s="14"/>
    </row>
    <row r="367" spans="8:13" ht="12.75" x14ac:dyDescent="0.35">
      <c r="H367" s="7"/>
      <c r="I367" s="14"/>
      <c r="J367" s="7"/>
      <c r="K367" s="34"/>
      <c r="L367" s="14"/>
      <c r="M367" s="14"/>
    </row>
    <row r="368" spans="8:13" ht="12.75" x14ac:dyDescent="0.35">
      <c r="H368" s="7"/>
      <c r="I368" s="14"/>
      <c r="J368" s="7"/>
      <c r="K368" s="34"/>
      <c r="L368" s="14"/>
      <c r="M368" s="14"/>
    </row>
    <row r="369" spans="8:13" ht="12.75" x14ac:dyDescent="0.35">
      <c r="H369" s="7"/>
      <c r="I369" s="14"/>
      <c r="J369" s="7"/>
      <c r="K369" s="34"/>
      <c r="L369" s="14"/>
      <c r="M369" s="14"/>
    </row>
    <row r="370" spans="8:13" ht="12.75" x14ac:dyDescent="0.35">
      <c r="H370" s="7"/>
      <c r="I370" s="14"/>
      <c r="J370" s="7"/>
      <c r="K370" s="34"/>
      <c r="L370" s="14"/>
      <c r="M370" s="14"/>
    </row>
    <row r="371" spans="8:13" ht="12.75" x14ac:dyDescent="0.35">
      <c r="H371" s="7"/>
      <c r="I371" s="14"/>
      <c r="J371" s="7"/>
      <c r="K371" s="34"/>
      <c r="L371" s="14"/>
      <c r="M371" s="14"/>
    </row>
    <row r="372" spans="8:13" ht="12.75" x14ac:dyDescent="0.35">
      <c r="H372" s="7"/>
      <c r="I372" s="14"/>
      <c r="J372" s="7"/>
      <c r="K372" s="34"/>
      <c r="L372" s="14"/>
      <c r="M372" s="14"/>
    </row>
    <row r="373" spans="8:13" ht="12.75" x14ac:dyDescent="0.35">
      <c r="H373" s="7"/>
      <c r="I373" s="14"/>
      <c r="J373" s="7"/>
      <c r="K373" s="34"/>
      <c r="L373" s="14"/>
      <c r="M373" s="14"/>
    </row>
    <row r="374" spans="8:13" ht="12.75" x14ac:dyDescent="0.35">
      <c r="H374" s="7"/>
      <c r="I374" s="14"/>
      <c r="J374" s="7"/>
      <c r="K374" s="34"/>
      <c r="L374" s="14"/>
      <c r="M374" s="14"/>
    </row>
    <row r="375" spans="8:13" ht="12.75" x14ac:dyDescent="0.35">
      <c r="H375" s="7"/>
      <c r="I375" s="14"/>
      <c r="J375" s="7"/>
      <c r="K375" s="34"/>
      <c r="L375" s="14"/>
      <c r="M375" s="14"/>
    </row>
    <row r="376" spans="8:13" ht="12.75" x14ac:dyDescent="0.35">
      <c r="H376" s="7"/>
      <c r="I376" s="14"/>
      <c r="J376" s="7"/>
      <c r="K376" s="34"/>
      <c r="L376" s="14"/>
      <c r="M376" s="14"/>
    </row>
    <row r="377" spans="8:13" ht="12.75" x14ac:dyDescent="0.35">
      <c r="H377" s="7"/>
      <c r="I377" s="14"/>
      <c r="J377" s="7"/>
      <c r="K377" s="34"/>
      <c r="L377" s="14"/>
      <c r="M377" s="14"/>
    </row>
    <row r="378" spans="8:13" ht="12.75" x14ac:dyDescent="0.35">
      <c r="H378" s="7"/>
      <c r="I378" s="14"/>
      <c r="J378" s="7"/>
      <c r="K378" s="34"/>
      <c r="L378" s="14"/>
      <c r="M378" s="14"/>
    </row>
    <row r="379" spans="8:13" ht="12.75" x14ac:dyDescent="0.35">
      <c r="H379" s="7"/>
      <c r="I379" s="14"/>
      <c r="J379" s="7"/>
      <c r="K379" s="34"/>
      <c r="L379" s="14"/>
      <c r="M379" s="14"/>
    </row>
    <row r="380" spans="8:13" ht="12.75" x14ac:dyDescent="0.35">
      <c r="H380" s="7"/>
      <c r="I380" s="14"/>
      <c r="J380" s="7"/>
      <c r="K380" s="34"/>
      <c r="L380" s="14"/>
      <c r="M380" s="14"/>
    </row>
    <row r="381" spans="8:13" ht="12.75" x14ac:dyDescent="0.35">
      <c r="H381" s="7"/>
      <c r="I381" s="14"/>
      <c r="J381" s="7"/>
      <c r="K381" s="34"/>
      <c r="L381" s="14"/>
      <c r="M381" s="14"/>
    </row>
    <row r="382" spans="8:13" ht="12.75" x14ac:dyDescent="0.35">
      <c r="H382" s="7"/>
      <c r="I382" s="14"/>
      <c r="J382" s="7"/>
      <c r="K382" s="34"/>
      <c r="L382" s="14"/>
      <c r="M382" s="14"/>
    </row>
    <row r="383" spans="8:13" ht="12.75" x14ac:dyDescent="0.35">
      <c r="H383" s="7"/>
      <c r="I383" s="14"/>
      <c r="J383" s="7"/>
      <c r="K383" s="34"/>
      <c r="L383" s="14"/>
      <c r="M383" s="14"/>
    </row>
    <row r="384" spans="8:13" ht="12.75" x14ac:dyDescent="0.35">
      <c r="H384" s="7"/>
      <c r="I384" s="14"/>
      <c r="J384" s="7"/>
      <c r="K384" s="34"/>
      <c r="L384" s="14"/>
      <c r="M384" s="14"/>
    </row>
    <row r="385" spans="8:13" ht="12.75" x14ac:dyDescent="0.35">
      <c r="H385" s="7"/>
      <c r="I385" s="14"/>
      <c r="J385" s="7"/>
      <c r="K385" s="34"/>
      <c r="L385" s="14"/>
      <c r="M385" s="14"/>
    </row>
    <row r="386" spans="8:13" ht="12.75" x14ac:dyDescent="0.35">
      <c r="H386" s="7"/>
      <c r="I386" s="14"/>
      <c r="J386" s="7"/>
      <c r="K386" s="34"/>
      <c r="L386" s="14"/>
      <c r="M386" s="14"/>
    </row>
    <row r="387" spans="8:13" ht="12.75" x14ac:dyDescent="0.35">
      <c r="H387" s="7"/>
      <c r="I387" s="14"/>
      <c r="J387" s="7"/>
      <c r="K387" s="34"/>
      <c r="L387" s="14"/>
      <c r="M387" s="14"/>
    </row>
    <row r="388" spans="8:13" ht="12.75" x14ac:dyDescent="0.35">
      <c r="H388" s="7"/>
      <c r="I388" s="14"/>
      <c r="J388" s="7"/>
      <c r="K388" s="34"/>
      <c r="L388" s="14"/>
      <c r="M388" s="14"/>
    </row>
    <row r="389" spans="8:13" ht="12.75" x14ac:dyDescent="0.35">
      <c r="H389" s="7"/>
      <c r="I389" s="14"/>
      <c r="J389" s="7"/>
      <c r="K389" s="34"/>
      <c r="L389" s="14"/>
      <c r="M389" s="14"/>
    </row>
    <row r="390" spans="8:13" ht="12.75" x14ac:dyDescent="0.35">
      <c r="H390" s="7"/>
      <c r="I390" s="14"/>
      <c r="J390" s="7"/>
      <c r="K390" s="34"/>
      <c r="L390" s="14"/>
      <c r="M390" s="14"/>
    </row>
    <row r="391" spans="8:13" ht="12.75" x14ac:dyDescent="0.35">
      <c r="H391" s="7"/>
      <c r="I391" s="14"/>
      <c r="J391" s="7"/>
      <c r="K391" s="34"/>
      <c r="L391" s="14"/>
      <c r="M391" s="14"/>
    </row>
    <row r="392" spans="8:13" ht="12.75" x14ac:dyDescent="0.35">
      <c r="H392" s="7"/>
      <c r="I392" s="14"/>
      <c r="J392" s="7"/>
      <c r="K392" s="34"/>
      <c r="L392" s="14"/>
      <c r="M392" s="14"/>
    </row>
    <row r="393" spans="8:13" ht="12.75" x14ac:dyDescent="0.35">
      <c r="H393" s="7"/>
      <c r="I393" s="14"/>
      <c r="J393" s="7"/>
      <c r="K393" s="34"/>
      <c r="L393" s="14"/>
      <c r="M393" s="14"/>
    </row>
    <row r="394" spans="8:13" ht="12.75" x14ac:dyDescent="0.35">
      <c r="H394" s="7"/>
      <c r="I394" s="14"/>
      <c r="J394" s="7"/>
      <c r="K394" s="34"/>
      <c r="L394" s="14"/>
      <c r="M394" s="14"/>
    </row>
    <row r="395" spans="8:13" ht="12.75" x14ac:dyDescent="0.35">
      <c r="H395" s="7"/>
      <c r="I395" s="14"/>
      <c r="J395" s="7"/>
      <c r="K395" s="34"/>
      <c r="L395" s="14"/>
      <c r="M395" s="14"/>
    </row>
    <row r="396" spans="8:13" ht="12.75" x14ac:dyDescent="0.35">
      <c r="H396" s="7"/>
      <c r="I396" s="14"/>
      <c r="J396" s="7"/>
      <c r="K396" s="34"/>
      <c r="L396" s="14"/>
      <c r="M396" s="14"/>
    </row>
    <row r="397" spans="8:13" ht="12.75" x14ac:dyDescent="0.35">
      <c r="H397" s="7"/>
      <c r="I397" s="14"/>
      <c r="J397" s="7"/>
      <c r="K397" s="34"/>
      <c r="L397" s="14"/>
      <c r="M397" s="14"/>
    </row>
    <row r="398" spans="8:13" ht="12.75" x14ac:dyDescent="0.35">
      <c r="H398" s="7"/>
      <c r="I398" s="14"/>
      <c r="J398" s="7"/>
      <c r="K398" s="34"/>
      <c r="L398" s="14"/>
      <c r="M398" s="14"/>
    </row>
    <row r="399" spans="8:13" ht="12.75" x14ac:dyDescent="0.35">
      <c r="H399" s="7"/>
      <c r="I399" s="14"/>
      <c r="J399" s="7"/>
      <c r="K399" s="34"/>
      <c r="L399" s="14"/>
      <c r="M399" s="14"/>
    </row>
    <row r="400" spans="8:13" ht="12.75" x14ac:dyDescent="0.35">
      <c r="H400" s="7"/>
      <c r="I400" s="14"/>
      <c r="J400" s="7"/>
      <c r="K400" s="34"/>
      <c r="L400" s="14"/>
      <c r="M400" s="14"/>
    </row>
    <row r="401" spans="8:13" ht="12.75" x14ac:dyDescent="0.35">
      <c r="H401" s="7"/>
      <c r="I401" s="14"/>
      <c r="J401" s="7"/>
      <c r="K401" s="34"/>
      <c r="L401" s="14"/>
      <c r="M401" s="14"/>
    </row>
    <row r="402" spans="8:13" ht="12.75" x14ac:dyDescent="0.35">
      <c r="H402" s="7"/>
      <c r="I402" s="14"/>
      <c r="J402" s="7"/>
      <c r="K402" s="34"/>
      <c r="L402" s="14"/>
      <c r="M402" s="14"/>
    </row>
    <row r="403" spans="8:13" ht="12.75" x14ac:dyDescent="0.35">
      <c r="H403" s="7"/>
      <c r="I403" s="14"/>
      <c r="J403" s="7"/>
      <c r="K403" s="34"/>
      <c r="L403" s="14"/>
      <c r="M403" s="14"/>
    </row>
    <row r="404" spans="8:13" ht="12.75" x14ac:dyDescent="0.35">
      <c r="H404" s="7"/>
      <c r="I404" s="14"/>
      <c r="J404" s="7"/>
      <c r="K404" s="34"/>
      <c r="L404" s="14"/>
      <c r="M404" s="14"/>
    </row>
    <row r="405" spans="8:13" ht="12.75" x14ac:dyDescent="0.35">
      <c r="H405" s="7"/>
      <c r="I405" s="14"/>
      <c r="J405" s="7"/>
      <c r="K405" s="34"/>
      <c r="L405" s="14"/>
      <c r="M405" s="14"/>
    </row>
    <row r="406" spans="8:13" ht="12.75" x14ac:dyDescent="0.35">
      <c r="H406" s="7"/>
      <c r="I406" s="14"/>
      <c r="J406" s="7"/>
      <c r="K406" s="34"/>
      <c r="L406" s="14"/>
      <c r="M406" s="14"/>
    </row>
    <row r="407" spans="8:13" ht="12.75" x14ac:dyDescent="0.35">
      <c r="H407" s="7"/>
      <c r="I407" s="14"/>
      <c r="J407" s="7"/>
      <c r="K407" s="34"/>
      <c r="L407" s="14"/>
      <c r="M407" s="14"/>
    </row>
    <row r="408" spans="8:13" ht="12.75" x14ac:dyDescent="0.35">
      <c r="H408" s="7"/>
      <c r="I408" s="14"/>
      <c r="J408" s="7"/>
      <c r="K408" s="34"/>
      <c r="L408" s="14"/>
      <c r="M408" s="14"/>
    </row>
    <row r="409" spans="8:13" ht="12.75" x14ac:dyDescent="0.35">
      <c r="H409" s="7"/>
      <c r="I409" s="14"/>
      <c r="J409" s="7"/>
      <c r="K409" s="34"/>
      <c r="L409" s="14"/>
      <c r="M409" s="14"/>
    </row>
    <row r="410" spans="8:13" ht="12.75" x14ac:dyDescent="0.35">
      <c r="H410" s="7"/>
      <c r="I410" s="14"/>
      <c r="J410" s="7"/>
      <c r="K410" s="34"/>
      <c r="L410" s="14"/>
      <c r="M410" s="14"/>
    </row>
    <row r="411" spans="8:13" ht="12.75" x14ac:dyDescent="0.35">
      <c r="H411" s="7"/>
      <c r="I411" s="14"/>
      <c r="J411" s="7"/>
      <c r="K411" s="34"/>
      <c r="L411" s="14"/>
      <c r="M411" s="14"/>
    </row>
    <row r="412" spans="8:13" ht="12.75" x14ac:dyDescent="0.35">
      <c r="H412" s="7"/>
      <c r="I412" s="14"/>
      <c r="J412" s="7"/>
      <c r="K412" s="34"/>
      <c r="L412" s="14"/>
      <c r="M412" s="14"/>
    </row>
    <row r="413" spans="8:13" ht="12.75" x14ac:dyDescent="0.35">
      <c r="H413" s="7"/>
      <c r="I413" s="14"/>
      <c r="J413" s="7"/>
      <c r="K413" s="34"/>
      <c r="L413" s="14"/>
      <c r="M413" s="14"/>
    </row>
    <row r="414" spans="8:13" ht="12.75" x14ac:dyDescent="0.35">
      <c r="H414" s="7"/>
      <c r="I414" s="14"/>
      <c r="J414" s="7"/>
      <c r="K414" s="34"/>
      <c r="L414" s="14"/>
      <c r="M414" s="14"/>
    </row>
    <row r="415" spans="8:13" ht="12.75" x14ac:dyDescent="0.35">
      <c r="H415" s="7"/>
      <c r="I415" s="14"/>
      <c r="J415" s="7"/>
      <c r="K415" s="34"/>
      <c r="L415" s="14"/>
      <c r="M415" s="14"/>
    </row>
    <row r="416" spans="8:13" ht="12.75" x14ac:dyDescent="0.35">
      <c r="H416" s="7"/>
      <c r="I416" s="14"/>
      <c r="J416" s="7"/>
      <c r="K416" s="34"/>
      <c r="L416" s="14"/>
      <c r="M416" s="14"/>
    </row>
    <row r="417" spans="8:13" ht="12.75" x14ac:dyDescent="0.35">
      <c r="H417" s="7"/>
      <c r="I417" s="14"/>
      <c r="J417" s="7"/>
      <c r="K417" s="34"/>
      <c r="L417" s="14"/>
      <c r="M417" s="14"/>
    </row>
    <row r="418" spans="8:13" ht="12.75" x14ac:dyDescent="0.35">
      <c r="H418" s="7"/>
      <c r="I418" s="14"/>
      <c r="J418" s="7"/>
      <c r="K418" s="34"/>
      <c r="L418" s="14"/>
      <c r="M418" s="14"/>
    </row>
    <row r="419" spans="8:13" ht="12.75" x14ac:dyDescent="0.35">
      <c r="H419" s="7"/>
      <c r="I419" s="14"/>
      <c r="J419" s="7"/>
      <c r="K419" s="34"/>
      <c r="L419" s="14"/>
      <c r="M419" s="14"/>
    </row>
    <row r="420" spans="8:13" ht="12.75" x14ac:dyDescent="0.35">
      <c r="H420" s="7"/>
      <c r="I420" s="14"/>
      <c r="J420" s="7"/>
      <c r="K420" s="34"/>
      <c r="L420" s="14"/>
      <c r="M420" s="14"/>
    </row>
    <row r="421" spans="8:13" ht="12.75" x14ac:dyDescent="0.35">
      <c r="H421" s="7"/>
      <c r="I421" s="14"/>
      <c r="J421" s="7"/>
      <c r="K421" s="34"/>
      <c r="L421" s="14"/>
      <c r="M421" s="14"/>
    </row>
    <row r="422" spans="8:13" ht="12.75" x14ac:dyDescent="0.35">
      <c r="H422" s="7"/>
      <c r="I422" s="14"/>
      <c r="J422" s="7"/>
      <c r="K422" s="34"/>
      <c r="L422" s="14"/>
      <c r="M422" s="14"/>
    </row>
    <row r="423" spans="8:13" ht="12.75" x14ac:dyDescent="0.35">
      <c r="H423" s="7"/>
      <c r="I423" s="14"/>
      <c r="J423" s="7"/>
      <c r="K423" s="34"/>
      <c r="L423" s="14"/>
      <c r="M423" s="14"/>
    </row>
    <row r="424" spans="8:13" ht="12.75" x14ac:dyDescent="0.35">
      <c r="H424" s="7"/>
      <c r="I424" s="14"/>
      <c r="J424" s="7"/>
      <c r="K424" s="34"/>
      <c r="L424" s="14"/>
      <c r="M424" s="14"/>
    </row>
    <row r="425" spans="8:13" ht="12.75" x14ac:dyDescent="0.35">
      <c r="H425" s="7"/>
      <c r="I425" s="14"/>
      <c r="J425" s="7"/>
      <c r="K425" s="34"/>
      <c r="L425" s="14"/>
      <c r="M425" s="14"/>
    </row>
    <row r="426" spans="8:13" ht="12.75" x14ac:dyDescent="0.35">
      <c r="H426" s="7"/>
      <c r="I426" s="14"/>
      <c r="J426" s="7"/>
      <c r="K426" s="34"/>
      <c r="L426" s="14"/>
      <c r="M426" s="14"/>
    </row>
    <row r="427" spans="8:13" ht="12.75" x14ac:dyDescent="0.35">
      <c r="H427" s="7"/>
      <c r="I427" s="14"/>
      <c r="J427" s="7"/>
      <c r="K427" s="34"/>
      <c r="L427" s="14"/>
      <c r="M427" s="14"/>
    </row>
    <row r="428" spans="8:13" ht="12.75" x14ac:dyDescent="0.35">
      <c r="H428" s="7"/>
      <c r="I428" s="14"/>
      <c r="J428" s="7"/>
      <c r="K428" s="34"/>
      <c r="L428" s="14"/>
      <c r="M428" s="14"/>
    </row>
    <row r="429" spans="8:13" ht="12.75" x14ac:dyDescent="0.35">
      <c r="H429" s="7"/>
      <c r="I429" s="14"/>
      <c r="J429" s="7"/>
      <c r="K429" s="34"/>
      <c r="L429" s="14"/>
      <c r="M429" s="14"/>
    </row>
    <row r="430" spans="8:13" ht="12.75" x14ac:dyDescent="0.35">
      <c r="H430" s="7"/>
      <c r="I430" s="14"/>
      <c r="J430" s="7"/>
      <c r="K430" s="34"/>
      <c r="L430" s="14"/>
      <c r="M430" s="14"/>
    </row>
    <row r="431" spans="8:13" ht="12.75" x14ac:dyDescent="0.35">
      <c r="H431" s="7"/>
      <c r="I431" s="14"/>
      <c r="J431" s="7"/>
      <c r="K431" s="34"/>
      <c r="L431" s="14"/>
      <c r="M431" s="14"/>
    </row>
    <row r="432" spans="8:13" ht="12.75" x14ac:dyDescent="0.35">
      <c r="H432" s="7"/>
      <c r="I432" s="14"/>
      <c r="J432" s="7"/>
      <c r="K432" s="34"/>
      <c r="L432" s="14"/>
      <c r="M432" s="14"/>
    </row>
    <row r="433" spans="8:13" ht="12.75" x14ac:dyDescent="0.35">
      <c r="H433" s="7"/>
      <c r="I433" s="14"/>
      <c r="J433" s="7"/>
      <c r="K433" s="34"/>
      <c r="L433" s="14"/>
      <c r="M433" s="14"/>
    </row>
    <row r="434" spans="8:13" ht="12.75" x14ac:dyDescent="0.35">
      <c r="H434" s="7"/>
      <c r="I434" s="14"/>
      <c r="J434" s="7"/>
      <c r="K434" s="34"/>
      <c r="L434" s="14"/>
      <c r="M434" s="14"/>
    </row>
    <row r="435" spans="8:13" ht="12.75" x14ac:dyDescent="0.35">
      <c r="H435" s="7"/>
      <c r="I435" s="14"/>
      <c r="J435" s="7"/>
      <c r="K435" s="34"/>
      <c r="L435" s="14"/>
      <c r="M435" s="14"/>
    </row>
    <row r="436" spans="8:13" ht="12.75" x14ac:dyDescent="0.35">
      <c r="H436" s="7"/>
      <c r="I436" s="14"/>
      <c r="J436" s="7"/>
      <c r="K436" s="34"/>
      <c r="L436" s="14"/>
      <c r="M436" s="14"/>
    </row>
    <row r="437" spans="8:13" ht="12.75" x14ac:dyDescent="0.35">
      <c r="H437" s="7"/>
      <c r="I437" s="14"/>
      <c r="J437" s="7"/>
      <c r="K437" s="34"/>
      <c r="L437" s="14"/>
      <c r="M437" s="14"/>
    </row>
    <row r="438" spans="8:13" ht="12.75" x14ac:dyDescent="0.35">
      <c r="H438" s="7"/>
      <c r="I438" s="14"/>
      <c r="J438" s="7"/>
      <c r="K438" s="34"/>
      <c r="L438" s="14"/>
      <c r="M438" s="14"/>
    </row>
    <row r="439" spans="8:13" ht="12.75" x14ac:dyDescent="0.35">
      <c r="H439" s="7"/>
      <c r="I439" s="14"/>
      <c r="J439" s="7"/>
      <c r="K439" s="34"/>
      <c r="L439" s="14"/>
      <c r="M439" s="14"/>
    </row>
    <row r="440" spans="8:13" ht="12.75" x14ac:dyDescent="0.35">
      <c r="H440" s="7"/>
      <c r="I440" s="14"/>
      <c r="J440" s="7"/>
      <c r="K440" s="34"/>
      <c r="L440" s="14"/>
      <c r="M440" s="14"/>
    </row>
    <row r="441" spans="8:13" ht="12.75" x14ac:dyDescent="0.35">
      <c r="H441" s="7"/>
      <c r="I441" s="14"/>
      <c r="J441" s="7"/>
      <c r="K441" s="34"/>
      <c r="L441" s="14"/>
      <c r="M441" s="14"/>
    </row>
    <row r="442" spans="8:13" ht="12.75" x14ac:dyDescent="0.35">
      <c r="H442" s="7"/>
      <c r="I442" s="14"/>
      <c r="J442" s="7"/>
      <c r="K442" s="34"/>
      <c r="L442" s="14"/>
      <c r="M442" s="14"/>
    </row>
    <row r="443" spans="8:13" ht="12.75" x14ac:dyDescent="0.35">
      <c r="H443" s="7"/>
      <c r="I443" s="14"/>
      <c r="J443" s="7"/>
      <c r="K443" s="34"/>
      <c r="L443" s="14"/>
      <c r="M443" s="14"/>
    </row>
    <row r="444" spans="8:13" ht="12.75" x14ac:dyDescent="0.35">
      <c r="H444" s="7"/>
      <c r="I444" s="14"/>
      <c r="J444" s="7"/>
      <c r="K444" s="34"/>
      <c r="L444" s="14"/>
      <c r="M444" s="14"/>
    </row>
    <row r="445" spans="8:13" ht="12.75" x14ac:dyDescent="0.35">
      <c r="H445" s="7"/>
      <c r="I445" s="14"/>
      <c r="J445" s="7"/>
      <c r="K445" s="34"/>
      <c r="L445" s="14"/>
      <c r="M445" s="14"/>
    </row>
    <row r="446" spans="8:13" ht="12.75" x14ac:dyDescent="0.35">
      <c r="H446" s="7"/>
      <c r="I446" s="14"/>
      <c r="J446" s="7"/>
      <c r="K446" s="34"/>
      <c r="L446" s="14"/>
      <c r="M446" s="14"/>
    </row>
    <row r="447" spans="8:13" ht="12.75" x14ac:dyDescent="0.35">
      <c r="H447" s="7"/>
      <c r="I447" s="14"/>
      <c r="J447" s="7"/>
      <c r="K447" s="34"/>
      <c r="L447" s="14"/>
      <c r="M447" s="14"/>
    </row>
    <row r="448" spans="8:13" ht="12.75" x14ac:dyDescent="0.35">
      <c r="H448" s="7"/>
      <c r="I448" s="14"/>
      <c r="J448" s="7"/>
      <c r="K448" s="34"/>
      <c r="L448" s="14"/>
      <c r="M448" s="14"/>
    </row>
    <row r="449" spans="8:13" ht="12.75" x14ac:dyDescent="0.35">
      <c r="H449" s="7"/>
      <c r="I449" s="14"/>
      <c r="J449" s="7"/>
      <c r="K449" s="34"/>
      <c r="L449" s="14"/>
      <c r="M449" s="14"/>
    </row>
    <row r="450" spans="8:13" ht="12.75" x14ac:dyDescent="0.35">
      <c r="H450" s="7"/>
      <c r="I450" s="14"/>
      <c r="J450" s="7"/>
      <c r="K450" s="34"/>
      <c r="L450" s="14"/>
      <c r="M450" s="14"/>
    </row>
    <row r="451" spans="8:13" ht="12.75" x14ac:dyDescent="0.35">
      <c r="H451" s="7"/>
      <c r="I451" s="14"/>
      <c r="J451" s="7"/>
      <c r="K451" s="34"/>
      <c r="L451" s="14"/>
      <c r="M451" s="14"/>
    </row>
    <row r="452" spans="8:13" ht="12.75" x14ac:dyDescent="0.35">
      <c r="H452" s="7"/>
      <c r="I452" s="14"/>
      <c r="J452" s="7"/>
      <c r="K452" s="34"/>
      <c r="L452" s="14"/>
      <c r="M452" s="14"/>
    </row>
    <row r="453" spans="8:13" ht="12.75" x14ac:dyDescent="0.35">
      <c r="H453" s="7"/>
      <c r="I453" s="14"/>
      <c r="J453" s="7"/>
      <c r="K453" s="34"/>
      <c r="L453" s="14"/>
      <c r="M453" s="14"/>
    </row>
    <row r="454" spans="8:13" ht="12.75" x14ac:dyDescent="0.35">
      <c r="H454" s="7"/>
      <c r="I454" s="14"/>
      <c r="J454" s="7"/>
      <c r="K454" s="34"/>
      <c r="L454" s="14"/>
      <c r="M454" s="14"/>
    </row>
    <row r="455" spans="8:13" ht="12.75" x14ac:dyDescent="0.35">
      <c r="H455" s="7"/>
      <c r="I455" s="14"/>
      <c r="J455" s="7"/>
      <c r="K455" s="34"/>
      <c r="L455" s="14"/>
      <c r="M455" s="14"/>
    </row>
    <row r="456" spans="8:13" ht="12.75" x14ac:dyDescent="0.35">
      <c r="H456" s="7"/>
      <c r="I456" s="14"/>
      <c r="J456" s="7"/>
      <c r="K456" s="34"/>
      <c r="L456" s="14"/>
      <c r="M456" s="14"/>
    </row>
    <row r="457" spans="8:13" ht="12.75" x14ac:dyDescent="0.35">
      <c r="H457" s="7"/>
      <c r="I457" s="14"/>
      <c r="J457" s="7"/>
      <c r="K457" s="34"/>
      <c r="L457" s="14"/>
      <c r="M457" s="14"/>
    </row>
    <row r="458" spans="8:13" ht="12.75" x14ac:dyDescent="0.35">
      <c r="H458" s="7"/>
      <c r="I458" s="14"/>
      <c r="J458" s="7"/>
      <c r="K458" s="34"/>
      <c r="L458" s="14"/>
      <c r="M458" s="14"/>
    </row>
    <row r="459" spans="8:13" ht="12.75" x14ac:dyDescent="0.35">
      <c r="H459" s="7"/>
      <c r="I459" s="14"/>
      <c r="J459" s="7"/>
      <c r="K459" s="34"/>
      <c r="L459" s="14"/>
      <c r="M459" s="14"/>
    </row>
    <row r="460" spans="8:13" ht="12.75" x14ac:dyDescent="0.35">
      <c r="H460" s="7"/>
      <c r="I460" s="14"/>
      <c r="J460" s="7"/>
      <c r="K460" s="34"/>
      <c r="L460" s="14"/>
      <c r="M460" s="14"/>
    </row>
    <row r="461" spans="8:13" ht="12.75" x14ac:dyDescent="0.35">
      <c r="H461" s="7"/>
      <c r="I461" s="14"/>
      <c r="J461" s="7"/>
      <c r="K461" s="34"/>
      <c r="L461" s="14"/>
      <c r="M461" s="14"/>
    </row>
    <row r="462" spans="8:13" ht="12.75" x14ac:dyDescent="0.35">
      <c r="H462" s="7"/>
      <c r="I462" s="14"/>
      <c r="J462" s="7"/>
      <c r="K462" s="34"/>
      <c r="L462" s="14"/>
      <c r="M462" s="14"/>
    </row>
    <row r="463" spans="8:13" ht="12.75" x14ac:dyDescent="0.35">
      <c r="H463" s="7"/>
      <c r="I463" s="14"/>
      <c r="J463" s="7"/>
      <c r="K463" s="34"/>
      <c r="L463" s="14"/>
      <c r="M463" s="14"/>
    </row>
    <row r="464" spans="8:13" ht="12.75" x14ac:dyDescent="0.35">
      <c r="H464" s="7"/>
      <c r="I464" s="14"/>
      <c r="J464" s="7"/>
      <c r="K464" s="34"/>
      <c r="L464" s="14"/>
      <c r="M464" s="14"/>
    </row>
    <row r="465" spans="8:13" ht="12.75" x14ac:dyDescent="0.35">
      <c r="H465" s="7"/>
      <c r="I465" s="14"/>
      <c r="J465" s="7"/>
      <c r="K465" s="34"/>
      <c r="L465" s="14"/>
      <c r="M465" s="14"/>
    </row>
    <row r="466" spans="8:13" ht="12.75" x14ac:dyDescent="0.35">
      <c r="H466" s="7"/>
      <c r="I466" s="14"/>
      <c r="J466" s="7"/>
      <c r="K466" s="34"/>
      <c r="L466" s="14"/>
      <c r="M466" s="14"/>
    </row>
    <row r="467" spans="8:13" ht="12.75" x14ac:dyDescent="0.35">
      <c r="H467" s="7"/>
      <c r="I467" s="14"/>
      <c r="J467" s="7"/>
      <c r="K467" s="34"/>
      <c r="L467" s="14"/>
      <c r="M467" s="14"/>
    </row>
    <row r="468" spans="8:13" ht="12.75" x14ac:dyDescent="0.35">
      <c r="H468" s="7"/>
      <c r="I468" s="14"/>
      <c r="J468" s="7"/>
      <c r="K468" s="34"/>
      <c r="L468" s="14"/>
      <c r="M468" s="14"/>
    </row>
    <row r="469" spans="8:13" ht="12.75" x14ac:dyDescent="0.35">
      <c r="H469" s="7"/>
      <c r="I469" s="14"/>
      <c r="J469" s="7"/>
      <c r="K469" s="34"/>
      <c r="L469" s="14"/>
      <c r="M469" s="14"/>
    </row>
    <row r="470" spans="8:13" ht="12.75" x14ac:dyDescent="0.35">
      <c r="H470" s="7"/>
      <c r="I470" s="14"/>
      <c r="J470" s="7"/>
      <c r="K470" s="34"/>
      <c r="L470" s="14"/>
      <c r="M470" s="14"/>
    </row>
    <row r="471" spans="8:13" ht="12.75" x14ac:dyDescent="0.35">
      <c r="H471" s="7"/>
      <c r="I471" s="14"/>
      <c r="J471" s="7"/>
      <c r="K471" s="34"/>
      <c r="L471" s="14"/>
      <c r="M471" s="14"/>
    </row>
    <row r="472" spans="8:13" ht="12.75" x14ac:dyDescent="0.35">
      <c r="H472" s="7"/>
      <c r="I472" s="14"/>
      <c r="J472" s="7"/>
      <c r="K472" s="34"/>
      <c r="L472" s="14"/>
      <c r="M472" s="14"/>
    </row>
    <row r="473" spans="8:13" ht="12.75" x14ac:dyDescent="0.35">
      <c r="H473" s="7"/>
      <c r="I473" s="14"/>
      <c r="J473" s="7"/>
      <c r="K473" s="34"/>
      <c r="L473" s="14"/>
      <c r="M473" s="14"/>
    </row>
    <row r="474" spans="8:13" ht="12.75" x14ac:dyDescent="0.35">
      <c r="H474" s="7"/>
      <c r="I474" s="14"/>
      <c r="J474" s="7"/>
      <c r="K474" s="34"/>
      <c r="L474" s="14"/>
      <c r="M474" s="14"/>
    </row>
    <row r="475" spans="8:13" ht="12.75" x14ac:dyDescent="0.35">
      <c r="H475" s="7"/>
      <c r="I475" s="14"/>
      <c r="J475" s="7"/>
      <c r="K475" s="34"/>
      <c r="L475" s="14"/>
      <c r="M475" s="14"/>
    </row>
    <row r="476" spans="8:13" ht="12.75" x14ac:dyDescent="0.35">
      <c r="H476" s="7"/>
      <c r="I476" s="14"/>
      <c r="J476" s="7"/>
      <c r="K476" s="34"/>
      <c r="L476" s="14"/>
      <c r="M476" s="14"/>
    </row>
    <row r="477" spans="8:13" ht="12.75" x14ac:dyDescent="0.35">
      <c r="H477" s="7"/>
      <c r="I477" s="14"/>
      <c r="J477" s="7"/>
      <c r="K477" s="34"/>
      <c r="L477" s="14"/>
      <c r="M477" s="14"/>
    </row>
    <row r="478" spans="8:13" ht="12.75" x14ac:dyDescent="0.35">
      <c r="H478" s="7"/>
      <c r="I478" s="14"/>
      <c r="J478" s="7"/>
      <c r="K478" s="34"/>
      <c r="L478" s="14"/>
      <c r="M478" s="14"/>
    </row>
    <row r="479" spans="8:13" ht="12.75" x14ac:dyDescent="0.35">
      <c r="H479" s="7"/>
      <c r="I479" s="14"/>
      <c r="J479" s="7"/>
      <c r="K479" s="34"/>
      <c r="L479" s="14"/>
      <c r="M479" s="14"/>
    </row>
    <row r="480" spans="8:13" ht="12.75" x14ac:dyDescent="0.35">
      <c r="H480" s="7"/>
      <c r="I480" s="14"/>
      <c r="J480" s="7"/>
      <c r="K480" s="34"/>
      <c r="L480" s="14"/>
      <c r="M480" s="14"/>
    </row>
    <row r="481" spans="8:13" ht="12.75" x14ac:dyDescent="0.35">
      <c r="H481" s="7"/>
      <c r="I481" s="14"/>
      <c r="J481" s="7"/>
      <c r="K481" s="34"/>
      <c r="L481" s="14"/>
      <c r="M481" s="14"/>
    </row>
    <row r="482" spans="8:13" ht="12.75" x14ac:dyDescent="0.35">
      <c r="H482" s="7"/>
      <c r="I482" s="14"/>
      <c r="J482" s="7"/>
      <c r="K482" s="34"/>
      <c r="L482" s="14"/>
      <c r="M482" s="14"/>
    </row>
    <row r="483" spans="8:13" ht="12.75" x14ac:dyDescent="0.35">
      <c r="H483" s="7"/>
      <c r="I483" s="14"/>
      <c r="J483" s="7"/>
      <c r="K483" s="34"/>
      <c r="L483" s="14"/>
      <c r="M483" s="14"/>
    </row>
    <row r="484" spans="8:13" ht="12.75" x14ac:dyDescent="0.35">
      <c r="H484" s="7"/>
      <c r="I484" s="14"/>
      <c r="J484" s="7"/>
      <c r="K484" s="34"/>
      <c r="L484" s="14"/>
      <c r="M484" s="14"/>
    </row>
    <row r="485" spans="8:13" ht="12.75" x14ac:dyDescent="0.35">
      <c r="H485" s="7"/>
      <c r="I485" s="14"/>
      <c r="J485" s="7"/>
      <c r="K485" s="34"/>
      <c r="L485" s="14"/>
      <c r="M485" s="14"/>
    </row>
    <row r="486" spans="8:13" ht="12.75" x14ac:dyDescent="0.35">
      <c r="H486" s="7"/>
      <c r="I486" s="14"/>
      <c r="J486" s="7"/>
      <c r="K486" s="34"/>
      <c r="L486" s="14"/>
      <c r="M486" s="14"/>
    </row>
    <row r="487" spans="8:13" ht="12.75" x14ac:dyDescent="0.35">
      <c r="H487" s="7"/>
      <c r="I487" s="14"/>
      <c r="J487" s="7"/>
      <c r="K487" s="34"/>
      <c r="L487" s="14"/>
      <c r="M487" s="14"/>
    </row>
    <row r="488" spans="8:13" ht="12.75" x14ac:dyDescent="0.35">
      <c r="H488" s="7"/>
      <c r="I488" s="14"/>
      <c r="J488" s="7"/>
      <c r="K488" s="34"/>
      <c r="L488" s="14"/>
      <c r="M488" s="14"/>
    </row>
    <row r="489" spans="8:13" ht="12.75" x14ac:dyDescent="0.35">
      <c r="H489" s="7"/>
      <c r="I489" s="14"/>
      <c r="J489" s="7"/>
      <c r="K489" s="34"/>
      <c r="L489" s="14"/>
      <c r="M489" s="14"/>
    </row>
    <row r="490" spans="8:13" ht="12.75" x14ac:dyDescent="0.35">
      <c r="H490" s="7"/>
      <c r="I490" s="14"/>
      <c r="J490" s="7"/>
      <c r="K490" s="34"/>
      <c r="L490" s="14"/>
      <c r="M490" s="14"/>
    </row>
    <row r="491" spans="8:13" ht="12.75" x14ac:dyDescent="0.35">
      <c r="H491" s="7"/>
      <c r="I491" s="14"/>
      <c r="J491" s="7"/>
      <c r="K491" s="34"/>
      <c r="L491" s="14"/>
      <c r="M491" s="14"/>
    </row>
    <row r="492" spans="8:13" ht="12.75" x14ac:dyDescent="0.35">
      <c r="H492" s="7"/>
      <c r="I492" s="14"/>
      <c r="J492" s="7"/>
      <c r="K492" s="34"/>
      <c r="L492" s="14"/>
      <c r="M492" s="14"/>
    </row>
    <row r="493" spans="8:13" ht="12.75" x14ac:dyDescent="0.35">
      <c r="H493" s="7"/>
      <c r="I493" s="14"/>
      <c r="J493" s="7"/>
      <c r="K493" s="34"/>
      <c r="L493" s="14"/>
      <c r="M493" s="14"/>
    </row>
    <row r="494" spans="8:13" ht="12.75" x14ac:dyDescent="0.35">
      <c r="H494" s="7"/>
      <c r="I494" s="14"/>
      <c r="J494" s="7"/>
      <c r="K494" s="34"/>
      <c r="L494" s="14"/>
      <c r="M494" s="14"/>
    </row>
    <row r="495" spans="8:13" ht="12.75" x14ac:dyDescent="0.35">
      <c r="H495" s="7"/>
      <c r="I495" s="14"/>
      <c r="J495" s="7"/>
      <c r="K495" s="34"/>
      <c r="L495" s="14"/>
      <c r="M495" s="14"/>
    </row>
    <row r="496" spans="8:13" ht="12.75" x14ac:dyDescent="0.35">
      <c r="H496" s="7"/>
      <c r="I496" s="14"/>
      <c r="J496" s="7"/>
      <c r="K496" s="34"/>
      <c r="L496" s="14"/>
      <c r="M496" s="14"/>
    </row>
    <row r="497" spans="8:13" ht="12.75" x14ac:dyDescent="0.35">
      <c r="H497" s="7"/>
      <c r="I497" s="14"/>
      <c r="J497" s="7"/>
      <c r="K497" s="34"/>
      <c r="L497" s="14"/>
      <c r="M497" s="14"/>
    </row>
    <row r="498" spans="8:13" ht="12.75" x14ac:dyDescent="0.35">
      <c r="H498" s="7"/>
      <c r="I498" s="14"/>
      <c r="J498" s="7"/>
      <c r="K498" s="34"/>
      <c r="L498" s="14"/>
      <c r="M498" s="14"/>
    </row>
    <row r="499" spans="8:13" ht="12.75" x14ac:dyDescent="0.35">
      <c r="H499" s="7"/>
      <c r="I499" s="14"/>
      <c r="J499" s="7"/>
      <c r="K499" s="34"/>
      <c r="L499" s="14"/>
      <c r="M499" s="14"/>
    </row>
    <row r="500" spans="8:13" ht="12.75" x14ac:dyDescent="0.35">
      <c r="H500" s="7"/>
      <c r="I500" s="14"/>
      <c r="J500" s="7"/>
      <c r="K500" s="34"/>
      <c r="L500" s="14"/>
      <c r="M500" s="14"/>
    </row>
    <row r="501" spans="8:13" ht="12.75" x14ac:dyDescent="0.35">
      <c r="H501" s="7"/>
      <c r="I501" s="14"/>
      <c r="J501" s="7"/>
      <c r="K501" s="34"/>
      <c r="L501" s="14"/>
      <c r="M501" s="14"/>
    </row>
    <row r="502" spans="8:13" ht="12.75" x14ac:dyDescent="0.35">
      <c r="H502" s="7"/>
      <c r="I502" s="14"/>
      <c r="J502" s="7"/>
      <c r="K502" s="34"/>
      <c r="L502" s="14"/>
      <c r="M502" s="14"/>
    </row>
    <row r="503" spans="8:13" ht="12.75" x14ac:dyDescent="0.35">
      <c r="H503" s="7"/>
      <c r="I503" s="14"/>
      <c r="J503" s="7"/>
      <c r="K503" s="34"/>
      <c r="L503" s="14"/>
      <c r="M503" s="14"/>
    </row>
    <row r="504" spans="8:13" ht="12.75" x14ac:dyDescent="0.35">
      <c r="H504" s="7"/>
      <c r="I504" s="14"/>
      <c r="J504" s="7"/>
      <c r="K504" s="34"/>
      <c r="L504" s="14"/>
      <c r="M504" s="14"/>
    </row>
    <row r="505" spans="8:13" ht="12.75" x14ac:dyDescent="0.35">
      <c r="H505" s="7"/>
      <c r="I505" s="14"/>
      <c r="J505" s="7"/>
      <c r="K505" s="34"/>
      <c r="L505" s="14"/>
      <c r="M505" s="14"/>
    </row>
    <row r="506" spans="8:13" ht="12.75" x14ac:dyDescent="0.35">
      <c r="H506" s="7"/>
      <c r="I506" s="14"/>
      <c r="J506" s="7"/>
      <c r="K506" s="34"/>
      <c r="L506" s="14"/>
      <c r="M506" s="14"/>
    </row>
    <row r="507" spans="8:13" ht="12.75" x14ac:dyDescent="0.35">
      <c r="H507" s="7"/>
      <c r="I507" s="14"/>
      <c r="J507" s="7"/>
      <c r="K507" s="34"/>
      <c r="L507" s="14"/>
      <c r="M507" s="14"/>
    </row>
    <row r="508" spans="8:13" ht="12.75" x14ac:dyDescent="0.35">
      <c r="H508" s="7"/>
      <c r="I508" s="14"/>
      <c r="J508" s="7"/>
      <c r="K508" s="34"/>
      <c r="L508" s="14"/>
      <c r="M508" s="14"/>
    </row>
    <row r="509" spans="8:13" ht="12.75" x14ac:dyDescent="0.35">
      <c r="H509" s="7"/>
      <c r="I509" s="14"/>
      <c r="J509" s="7"/>
      <c r="K509" s="34"/>
      <c r="L509" s="14"/>
      <c r="M509" s="14"/>
    </row>
    <row r="510" spans="8:13" ht="12.75" x14ac:dyDescent="0.35">
      <c r="H510" s="7"/>
      <c r="I510" s="14"/>
      <c r="J510" s="7"/>
      <c r="K510" s="34"/>
      <c r="L510" s="14"/>
      <c r="M510" s="14"/>
    </row>
    <row r="511" spans="8:13" ht="12.75" x14ac:dyDescent="0.35">
      <c r="H511" s="7"/>
      <c r="I511" s="14"/>
      <c r="J511" s="7"/>
      <c r="K511" s="34"/>
      <c r="L511" s="14"/>
      <c r="M511" s="14"/>
    </row>
    <row r="512" spans="8:13" ht="12.75" x14ac:dyDescent="0.35">
      <c r="H512" s="7"/>
      <c r="I512" s="14"/>
      <c r="J512" s="7"/>
      <c r="K512" s="34"/>
      <c r="L512" s="14"/>
      <c r="M512" s="14"/>
    </row>
    <row r="513" spans="8:13" ht="12.75" x14ac:dyDescent="0.35">
      <c r="H513" s="7"/>
      <c r="I513" s="14"/>
      <c r="J513" s="7"/>
      <c r="K513" s="34"/>
      <c r="L513" s="14"/>
      <c r="M513" s="14"/>
    </row>
    <row r="514" spans="8:13" ht="12.75" x14ac:dyDescent="0.35">
      <c r="H514" s="7"/>
      <c r="I514" s="14"/>
      <c r="J514" s="7"/>
      <c r="K514" s="34"/>
      <c r="L514" s="14"/>
      <c r="M514" s="14"/>
    </row>
    <row r="515" spans="8:13" ht="12.75" x14ac:dyDescent="0.35">
      <c r="H515" s="7"/>
      <c r="I515" s="14"/>
      <c r="J515" s="7"/>
      <c r="K515" s="34"/>
      <c r="L515" s="14"/>
      <c r="M515" s="14"/>
    </row>
    <row r="516" spans="8:13" ht="12.75" x14ac:dyDescent="0.35">
      <c r="H516" s="7"/>
      <c r="I516" s="14"/>
      <c r="J516" s="7"/>
      <c r="K516" s="34"/>
      <c r="L516" s="14"/>
      <c r="M516" s="14"/>
    </row>
    <row r="517" spans="8:13" ht="12.75" x14ac:dyDescent="0.35">
      <c r="H517" s="7"/>
      <c r="I517" s="14"/>
      <c r="J517" s="7"/>
      <c r="K517" s="34"/>
      <c r="L517" s="14"/>
      <c r="M517" s="14"/>
    </row>
    <row r="518" spans="8:13" ht="12.75" x14ac:dyDescent="0.35">
      <c r="H518" s="7"/>
      <c r="I518" s="14"/>
      <c r="J518" s="7"/>
      <c r="K518" s="34"/>
      <c r="L518" s="14"/>
      <c r="M518" s="14"/>
    </row>
    <row r="519" spans="8:13" ht="12.75" x14ac:dyDescent="0.35">
      <c r="H519" s="7"/>
      <c r="I519" s="14"/>
      <c r="J519" s="7"/>
      <c r="K519" s="34"/>
      <c r="L519" s="14"/>
      <c r="M519" s="14"/>
    </row>
    <row r="520" spans="8:13" ht="12.75" x14ac:dyDescent="0.35">
      <c r="H520" s="7"/>
      <c r="I520" s="14"/>
      <c r="J520" s="7"/>
      <c r="K520" s="34"/>
      <c r="L520" s="14"/>
      <c r="M520" s="14"/>
    </row>
    <row r="521" spans="8:13" ht="12.75" x14ac:dyDescent="0.35">
      <c r="H521" s="7"/>
      <c r="I521" s="14"/>
      <c r="J521" s="7"/>
      <c r="K521" s="34"/>
      <c r="L521" s="14"/>
      <c r="M521" s="14"/>
    </row>
    <row r="522" spans="8:13" ht="12.75" x14ac:dyDescent="0.35">
      <c r="H522" s="7"/>
      <c r="I522" s="14"/>
      <c r="J522" s="7"/>
      <c r="K522" s="34"/>
      <c r="L522" s="14"/>
      <c r="M522" s="14"/>
    </row>
    <row r="523" spans="8:13" ht="12.75" x14ac:dyDescent="0.35">
      <c r="H523" s="7"/>
      <c r="I523" s="14"/>
      <c r="J523" s="7"/>
      <c r="K523" s="34"/>
      <c r="L523" s="14"/>
      <c r="M523" s="14"/>
    </row>
    <row r="524" spans="8:13" ht="12.75" x14ac:dyDescent="0.35">
      <c r="H524" s="7"/>
      <c r="I524" s="14"/>
      <c r="J524" s="7"/>
      <c r="K524" s="34"/>
      <c r="L524" s="14"/>
      <c r="M524" s="14"/>
    </row>
    <row r="525" spans="8:13" ht="12.75" x14ac:dyDescent="0.35">
      <c r="H525" s="7"/>
      <c r="I525" s="14"/>
      <c r="J525" s="7"/>
      <c r="K525" s="34"/>
      <c r="L525" s="14"/>
      <c r="M525" s="14"/>
    </row>
    <row r="526" spans="8:13" ht="12.75" x14ac:dyDescent="0.35">
      <c r="H526" s="7"/>
      <c r="I526" s="14"/>
      <c r="J526" s="7"/>
      <c r="K526" s="34"/>
      <c r="L526" s="14"/>
      <c r="M526" s="14"/>
    </row>
    <row r="527" spans="8:13" ht="12.75" x14ac:dyDescent="0.35">
      <c r="H527" s="7"/>
      <c r="I527" s="14"/>
      <c r="J527" s="7"/>
      <c r="K527" s="34"/>
      <c r="L527" s="14"/>
      <c r="M527" s="14"/>
    </row>
    <row r="528" spans="8:13" ht="12.75" x14ac:dyDescent="0.35">
      <c r="H528" s="7"/>
      <c r="I528" s="14"/>
      <c r="J528" s="7"/>
      <c r="K528" s="34"/>
      <c r="L528" s="14"/>
      <c r="M528" s="14"/>
    </row>
    <row r="529" spans="8:13" ht="12.75" x14ac:dyDescent="0.35">
      <c r="H529" s="7"/>
      <c r="I529" s="14"/>
      <c r="J529" s="7"/>
      <c r="K529" s="34"/>
      <c r="L529" s="14"/>
      <c r="M529" s="14"/>
    </row>
    <row r="530" spans="8:13" ht="12.75" x14ac:dyDescent="0.35">
      <c r="H530" s="7"/>
      <c r="I530" s="14"/>
      <c r="J530" s="7"/>
      <c r="K530" s="34"/>
      <c r="L530" s="14"/>
      <c r="M530" s="14"/>
    </row>
    <row r="531" spans="8:13" ht="12.75" x14ac:dyDescent="0.35">
      <c r="H531" s="7"/>
      <c r="I531" s="14"/>
      <c r="J531" s="7"/>
      <c r="K531" s="34"/>
      <c r="L531" s="14"/>
      <c r="M531" s="14"/>
    </row>
    <row r="532" spans="8:13" ht="12.75" x14ac:dyDescent="0.35">
      <c r="H532" s="7"/>
      <c r="I532" s="14"/>
      <c r="J532" s="7"/>
      <c r="K532" s="34"/>
      <c r="L532" s="14"/>
      <c r="M532" s="14"/>
    </row>
    <row r="533" spans="8:13" ht="12.75" x14ac:dyDescent="0.35">
      <c r="H533" s="7"/>
      <c r="I533" s="14"/>
      <c r="J533" s="7"/>
      <c r="K533" s="34"/>
      <c r="L533" s="14"/>
      <c r="M533" s="14"/>
    </row>
    <row r="534" spans="8:13" ht="12.75" x14ac:dyDescent="0.35">
      <c r="H534" s="7"/>
      <c r="I534" s="14"/>
      <c r="J534" s="7"/>
      <c r="K534" s="34"/>
      <c r="L534" s="14"/>
      <c r="M534" s="14"/>
    </row>
    <row r="535" spans="8:13" ht="12.75" x14ac:dyDescent="0.35">
      <c r="H535" s="7"/>
      <c r="I535" s="14"/>
      <c r="J535" s="7"/>
      <c r="K535" s="34"/>
      <c r="L535" s="14"/>
      <c r="M535" s="14"/>
    </row>
    <row r="536" spans="8:13" ht="12.75" x14ac:dyDescent="0.35">
      <c r="H536" s="7"/>
      <c r="I536" s="14"/>
      <c r="J536" s="7"/>
      <c r="K536" s="34"/>
      <c r="L536" s="14"/>
      <c r="M536" s="14"/>
    </row>
    <row r="537" spans="8:13" ht="12.75" x14ac:dyDescent="0.35">
      <c r="H537" s="7"/>
      <c r="I537" s="14"/>
      <c r="J537" s="7"/>
      <c r="K537" s="34"/>
      <c r="L537" s="14"/>
      <c r="M537" s="14"/>
    </row>
    <row r="538" spans="8:13" ht="12.75" x14ac:dyDescent="0.35">
      <c r="H538" s="7"/>
      <c r="I538" s="14"/>
      <c r="J538" s="7"/>
      <c r="K538" s="34"/>
      <c r="L538" s="14"/>
      <c r="M538" s="14"/>
    </row>
    <row r="539" spans="8:13" ht="12.75" x14ac:dyDescent="0.35">
      <c r="H539" s="7"/>
      <c r="I539" s="14"/>
      <c r="J539" s="7"/>
      <c r="K539" s="34"/>
      <c r="L539" s="14"/>
      <c r="M539" s="14"/>
    </row>
    <row r="540" spans="8:13" ht="12.75" x14ac:dyDescent="0.35">
      <c r="H540" s="7"/>
      <c r="I540" s="14"/>
      <c r="J540" s="7"/>
      <c r="K540" s="34"/>
      <c r="L540" s="14"/>
      <c r="M540" s="14"/>
    </row>
    <row r="541" spans="8:13" ht="12.75" x14ac:dyDescent="0.35">
      <c r="H541" s="7"/>
      <c r="I541" s="14"/>
      <c r="J541" s="7"/>
      <c r="K541" s="34"/>
      <c r="L541" s="14"/>
      <c r="M541" s="14"/>
    </row>
    <row r="542" spans="8:13" ht="12.75" x14ac:dyDescent="0.35">
      <c r="H542" s="7"/>
      <c r="I542" s="14"/>
      <c r="J542" s="7"/>
      <c r="K542" s="34"/>
      <c r="L542" s="14"/>
      <c r="M542" s="14"/>
    </row>
    <row r="543" spans="8:13" ht="12.75" x14ac:dyDescent="0.35">
      <c r="H543" s="7"/>
      <c r="I543" s="14"/>
      <c r="J543" s="7"/>
      <c r="K543" s="34"/>
      <c r="L543" s="14"/>
      <c r="M543" s="14"/>
    </row>
    <row r="544" spans="8:13" ht="12.75" x14ac:dyDescent="0.35">
      <c r="H544" s="7"/>
      <c r="I544" s="14"/>
      <c r="J544" s="7"/>
      <c r="K544" s="34"/>
      <c r="L544" s="14"/>
      <c r="M544" s="14"/>
    </row>
    <row r="545" spans="8:13" ht="12.75" x14ac:dyDescent="0.35">
      <c r="H545" s="7"/>
      <c r="I545" s="14"/>
      <c r="J545" s="7"/>
      <c r="K545" s="34"/>
      <c r="L545" s="14"/>
      <c r="M545" s="14"/>
    </row>
    <row r="546" spans="8:13" ht="12.75" x14ac:dyDescent="0.35">
      <c r="H546" s="7"/>
      <c r="I546" s="14"/>
      <c r="J546" s="7"/>
      <c r="K546" s="34"/>
      <c r="L546" s="14"/>
      <c r="M546" s="14"/>
    </row>
    <row r="547" spans="8:13" ht="12.75" x14ac:dyDescent="0.35">
      <c r="H547" s="7"/>
      <c r="I547" s="14"/>
      <c r="J547" s="7"/>
      <c r="K547" s="34"/>
      <c r="L547" s="14"/>
      <c r="M547" s="14"/>
    </row>
    <row r="548" spans="8:13" ht="12.75" x14ac:dyDescent="0.35">
      <c r="H548" s="7"/>
      <c r="I548" s="14"/>
      <c r="J548" s="7"/>
      <c r="K548" s="34"/>
      <c r="L548" s="14"/>
      <c r="M548" s="14"/>
    </row>
    <row r="549" spans="8:13" ht="12.75" x14ac:dyDescent="0.35">
      <c r="H549" s="7"/>
      <c r="I549" s="14"/>
      <c r="J549" s="7"/>
      <c r="K549" s="34"/>
      <c r="L549" s="14"/>
      <c r="M549" s="14"/>
    </row>
    <row r="550" spans="8:13" ht="12.75" x14ac:dyDescent="0.35">
      <c r="H550" s="7"/>
      <c r="I550" s="14"/>
      <c r="J550" s="7"/>
      <c r="K550" s="34"/>
      <c r="L550" s="14"/>
      <c r="M550" s="14"/>
    </row>
    <row r="551" spans="8:13" ht="12.75" x14ac:dyDescent="0.35">
      <c r="H551" s="7"/>
      <c r="I551" s="14"/>
      <c r="J551" s="7"/>
      <c r="K551" s="34"/>
      <c r="L551" s="14"/>
      <c r="M551" s="14"/>
    </row>
    <row r="552" spans="8:13" ht="12.75" x14ac:dyDescent="0.35">
      <c r="H552" s="7"/>
      <c r="I552" s="14"/>
      <c r="J552" s="7"/>
      <c r="K552" s="34"/>
      <c r="L552" s="14"/>
      <c r="M552" s="14"/>
    </row>
    <row r="553" spans="8:13" ht="12.75" x14ac:dyDescent="0.35">
      <c r="H553" s="7"/>
      <c r="I553" s="14"/>
      <c r="J553" s="7"/>
      <c r="K553" s="34"/>
      <c r="L553" s="14"/>
      <c r="M553" s="14"/>
    </row>
    <row r="554" spans="8:13" ht="12.75" x14ac:dyDescent="0.35">
      <c r="H554" s="7"/>
      <c r="I554" s="14"/>
      <c r="J554" s="7"/>
      <c r="K554" s="34"/>
      <c r="L554" s="14"/>
      <c r="M554" s="14"/>
    </row>
    <row r="555" spans="8:13" ht="12.75" x14ac:dyDescent="0.35">
      <c r="H555" s="7"/>
      <c r="I555" s="14"/>
      <c r="J555" s="7"/>
      <c r="K555" s="34"/>
      <c r="L555" s="14"/>
      <c r="M555" s="14"/>
    </row>
    <row r="556" spans="8:13" ht="12.75" x14ac:dyDescent="0.35">
      <c r="H556" s="7"/>
      <c r="I556" s="14"/>
      <c r="J556" s="7"/>
      <c r="K556" s="34"/>
      <c r="L556" s="14"/>
      <c r="M556" s="14"/>
    </row>
    <row r="557" spans="8:13" ht="12.75" x14ac:dyDescent="0.35">
      <c r="H557" s="7"/>
      <c r="I557" s="14"/>
      <c r="J557" s="7"/>
      <c r="K557" s="34"/>
      <c r="L557" s="14"/>
      <c r="M557" s="14"/>
    </row>
    <row r="558" spans="8:13" ht="12.75" x14ac:dyDescent="0.35">
      <c r="H558" s="7"/>
      <c r="I558" s="14"/>
      <c r="J558" s="7"/>
      <c r="K558" s="34"/>
      <c r="L558" s="14"/>
      <c r="M558" s="14"/>
    </row>
    <row r="559" spans="8:13" ht="12.75" x14ac:dyDescent="0.35">
      <c r="H559" s="7"/>
      <c r="I559" s="14"/>
      <c r="J559" s="7"/>
      <c r="K559" s="34"/>
      <c r="L559" s="14"/>
      <c r="M559" s="14"/>
    </row>
    <row r="560" spans="8:13" ht="12.75" x14ac:dyDescent="0.35">
      <c r="H560" s="7"/>
      <c r="I560" s="14"/>
      <c r="J560" s="7"/>
      <c r="K560" s="34"/>
      <c r="L560" s="14"/>
      <c r="M560" s="14"/>
    </row>
    <row r="561" spans="8:13" ht="12.75" x14ac:dyDescent="0.35">
      <c r="H561" s="7"/>
      <c r="I561" s="14"/>
      <c r="J561" s="7"/>
      <c r="K561" s="34"/>
      <c r="L561" s="14"/>
      <c r="M561" s="14"/>
    </row>
    <row r="562" spans="8:13" ht="12.75" x14ac:dyDescent="0.35">
      <c r="H562" s="7"/>
      <c r="I562" s="14"/>
      <c r="J562" s="7"/>
      <c r="K562" s="34"/>
      <c r="L562" s="14"/>
      <c r="M562" s="14"/>
    </row>
    <row r="563" spans="8:13" ht="12.75" x14ac:dyDescent="0.35">
      <c r="H563" s="7"/>
      <c r="I563" s="14"/>
      <c r="J563" s="7"/>
      <c r="K563" s="34"/>
      <c r="L563" s="14"/>
      <c r="M563" s="14"/>
    </row>
    <row r="564" spans="8:13" ht="12.75" x14ac:dyDescent="0.35">
      <c r="H564" s="7"/>
      <c r="I564" s="14"/>
      <c r="J564" s="7"/>
      <c r="K564" s="34"/>
      <c r="L564" s="14"/>
      <c r="M564" s="14"/>
    </row>
    <row r="565" spans="8:13" ht="12.75" x14ac:dyDescent="0.35">
      <c r="H565" s="7"/>
      <c r="I565" s="14"/>
      <c r="J565" s="7"/>
      <c r="K565" s="34"/>
      <c r="L565" s="14"/>
      <c r="M565" s="14"/>
    </row>
    <row r="566" spans="8:13" ht="12.75" x14ac:dyDescent="0.35">
      <c r="H566" s="7"/>
      <c r="I566" s="14"/>
      <c r="J566" s="7"/>
      <c r="K566" s="34"/>
      <c r="L566" s="14"/>
      <c r="M566" s="14"/>
    </row>
    <row r="567" spans="8:13" ht="12.75" x14ac:dyDescent="0.35">
      <c r="H567" s="7"/>
      <c r="I567" s="14"/>
      <c r="J567" s="7"/>
      <c r="K567" s="34"/>
      <c r="L567" s="14"/>
      <c r="M567" s="14"/>
    </row>
    <row r="568" spans="8:13" ht="12.75" x14ac:dyDescent="0.35">
      <c r="H568" s="7"/>
      <c r="I568" s="14"/>
      <c r="J568" s="7"/>
      <c r="K568" s="34"/>
      <c r="L568" s="14"/>
      <c r="M568" s="14"/>
    </row>
    <row r="569" spans="8:13" ht="12.75" x14ac:dyDescent="0.35">
      <c r="H569" s="7"/>
      <c r="I569" s="14"/>
      <c r="J569" s="7"/>
      <c r="K569" s="34"/>
      <c r="L569" s="14"/>
      <c r="M569" s="14"/>
    </row>
    <row r="570" spans="8:13" ht="12.75" x14ac:dyDescent="0.35">
      <c r="H570" s="7"/>
      <c r="I570" s="14"/>
      <c r="J570" s="7"/>
      <c r="K570" s="34"/>
      <c r="L570" s="14"/>
      <c r="M570" s="14"/>
    </row>
    <row r="571" spans="8:13" ht="12.75" x14ac:dyDescent="0.35">
      <c r="H571" s="7"/>
      <c r="I571" s="14"/>
      <c r="J571" s="7"/>
      <c r="K571" s="34"/>
      <c r="L571" s="14"/>
      <c r="M571" s="14"/>
    </row>
    <row r="572" spans="8:13" ht="12.75" x14ac:dyDescent="0.35">
      <c r="H572" s="7"/>
      <c r="I572" s="14"/>
      <c r="J572" s="7"/>
      <c r="K572" s="34"/>
      <c r="L572" s="14"/>
      <c r="M572" s="14"/>
    </row>
    <row r="573" spans="8:13" ht="12.75" x14ac:dyDescent="0.35">
      <c r="H573" s="7"/>
      <c r="I573" s="14"/>
      <c r="J573" s="7"/>
      <c r="K573" s="34"/>
      <c r="L573" s="14"/>
      <c r="M573" s="14"/>
    </row>
    <row r="574" spans="8:13" ht="12.75" x14ac:dyDescent="0.35">
      <c r="H574" s="7"/>
      <c r="I574" s="14"/>
      <c r="J574" s="7"/>
      <c r="K574" s="34"/>
      <c r="L574" s="14"/>
      <c r="M574" s="14"/>
    </row>
    <row r="575" spans="8:13" ht="12.75" x14ac:dyDescent="0.35">
      <c r="H575" s="7"/>
      <c r="I575" s="14"/>
      <c r="J575" s="7"/>
      <c r="K575" s="34"/>
      <c r="L575" s="14"/>
      <c r="M575" s="14"/>
    </row>
    <row r="576" spans="8:13" ht="12.75" x14ac:dyDescent="0.35">
      <c r="H576" s="7"/>
      <c r="I576" s="14"/>
      <c r="J576" s="7"/>
      <c r="K576" s="34"/>
      <c r="L576" s="14"/>
      <c r="M576" s="14"/>
    </row>
    <row r="577" spans="8:13" ht="12.75" x14ac:dyDescent="0.35">
      <c r="H577" s="7"/>
      <c r="I577" s="14"/>
      <c r="J577" s="7"/>
      <c r="K577" s="34"/>
      <c r="L577" s="14"/>
      <c r="M577" s="14"/>
    </row>
    <row r="578" spans="8:13" ht="12.75" x14ac:dyDescent="0.35">
      <c r="H578" s="7"/>
      <c r="I578" s="14"/>
      <c r="J578" s="7"/>
      <c r="K578" s="34"/>
      <c r="L578" s="14"/>
      <c r="M578" s="14"/>
    </row>
    <row r="579" spans="8:13" ht="12.75" x14ac:dyDescent="0.35">
      <c r="H579" s="7"/>
      <c r="I579" s="14"/>
      <c r="J579" s="7"/>
      <c r="K579" s="34"/>
      <c r="L579" s="14"/>
      <c r="M579" s="14"/>
    </row>
    <row r="580" spans="8:13" ht="12.75" x14ac:dyDescent="0.35">
      <c r="H580" s="7"/>
      <c r="I580" s="14"/>
      <c r="J580" s="7"/>
      <c r="K580" s="34"/>
      <c r="L580" s="14"/>
      <c r="M580" s="14"/>
    </row>
    <row r="581" spans="8:13" ht="12.75" x14ac:dyDescent="0.35">
      <c r="H581" s="7"/>
      <c r="I581" s="14"/>
      <c r="J581" s="7"/>
      <c r="K581" s="34"/>
      <c r="L581" s="14"/>
      <c r="M581" s="14"/>
    </row>
    <row r="582" spans="8:13" ht="12.75" x14ac:dyDescent="0.35">
      <c r="H582" s="7"/>
      <c r="I582" s="14"/>
      <c r="J582" s="7"/>
      <c r="K582" s="34"/>
      <c r="L582" s="14"/>
      <c r="M582" s="14"/>
    </row>
    <row r="583" spans="8:13" ht="12.75" x14ac:dyDescent="0.35">
      <c r="H583" s="7"/>
      <c r="I583" s="14"/>
      <c r="J583" s="7"/>
      <c r="K583" s="34"/>
      <c r="L583" s="14"/>
      <c r="M583" s="14"/>
    </row>
    <row r="584" spans="8:13" ht="12.75" x14ac:dyDescent="0.35">
      <c r="H584" s="7"/>
      <c r="I584" s="14"/>
      <c r="J584" s="7"/>
      <c r="K584" s="34"/>
      <c r="L584" s="14"/>
      <c r="M584" s="14"/>
    </row>
    <row r="585" spans="8:13" ht="12.75" x14ac:dyDescent="0.35">
      <c r="H585" s="7"/>
      <c r="I585" s="14"/>
      <c r="J585" s="7"/>
      <c r="K585" s="34"/>
      <c r="L585" s="14"/>
      <c r="M585" s="14"/>
    </row>
    <row r="586" spans="8:13" ht="12.75" x14ac:dyDescent="0.35">
      <c r="H586" s="7"/>
      <c r="I586" s="14"/>
      <c r="J586" s="7"/>
      <c r="K586" s="34"/>
      <c r="L586" s="14"/>
      <c r="M586" s="14"/>
    </row>
    <row r="587" spans="8:13" ht="12.75" x14ac:dyDescent="0.35">
      <c r="H587" s="7"/>
      <c r="I587" s="14"/>
      <c r="J587" s="7"/>
      <c r="K587" s="34"/>
      <c r="L587" s="14"/>
      <c r="M587" s="14"/>
    </row>
    <row r="588" spans="8:13" ht="12.75" x14ac:dyDescent="0.35">
      <c r="H588" s="7"/>
      <c r="I588" s="14"/>
      <c r="J588" s="7"/>
      <c r="K588" s="34"/>
      <c r="L588" s="14"/>
      <c r="M588" s="14"/>
    </row>
    <row r="589" spans="8:13" ht="12.75" x14ac:dyDescent="0.35">
      <c r="H589" s="7"/>
      <c r="I589" s="14"/>
      <c r="J589" s="7"/>
      <c r="K589" s="34"/>
      <c r="L589" s="14"/>
      <c r="M589" s="14"/>
    </row>
    <row r="590" spans="8:13" ht="12.75" x14ac:dyDescent="0.35">
      <c r="H590" s="7"/>
      <c r="I590" s="14"/>
      <c r="J590" s="7"/>
      <c r="K590" s="34"/>
      <c r="L590" s="14"/>
      <c r="M590" s="14"/>
    </row>
    <row r="591" spans="8:13" ht="12.75" x14ac:dyDescent="0.35">
      <c r="H591" s="7"/>
      <c r="I591" s="14"/>
      <c r="J591" s="7"/>
      <c r="K591" s="34"/>
      <c r="L591" s="14"/>
      <c r="M591" s="14"/>
    </row>
    <row r="592" spans="8:13" ht="12.75" x14ac:dyDescent="0.35">
      <c r="H592" s="7"/>
      <c r="I592" s="14"/>
      <c r="J592" s="7"/>
      <c r="K592" s="34"/>
      <c r="L592" s="14"/>
      <c r="M592" s="14"/>
    </row>
    <row r="593" spans="8:13" ht="12.75" x14ac:dyDescent="0.35">
      <c r="H593" s="7"/>
      <c r="I593" s="14"/>
      <c r="J593" s="7"/>
      <c r="K593" s="34"/>
      <c r="L593" s="14"/>
      <c r="M593" s="14"/>
    </row>
    <row r="594" spans="8:13" ht="12.75" x14ac:dyDescent="0.35">
      <c r="H594" s="7"/>
      <c r="I594" s="14"/>
      <c r="J594" s="7"/>
      <c r="K594" s="34"/>
      <c r="L594" s="14"/>
      <c r="M594" s="14"/>
    </row>
    <row r="595" spans="8:13" ht="12.75" x14ac:dyDescent="0.35">
      <c r="H595" s="7"/>
      <c r="I595" s="14"/>
      <c r="J595" s="7"/>
      <c r="K595" s="34"/>
      <c r="L595" s="14"/>
      <c r="M595" s="14"/>
    </row>
    <row r="596" spans="8:13" ht="12.75" x14ac:dyDescent="0.35">
      <c r="H596" s="7"/>
      <c r="I596" s="14"/>
      <c r="J596" s="7"/>
      <c r="K596" s="34"/>
      <c r="L596" s="14"/>
      <c r="M596" s="14"/>
    </row>
    <row r="597" spans="8:13" ht="12.75" x14ac:dyDescent="0.35">
      <c r="H597" s="7"/>
      <c r="I597" s="14"/>
      <c r="J597" s="7"/>
      <c r="K597" s="34"/>
      <c r="L597" s="14"/>
      <c r="M597" s="14"/>
    </row>
    <row r="598" spans="8:13" ht="12.75" x14ac:dyDescent="0.35">
      <c r="H598" s="7"/>
      <c r="I598" s="14"/>
      <c r="J598" s="7"/>
      <c r="K598" s="34"/>
      <c r="L598" s="14"/>
      <c r="M598" s="14"/>
    </row>
    <row r="599" spans="8:13" ht="12.75" x14ac:dyDescent="0.35">
      <c r="H599" s="7"/>
      <c r="I599" s="14"/>
      <c r="J599" s="7"/>
      <c r="K599" s="34"/>
      <c r="L599" s="14"/>
      <c r="M599" s="14"/>
    </row>
    <row r="600" spans="8:13" ht="12.75" x14ac:dyDescent="0.35">
      <c r="H600" s="7"/>
      <c r="I600" s="14"/>
      <c r="J600" s="7"/>
      <c r="K600" s="34"/>
      <c r="L600" s="14"/>
      <c r="M600" s="14"/>
    </row>
    <row r="601" spans="8:13" ht="12.75" x14ac:dyDescent="0.35">
      <c r="H601" s="7"/>
      <c r="I601" s="14"/>
      <c r="J601" s="7"/>
      <c r="K601" s="34"/>
      <c r="L601" s="14"/>
      <c r="M601" s="14"/>
    </row>
    <row r="602" spans="8:13" ht="12.75" x14ac:dyDescent="0.35">
      <c r="H602" s="7"/>
      <c r="I602" s="14"/>
      <c r="J602" s="7"/>
      <c r="K602" s="34"/>
      <c r="L602" s="14"/>
      <c r="M602" s="14"/>
    </row>
    <row r="603" spans="8:13" ht="12.75" x14ac:dyDescent="0.35">
      <c r="H603" s="7"/>
      <c r="I603" s="14"/>
      <c r="J603" s="7"/>
      <c r="K603" s="34"/>
      <c r="L603" s="14"/>
      <c r="M603" s="14"/>
    </row>
    <row r="604" spans="8:13" ht="12.75" x14ac:dyDescent="0.35">
      <c r="H604" s="7"/>
      <c r="I604" s="14"/>
      <c r="J604" s="7"/>
      <c r="K604" s="34"/>
      <c r="L604" s="14"/>
      <c r="M604" s="14"/>
    </row>
    <row r="605" spans="8:13" ht="12.75" x14ac:dyDescent="0.35">
      <c r="H605" s="7"/>
      <c r="I605" s="14"/>
      <c r="J605" s="7"/>
      <c r="K605" s="34"/>
      <c r="L605" s="14"/>
      <c r="M605" s="14"/>
    </row>
    <row r="606" spans="8:13" ht="12.75" x14ac:dyDescent="0.35">
      <c r="H606" s="7"/>
      <c r="I606" s="14"/>
      <c r="J606" s="7"/>
      <c r="K606" s="34"/>
      <c r="L606" s="14"/>
      <c r="M606" s="14"/>
    </row>
    <row r="607" spans="8:13" ht="12.75" x14ac:dyDescent="0.35">
      <c r="H607" s="7"/>
      <c r="I607" s="14"/>
      <c r="J607" s="7"/>
      <c r="K607" s="34"/>
      <c r="L607" s="14"/>
      <c r="M607" s="14"/>
    </row>
    <row r="608" spans="8:13" ht="12.75" x14ac:dyDescent="0.35">
      <c r="H608" s="7"/>
      <c r="I608" s="14"/>
      <c r="J608" s="7"/>
      <c r="K608" s="34"/>
      <c r="L608" s="14"/>
      <c r="M608" s="14"/>
    </row>
    <row r="609" spans="8:13" ht="12.75" x14ac:dyDescent="0.35">
      <c r="H609" s="7"/>
      <c r="I609" s="14"/>
      <c r="J609" s="7"/>
      <c r="K609" s="34"/>
      <c r="L609" s="14"/>
      <c r="M609" s="14"/>
    </row>
    <row r="610" spans="8:13" ht="12.75" x14ac:dyDescent="0.35">
      <c r="H610" s="7"/>
      <c r="I610" s="14"/>
      <c r="J610" s="7"/>
      <c r="K610" s="34"/>
      <c r="L610" s="14"/>
      <c r="M610" s="14"/>
    </row>
    <row r="611" spans="8:13" ht="12.75" x14ac:dyDescent="0.35">
      <c r="H611" s="7"/>
      <c r="I611" s="14"/>
      <c r="J611" s="7"/>
      <c r="K611" s="34"/>
      <c r="L611" s="14"/>
      <c r="M611" s="14"/>
    </row>
    <row r="612" spans="8:13" ht="12.75" x14ac:dyDescent="0.35">
      <c r="H612" s="7"/>
      <c r="I612" s="14"/>
      <c r="J612" s="7"/>
      <c r="K612" s="34"/>
      <c r="L612" s="14"/>
      <c r="M612" s="14"/>
    </row>
    <row r="613" spans="8:13" ht="12.75" x14ac:dyDescent="0.35">
      <c r="H613" s="7"/>
      <c r="I613" s="14"/>
      <c r="J613" s="7"/>
      <c r="K613" s="34"/>
      <c r="L613" s="14"/>
      <c r="M613" s="14"/>
    </row>
    <row r="614" spans="8:13" ht="12.75" x14ac:dyDescent="0.35">
      <c r="H614" s="7"/>
      <c r="I614" s="14"/>
      <c r="J614" s="7"/>
      <c r="K614" s="34"/>
      <c r="L614" s="14"/>
      <c r="M614" s="14"/>
    </row>
    <row r="615" spans="8:13" ht="12.75" x14ac:dyDescent="0.35">
      <c r="H615" s="7"/>
      <c r="I615" s="14"/>
      <c r="J615" s="7"/>
      <c r="K615" s="34"/>
      <c r="L615" s="14"/>
      <c r="M615" s="14"/>
    </row>
    <row r="616" spans="8:13" ht="12.75" x14ac:dyDescent="0.35">
      <c r="H616" s="7"/>
      <c r="I616" s="14"/>
      <c r="J616" s="7"/>
      <c r="K616" s="34"/>
      <c r="L616" s="14"/>
      <c r="M616" s="14"/>
    </row>
    <row r="617" spans="8:13" ht="12.75" x14ac:dyDescent="0.35">
      <c r="H617" s="7"/>
      <c r="I617" s="14"/>
      <c r="J617" s="7"/>
      <c r="K617" s="34"/>
      <c r="L617" s="14"/>
      <c r="M617" s="14"/>
    </row>
    <row r="618" spans="8:13" ht="12.75" x14ac:dyDescent="0.35">
      <c r="H618" s="7"/>
      <c r="I618" s="14"/>
      <c r="J618" s="7"/>
      <c r="K618" s="34"/>
      <c r="L618" s="14"/>
      <c r="M618" s="14"/>
    </row>
    <row r="619" spans="8:13" ht="12.75" x14ac:dyDescent="0.35">
      <c r="H619" s="7"/>
      <c r="I619" s="14"/>
      <c r="J619" s="7"/>
      <c r="K619" s="34"/>
      <c r="L619" s="14"/>
      <c r="M619" s="14"/>
    </row>
    <row r="620" spans="8:13" ht="12.75" x14ac:dyDescent="0.35">
      <c r="H620" s="7"/>
      <c r="I620" s="14"/>
      <c r="J620" s="7"/>
      <c r="K620" s="34"/>
      <c r="L620" s="14"/>
      <c r="M620" s="14"/>
    </row>
    <row r="621" spans="8:13" ht="12.75" x14ac:dyDescent="0.35">
      <c r="H621" s="7"/>
      <c r="I621" s="14"/>
      <c r="J621" s="7"/>
      <c r="K621" s="34"/>
      <c r="L621" s="14"/>
      <c r="M621" s="14"/>
    </row>
    <row r="622" spans="8:13" ht="12.75" x14ac:dyDescent="0.35">
      <c r="H622" s="7"/>
      <c r="I622" s="14"/>
      <c r="J622" s="7"/>
      <c r="K622" s="34"/>
      <c r="L622" s="14"/>
      <c r="M622" s="14"/>
    </row>
    <row r="623" spans="8:13" ht="12.75" x14ac:dyDescent="0.35">
      <c r="H623" s="7"/>
      <c r="I623" s="14"/>
      <c r="J623" s="7"/>
      <c r="K623" s="34"/>
      <c r="L623" s="14"/>
      <c r="M623" s="14"/>
    </row>
    <row r="624" spans="8:13" ht="12.75" x14ac:dyDescent="0.35">
      <c r="H624" s="7"/>
      <c r="I624" s="14"/>
      <c r="J624" s="7"/>
      <c r="K624" s="34"/>
      <c r="L624" s="14"/>
      <c r="M624" s="14"/>
    </row>
    <row r="625" spans="8:13" ht="12.75" x14ac:dyDescent="0.35">
      <c r="H625" s="7"/>
      <c r="I625" s="14"/>
      <c r="J625" s="7"/>
      <c r="K625" s="34"/>
      <c r="L625" s="14"/>
      <c r="M625" s="14"/>
    </row>
    <row r="626" spans="8:13" ht="12.75" x14ac:dyDescent="0.35">
      <c r="H626" s="7"/>
      <c r="I626" s="14"/>
      <c r="J626" s="7"/>
      <c r="K626" s="34"/>
      <c r="L626" s="14"/>
      <c r="M626" s="14"/>
    </row>
    <row r="627" spans="8:13" ht="12.75" x14ac:dyDescent="0.35">
      <c r="H627" s="7"/>
      <c r="I627" s="14"/>
      <c r="J627" s="7"/>
      <c r="K627" s="34"/>
      <c r="L627" s="14"/>
      <c r="M627" s="14"/>
    </row>
    <row r="628" spans="8:13" ht="12.75" x14ac:dyDescent="0.35">
      <c r="H628" s="7"/>
      <c r="I628" s="14"/>
      <c r="J628" s="7"/>
      <c r="K628" s="34"/>
      <c r="L628" s="14"/>
      <c r="M628" s="14"/>
    </row>
    <row r="629" spans="8:13" ht="12.75" x14ac:dyDescent="0.35">
      <c r="H629" s="7"/>
      <c r="I629" s="14"/>
      <c r="J629" s="7"/>
      <c r="K629" s="34"/>
      <c r="L629" s="14"/>
      <c r="M629" s="14"/>
    </row>
    <row r="630" spans="8:13" ht="12.75" x14ac:dyDescent="0.35">
      <c r="H630" s="7"/>
      <c r="I630" s="14"/>
      <c r="J630" s="7"/>
      <c r="K630" s="34"/>
      <c r="L630" s="14"/>
      <c r="M630" s="14"/>
    </row>
    <row r="631" spans="8:13" ht="12.75" x14ac:dyDescent="0.35">
      <c r="H631" s="7"/>
      <c r="I631" s="14"/>
      <c r="J631" s="7"/>
      <c r="K631" s="34"/>
      <c r="L631" s="14"/>
      <c r="M631" s="14"/>
    </row>
    <row r="632" spans="8:13" ht="12.75" x14ac:dyDescent="0.35">
      <c r="H632" s="7"/>
      <c r="I632" s="14"/>
      <c r="J632" s="7"/>
      <c r="K632" s="34"/>
      <c r="L632" s="14"/>
      <c r="M632" s="14"/>
    </row>
    <row r="633" spans="8:13" ht="12.75" x14ac:dyDescent="0.35">
      <c r="H633" s="7"/>
      <c r="I633" s="14"/>
      <c r="J633" s="7"/>
      <c r="K633" s="34"/>
      <c r="L633" s="14"/>
      <c r="M633" s="14"/>
    </row>
    <row r="634" spans="8:13" ht="12.75" x14ac:dyDescent="0.35">
      <c r="H634" s="7"/>
      <c r="I634" s="14"/>
      <c r="J634" s="7"/>
      <c r="K634" s="34"/>
      <c r="L634" s="14"/>
      <c r="M634" s="14"/>
    </row>
    <row r="635" spans="8:13" ht="12.75" x14ac:dyDescent="0.35">
      <c r="H635" s="7"/>
      <c r="I635" s="14"/>
      <c r="J635" s="7"/>
      <c r="K635" s="34"/>
      <c r="L635" s="14"/>
      <c r="M635" s="14"/>
    </row>
    <row r="636" spans="8:13" ht="12.75" x14ac:dyDescent="0.35">
      <c r="H636" s="7"/>
      <c r="I636" s="14"/>
      <c r="J636" s="7"/>
      <c r="K636" s="34"/>
      <c r="L636" s="14"/>
      <c r="M636" s="14"/>
    </row>
    <row r="637" spans="8:13" ht="12.75" x14ac:dyDescent="0.35">
      <c r="H637" s="7"/>
      <c r="I637" s="14"/>
      <c r="J637" s="7"/>
      <c r="K637" s="34"/>
      <c r="L637" s="14"/>
      <c r="M637" s="14"/>
    </row>
    <row r="638" spans="8:13" ht="12.75" x14ac:dyDescent="0.35">
      <c r="H638" s="7"/>
      <c r="I638" s="14"/>
      <c r="J638" s="7"/>
      <c r="K638" s="34"/>
      <c r="L638" s="14"/>
      <c r="M638" s="14"/>
    </row>
    <row r="639" spans="8:13" ht="12.75" x14ac:dyDescent="0.35">
      <c r="H639" s="7"/>
      <c r="I639" s="14"/>
      <c r="J639" s="7"/>
      <c r="K639" s="34"/>
      <c r="L639" s="14"/>
      <c r="M639" s="14"/>
    </row>
    <row r="640" spans="8:13" ht="12.75" x14ac:dyDescent="0.35">
      <c r="H640" s="7"/>
      <c r="I640" s="14"/>
      <c r="J640" s="7"/>
      <c r="K640" s="34"/>
      <c r="L640" s="14"/>
      <c r="M640" s="14"/>
    </row>
    <row r="641" spans="8:13" ht="12.75" x14ac:dyDescent="0.35">
      <c r="H641" s="7"/>
      <c r="I641" s="14"/>
      <c r="J641" s="7"/>
      <c r="K641" s="34"/>
      <c r="L641" s="14"/>
      <c r="M641" s="14"/>
    </row>
    <row r="642" spans="8:13" ht="12.75" x14ac:dyDescent="0.35">
      <c r="H642" s="7"/>
      <c r="I642" s="14"/>
      <c r="J642" s="7"/>
      <c r="K642" s="34"/>
      <c r="L642" s="14"/>
      <c r="M642" s="14"/>
    </row>
    <row r="643" spans="8:13" ht="12.75" x14ac:dyDescent="0.35">
      <c r="H643" s="7"/>
      <c r="I643" s="14"/>
      <c r="J643" s="7"/>
      <c r="K643" s="34"/>
      <c r="L643" s="14"/>
      <c r="M643" s="14"/>
    </row>
    <row r="644" spans="8:13" ht="12.75" x14ac:dyDescent="0.35">
      <c r="H644" s="7"/>
      <c r="I644" s="14"/>
      <c r="J644" s="7"/>
      <c r="K644" s="34"/>
      <c r="L644" s="14"/>
      <c r="M644" s="14"/>
    </row>
    <row r="645" spans="8:13" ht="12.75" x14ac:dyDescent="0.35">
      <c r="H645" s="7"/>
      <c r="I645" s="14"/>
      <c r="J645" s="7"/>
      <c r="K645" s="34"/>
      <c r="L645" s="14"/>
      <c r="M645" s="14"/>
    </row>
    <row r="646" spans="8:13" ht="12.75" x14ac:dyDescent="0.35">
      <c r="H646" s="7"/>
      <c r="I646" s="14"/>
      <c r="J646" s="7"/>
      <c r="K646" s="34"/>
      <c r="L646" s="14"/>
      <c r="M646" s="14"/>
    </row>
    <row r="647" spans="8:13" ht="12.75" x14ac:dyDescent="0.35">
      <c r="H647" s="7"/>
      <c r="I647" s="14"/>
      <c r="J647" s="7"/>
      <c r="K647" s="34"/>
      <c r="L647" s="14"/>
      <c r="M647" s="14"/>
    </row>
    <row r="648" spans="8:13" ht="12.75" x14ac:dyDescent="0.35">
      <c r="H648" s="7"/>
      <c r="I648" s="14"/>
      <c r="J648" s="7"/>
      <c r="K648" s="34"/>
      <c r="L648" s="14"/>
      <c r="M648" s="14"/>
    </row>
    <row r="649" spans="8:13" ht="12.75" x14ac:dyDescent="0.35">
      <c r="H649" s="7"/>
      <c r="I649" s="14"/>
      <c r="J649" s="7"/>
      <c r="K649" s="34"/>
      <c r="L649" s="14"/>
      <c r="M649" s="14"/>
    </row>
    <row r="650" spans="8:13" ht="12.75" x14ac:dyDescent="0.35">
      <c r="H650" s="7"/>
      <c r="I650" s="14"/>
      <c r="J650" s="7"/>
      <c r="K650" s="34"/>
      <c r="L650" s="14"/>
      <c r="M650" s="14"/>
    </row>
    <row r="651" spans="8:13" ht="12.75" x14ac:dyDescent="0.35">
      <c r="H651" s="7"/>
      <c r="I651" s="14"/>
      <c r="J651" s="7"/>
      <c r="K651" s="34"/>
      <c r="L651" s="14"/>
      <c r="M651" s="14"/>
    </row>
    <row r="652" spans="8:13" ht="12.75" x14ac:dyDescent="0.35">
      <c r="H652" s="7"/>
      <c r="I652" s="14"/>
      <c r="J652" s="7"/>
      <c r="K652" s="34"/>
      <c r="L652" s="14"/>
      <c r="M652" s="14"/>
    </row>
    <row r="653" spans="8:13" ht="12.75" x14ac:dyDescent="0.35">
      <c r="H653" s="7"/>
      <c r="I653" s="14"/>
      <c r="J653" s="7"/>
      <c r="K653" s="34"/>
      <c r="L653" s="14"/>
      <c r="M653" s="14"/>
    </row>
    <row r="654" spans="8:13" ht="12.75" x14ac:dyDescent="0.35">
      <c r="H654" s="7"/>
      <c r="I654" s="14"/>
      <c r="J654" s="7"/>
      <c r="K654" s="34"/>
      <c r="L654" s="14"/>
      <c r="M654" s="14"/>
    </row>
    <row r="655" spans="8:13" ht="12.75" x14ac:dyDescent="0.35">
      <c r="H655" s="7"/>
      <c r="I655" s="14"/>
      <c r="J655" s="7"/>
      <c r="K655" s="34"/>
      <c r="L655" s="14"/>
      <c r="M655" s="14"/>
    </row>
    <row r="656" spans="8:13" ht="12.75" x14ac:dyDescent="0.35">
      <c r="H656" s="7"/>
      <c r="I656" s="14"/>
      <c r="J656" s="7"/>
      <c r="K656" s="34"/>
      <c r="L656" s="14"/>
      <c r="M656" s="14"/>
    </row>
    <row r="657" spans="8:13" ht="12.75" x14ac:dyDescent="0.35">
      <c r="H657" s="7"/>
      <c r="I657" s="14"/>
      <c r="J657" s="7"/>
      <c r="K657" s="34"/>
      <c r="L657" s="14"/>
      <c r="M657" s="14"/>
    </row>
    <row r="658" spans="8:13" ht="12.75" x14ac:dyDescent="0.35">
      <c r="H658" s="7"/>
      <c r="I658" s="14"/>
      <c r="J658" s="7"/>
      <c r="K658" s="34"/>
      <c r="L658" s="14"/>
      <c r="M658" s="14"/>
    </row>
    <row r="659" spans="8:13" ht="12.75" x14ac:dyDescent="0.35">
      <c r="H659" s="7"/>
      <c r="I659" s="14"/>
      <c r="J659" s="7"/>
      <c r="K659" s="34"/>
      <c r="L659" s="14"/>
      <c r="M659" s="14"/>
    </row>
    <row r="660" spans="8:13" ht="12.75" x14ac:dyDescent="0.35">
      <c r="H660" s="7"/>
      <c r="I660" s="14"/>
      <c r="J660" s="7"/>
      <c r="K660" s="34"/>
      <c r="L660" s="14"/>
      <c r="M660" s="14"/>
    </row>
    <row r="661" spans="8:13" ht="12.75" x14ac:dyDescent="0.35">
      <c r="H661" s="7"/>
      <c r="I661" s="14"/>
      <c r="J661" s="7"/>
      <c r="K661" s="34"/>
      <c r="L661" s="14"/>
      <c r="M661" s="14"/>
    </row>
    <row r="662" spans="8:13" ht="12.75" x14ac:dyDescent="0.35">
      <c r="H662" s="7"/>
      <c r="I662" s="14"/>
      <c r="J662" s="7"/>
      <c r="K662" s="34"/>
      <c r="L662" s="14"/>
      <c r="M662" s="14"/>
    </row>
    <row r="663" spans="8:13" ht="12.75" x14ac:dyDescent="0.35">
      <c r="H663" s="7"/>
      <c r="I663" s="14"/>
      <c r="J663" s="7"/>
      <c r="K663" s="34"/>
      <c r="L663" s="14"/>
      <c r="M663" s="14"/>
    </row>
    <row r="664" spans="8:13" ht="12.75" x14ac:dyDescent="0.35">
      <c r="H664" s="7"/>
      <c r="I664" s="14"/>
      <c r="J664" s="7"/>
      <c r="K664" s="34"/>
      <c r="L664" s="14"/>
      <c r="M664" s="14"/>
    </row>
    <row r="665" spans="8:13" ht="12.75" x14ac:dyDescent="0.35">
      <c r="H665" s="7"/>
      <c r="I665" s="14"/>
      <c r="J665" s="7"/>
      <c r="K665" s="34"/>
      <c r="L665" s="14"/>
      <c r="M665" s="14"/>
    </row>
    <row r="666" spans="8:13" ht="12.75" x14ac:dyDescent="0.35">
      <c r="H666" s="7"/>
      <c r="I666" s="14"/>
      <c r="J666" s="7"/>
      <c r="K666" s="34"/>
      <c r="L666" s="14"/>
      <c r="M666" s="14"/>
    </row>
    <row r="667" spans="8:13" ht="12.75" x14ac:dyDescent="0.35">
      <c r="H667" s="7"/>
      <c r="I667" s="14"/>
      <c r="J667" s="7"/>
      <c r="K667" s="34"/>
      <c r="L667" s="14"/>
      <c r="M667" s="14"/>
    </row>
    <row r="668" spans="8:13" ht="12.75" x14ac:dyDescent="0.35">
      <c r="H668" s="7"/>
      <c r="I668" s="14"/>
      <c r="J668" s="7"/>
      <c r="K668" s="34"/>
      <c r="L668" s="14"/>
      <c r="M668" s="14"/>
    </row>
    <row r="669" spans="8:13" ht="12.75" x14ac:dyDescent="0.35">
      <c r="H669" s="7"/>
      <c r="I669" s="14"/>
      <c r="J669" s="7"/>
      <c r="K669" s="34"/>
      <c r="L669" s="14"/>
      <c r="M669" s="14"/>
    </row>
    <row r="670" spans="8:13" ht="12.75" x14ac:dyDescent="0.35">
      <c r="H670" s="7"/>
      <c r="I670" s="14"/>
      <c r="J670" s="7"/>
      <c r="K670" s="34"/>
      <c r="L670" s="14"/>
      <c r="M670" s="14"/>
    </row>
    <row r="671" spans="8:13" ht="12.75" x14ac:dyDescent="0.35">
      <c r="H671" s="7"/>
      <c r="I671" s="14"/>
      <c r="J671" s="7"/>
      <c r="K671" s="34"/>
      <c r="L671" s="14"/>
      <c r="M671" s="14"/>
    </row>
    <row r="672" spans="8:13" ht="12.75" x14ac:dyDescent="0.35">
      <c r="H672" s="7"/>
      <c r="I672" s="14"/>
      <c r="J672" s="7"/>
      <c r="K672" s="34"/>
      <c r="L672" s="14"/>
      <c r="M672" s="14"/>
    </row>
    <row r="673" spans="8:13" ht="12.75" x14ac:dyDescent="0.35">
      <c r="H673" s="7"/>
      <c r="I673" s="14"/>
      <c r="J673" s="7"/>
      <c r="K673" s="34"/>
      <c r="L673" s="14"/>
      <c r="M673" s="14"/>
    </row>
    <row r="674" spans="8:13" ht="12.75" x14ac:dyDescent="0.35">
      <c r="H674" s="7"/>
      <c r="I674" s="14"/>
      <c r="J674" s="7"/>
      <c r="K674" s="34"/>
      <c r="L674" s="14"/>
      <c r="M674" s="14"/>
    </row>
    <row r="675" spans="8:13" ht="12.75" x14ac:dyDescent="0.35">
      <c r="H675" s="7"/>
      <c r="I675" s="14"/>
      <c r="J675" s="7"/>
      <c r="K675" s="34"/>
      <c r="L675" s="14"/>
      <c r="M675" s="14"/>
    </row>
    <row r="676" spans="8:13" ht="12.75" x14ac:dyDescent="0.35">
      <c r="H676" s="7"/>
      <c r="I676" s="14"/>
      <c r="J676" s="7"/>
      <c r="K676" s="34"/>
      <c r="L676" s="14"/>
      <c r="M676" s="14"/>
    </row>
    <row r="677" spans="8:13" ht="12.75" x14ac:dyDescent="0.35">
      <c r="H677" s="7"/>
      <c r="I677" s="14"/>
      <c r="J677" s="7"/>
      <c r="K677" s="34"/>
      <c r="L677" s="14"/>
      <c r="M677" s="14"/>
    </row>
    <row r="678" spans="8:13" ht="12.75" x14ac:dyDescent="0.35">
      <c r="H678" s="7"/>
      <c r="I678" s="14"/>
      <c r="J678" s="7"/>
      <c r="K678" s="34"/>
      <c r="L678" s="14"/>
      <c r="M678" s="14"/>
    </row>
    <row r="679" spans="8:13" ht="12.75" x14ac:dyDescent="0.35">
      <c r="H679" s="7"/>
      <c r="I679" s="14"/>
      <c r="J679" s="7"/>
      <c r="K679" s="34"/>
      <c r="L679" s="14"/>
      <c r="M679" s="14"/>
    </row>
    <row r="680" spans="8:13" ht="12.75" x14ac:dyDescent="0.35">
      <c r="H680" s="7"/>
      <c r="I680" s="14"/>
      <c r="J680" s="7"/>
      <c r="K680" s="34"/>
      <c r="L680" s="14"/>
      <c r="M680" s="14"/>
    </row>
    <row r="681" spans="8:13" ht="12.75" x14ac:dyDescent="0.35">
      <c r="H681" s="7"/>
      <c r="I681" s="14"/>
      <c r="J681" s="7"/>
      <c r="K681" s="34"/>
      <c r="L681" s="14"/>
      <c r="M681" s="14"/>
    </row>
    <row r="682" spans="8:13" ht="12.75" x14ac:dyDescent="0.35">
      <c r="H682" s="7"/>
      <c r="I682" s="14"/>
      <c r="J682" s="7"/>
      <c r="K682" s="34"/>
      <c r="L682" s="14"/>
      <c r="M682" s="14"/>
    </row>
    <row r="683" spans="8:13" ht="12.75" x14ac:dyDescent="0.35">
      <c r="H683" s="7"/>
      <c r="I683" s="14"/>
      <c r="J683" s="7"/>
      <c r="K683" s="34"/>
      <c r="L683" s="14"/>
      <c r="M683" s="14"/>
    </row>
    <row r="684" spans="8:13" ht="12.75" x14ac:dyDescent="0.35">
      <c r="H684" s="7"/>
      <c r="I684" s="14"/>
      <c r="J684" s="7"/>
      <c r="K684" s="34"/>
      <c r="L684" s="14"/>
      <c r="M684" s="14"/>
    </row>
    <row r="685" spans="8:13" ht="12.75" x14ac:dyDescent="0.35">
      <c r="H685" s="7"/>
      <c r="I685" s="14"/>
      <c r="J685" s="7"/>
      <c r="K685" s="34"/>
      <c r="L685" s="14"/>
      <c r="M685" s="14"/>
    </row>
    <row r="686" spans="8:13" ht="12.75" x14ac:dyDescent="0.35">
      <c r="H686" s="7"/>
      <c r="I686" s="14"/>
      <c r="J686" s="7"/>
      <c r="K686" s="34"/>
      <c r="L686" s="14"/>
      <c r="M686" s="14"/>
    </row>
    <row r="687" spans="8:13" ht="12.75" x14ac:dyDescent="0.35">
      <c r="H687" s="7"/>
      <c r="I687" s="14"/>
      <c r="J687" s="7"/>
      <c r="K687" s="34"/>
      <c r="L687" s="14"/>
      <c r="M687" s="14"/>
    </row>
    <row r="688" spans="8:13" ht="12.75" x14ac:dyDescent="0.35">
      <c r="H688" s="7"/>
      <c r="I688" s="14"/>
      <c r="J688" s="7"/>
      <c r="K688" s="34"/>
      <c r="L688" s="14"/>
      <c r="M688" s="14"/>
    </row>
    <row r="689" spans="8:13" ht="12.75" x14ac:dyDescent="0.35">
      <c r="H689" s="7"/>
      <c r="I689" s="14"/>
      <c r="J689" s="7"/>
      <c r="K689" s="34"/>
      <c r="L689" s="14"/>
      <c r="M689" s="14"/>
    </row>
    <row r="690" spans="8:13" ht="12.75" x14ac:dyDescent="0.35">
      <c r="H690" s="7"/>
      <c r="I690" s="14"/>
      <c r="J690" s="7"/>
      <c r="K690" s="34"/>
      <c r="L690" s="14"/>
      <c r="M690" s="14"/>
    </row>
    <row r="691" spans="8:13" ht="12.75" x14ac:dyDescent="0.35">
      <c r="H691" s="7"/>
      <c r="I691" s="14"/>
      <c r="J691" s="7"/>
      <c r="K691" s="34"/>
      <c r="L691" s="14"/>
      <c r="M691" s="14"/>
    </row>
    <row r="692" spans="8:13" ht="12.75" x14ac:dyDescent="0.35">
      <c r="H692" s="7"/>
      <c r="I692" s="14"/>
      <c r="J692" s="7"/>
      <c r="K692" s="34"/>
      <c r="L692" s="14"/>
      <c r="M692" s="14"/>
    </row>
    <row r="693" spans="8:13" ht="12.75" x14ac:dyDescent="0.35">
      <c r="H693" s="7"/>
      <c r="I693" s="14"/>
      <c r="J693" s="7"/>
      <c r="K693" s="34"/>
      <c r="L693" s="14"/>
      <c r="M693" s="14"/>
    </row>
    <row r="694" spans="8:13" ht="12.75" x14ac:dyDescent="0.35">
      <c r="H694" s="7"/>
      <c r="I694" s="14"/>
      <c r="J694" s="7"/>
      <c r="K694" s="34"/>
      <c r="L694" s="14"/>
      <c r="M694" s="14"/>
    </row>
    <row r="695" spans="8:13" ht="12.75" x14ac:dyDescent="0.35">
      <c r="H695" s="7"/>
      <c r="I695" s="14"/>
      <c r="J695" s="7"/>
      <c r="K695" s="34"/>
      <c r="L695" s="14"/>
      <c r="M695" s="14"/>
    </row>
    <row r="696" spans="8:13" ht="12.75" x14ac:dyDescent="0.35">
      <c r="H696" s="7"/>
      <c r="I696" s="14"/>
      <c r="J696" s="7"/>
      <c r="K696" s="34"/>
      <c r="L696" s="14"/>
      <c r="M696" s="14"/>
    </row>
    <row r="697" spans="8:13" ht="12.75" x14ac:dyDescent="0.35">
      <c r="H697" s="7"/>
      <c r="I697" s="14"/>
      <c r="J697" s="7"/>
      <c r="K697" s="34"/>
      <c r="L697" s="14"/>
      <c r="M697" s="14"/>
    </row>
    <row r="698" spans="8:13" ht="12.75" x14ac:dyDescent="0.35">
      <c r="H698" s="7"/>
      <c r="I698" s="14"/>
      <c r="J698" s="7"/>
      <c r="K698" s="34"/>
      <c r="L698" s="14"/>
      <c r="M698" s="14"/>
    </row>
    <row r="699" spans="8:13" ht="12.75" x14ac:dyDescent="0.35">
      <c r="H699" s="7"/>
      <c r="I699" s="14"/>
      <c r="J699" s="7"/>
      <c r="K699" s="34"/>
      <c r="L699" s="14"/>
      <c r="M699" s="14"/>
    </row>
    <row r="700" spans="8:13" ht="12.75" x14ac:dyDescent="0.35">
      <c r="H700" s="7"/>
      <c r="I700" s="14"/>
      <c r="J700" s="7"/>
      <c r="K700" s="34"/>
      <c r="L700" s="14"/>
      <c r="M700" s="14"/>
    </row>
    <row r="701" spans="8:13" ht="12.75" x14ac:dyDescent="0.35">
      <c r="H701" s="7"/>
      <c r="I701" s="14"/>
      <c r="J701" s="7"/>
      <c r="K701" s="34"/>
      <c r="L701" s="14"/>
      <c r="M701" s="14"/>
    </row>
    <row r="702" spans="8:13" ht="12.75" x14ac:dyDescent="0.35">
      <c r="H702" s="7"/>
      <c r="I702" s="14"/>
      <c r="J702" s="7"/>
      <c r="K702" s="34"/>
      <c r="L702" s="14"/>
      <c r="M702" s="14"/>
    </row>
    <row r="703" spans="8:13" ht="12.75" x14ac:dyDescent="0.35">
      <c r="H703" s="7"/>
      <c r="I703" s="14"/>
      <c r="J703" s="7"/>
      <c r="K703" s="34"/>
      <c r="L703" s="14"/>
      <c r="M703" s="14"/>
    </row>
    <row r="704" spans="8:13" ht="12.75" x14ac:dyDescent="0.35">
      <c r="H704" s="7"/>
      <c r="I704" s="14"/>
      <c r="J704" s="7"/>
      <c r="K704" s="34"/>
      <c r="L704" s="14"/>
      <c r="M704" s="14"/>
    </row>
    <row r="705" spans="8:13" ht="12.75" x14ac:dyDescent="0.35">
      <c r="H705" s="7"/>
      <c r="I705" s="14"/>
      <c r="J705" s="7"/>
      <c r="K705" s="34"/>
      <c r="L705" s="14"/>
      <c r="M705" s="14"/>
    </row>
    <row r="706" spans="8:13" ht="12.75" x14ac:dyDescent="0.35">
      <c r="H706" s="7"/>
      <c r="I706" s="14"/>
      <c r="J706" s="7"/>
      <c r="K706" s="34"/>
      <c r="L706" s="14"/>
      <c r="M706" s="14"/>
    </row>
    <row r="707" spans="8:13" ht="12.75" x14ac:dyDescent="0.35">
      <c r="H707" s="7"/>
      <c r="I707" s="14"/>
      <c r="J707" s="7"/>
      <c r="K707" s="34"/>
      <c r="L707" s="14"/>
      <c r="M707" s="14"/>
    </row>
    <row r="708" spans="8:13" ht="12.75" x14ac:dyDescent="0.35">
      <c r="H708" s="7"/>
      <c r="I708" s="14"/>
      <c r="J708" s="7"/>
      <c r="K708" s="34"/>
      <c r="L708" s="14"/>
      <c r="M708" s="14"/>
    </row>
    <row r="709" spans="8:13" ht="12.75" x14ac:dyDescent="0.35">
      <c r="H709" s="7"/>
      <c r="I709" s="14"/>
      <c r="J709" s="7"/>
      <c r="K709" s="34"/>
      <c r="L709" s="14"/>
      <c r="M709" s="14"/>
    </row>
    <row r="710" spans="8:13" ht="12.75" x14ac:dyDescent="0.35">
      <c r="H710" s="7"/>
      <c r="I710" s="14"/>
      <c r="J710" s="7"/>
      <c r="K710" s="34"/>
      <c r="L710" s="14"/>
      <c r="M710" s="14"/>
    </row>
    <row r="711" spans="8:13" ht="12.75" x14ac:dyDescent="0.35">
      <c r="H711" s="7"/>
      <c r="I711" s="14"/>
      <c r="J711" s="7"/>
      <c r="K711" s="34"/>
      <c r="L711" s="14"/>
      <c r="M711" s="14"/>
    </row>
    <row r="712" spans="8:13" ht="12.75" x14ac:dyDescent="0.35">
      <c r="H712" s="7"/>
      <c r="I712" s="14"/>
      <c r="J712" s="7"/>
      <c r="K712" s="34"/>
      <c r="L712" s="14"/>
      <c r="M712" s="14"/>
    </row>
    <row r="713" spans="8:13" ht="12.75" x14ac:dyDescent="0.35">
      <c r="H713" s="7"/>
      <c r="I713" s="14"/>
      <c r="J713" s="7"/>
      <c r="K713" s="34"/>
      <c r="L713" s="14"/>
      <c r="M713" s="14"/>
    </row>
    <row r="714" spans="8:13" ht="12.75" x14ac:dyDescent="0.35">
      <c r="H714" s="7"/>
      <c r="I714" s="14"/>
      <c r="J714" s="7"/>
      <c r="K714" s="34"/>
      <c r="L714" s="14"/>
      <c r="M714" s="14"/>
    </row>
    <row r="715" spans="8:13" ht="12.75" x14ac:dyDescent="0.35">
      <c r="H715" s="7"/>
      <c r="I715" s="14"/>
      <c r="J715" s="7"/>
      <c r="K715" s="34"/>
      <c r="L715" s="14"/>
      <c r="M715" s="14"/>
    </row>
    <row r="716" spans="8:13" ht="12.75" x14ac:dyDescent="0.35">
      <c r="H716" s="7"/>
      <c r="I716" s="14"/>
      <c r="J716" s="7"/>
      <c r="K716" s="34"/>
      <c r="L716" s="14"/>
      <c r="M716" s="14"/>
    </row>
    <row r="717" spans="8:13" ht="12.75" x14ac:dyDescent="0.35">
      <c r="H717" s="7"/>
      <c r="I717" s="14"/>
      <c r="J717" s="7"/>
      <c r="K717" s="34"/>
      <c r="L717" s="14"/>
      <c r="M717" s="14"/>
    </row>
    <row r="718" spans="8:13" ht="12.75" x14ac:dyDescent="0.35">
      <c r="H718" s="7"/>
      <c r="I718" s="14"/>
      <c r="J718" s="7"/>
      <c r="K718" s="34"/>
      <c r="L718" s="14"/>
      <c r="M718" s="14"/>
    </row>
    <row r="719" spans="8:13" ht="12.75" x14ac:dyDescent="0.35">
      <c r="H719" s="7"/>
      <c r="I719" s="14"/>
      <c r="J719" s="7"/>
      <c r="K719" s="34"/>
      <c r="L719" s="14"/>
      <c r="M719" s="14"/>
    </row>
    <row r="720" spans="8:13" ht="12.75" x14ac:dyDescent="0.35">
      <c r="H720" s="7"/>
      <c r="I720" s="14"/>
      <c r="J720" s="7"/>
      <c r="K720" s="34"/>
      <c r="L720" s="14"/>
      <c r="M720" s="14"/>
    </row>
    <row r="721" spans="8:13" ht="12.75" x14ac:dyDescent="0.35">
      <c r="H721" s="7"/>
      <c r="I721" s="14"/>
      <c r="J721" s="7"/>
      <c r="K721" s="34"/>
      <c r="L721" s="14"/>
      <c r="M721" s="14"/>
    </row>
    <row r="722" spans="8:13" ht="12.75" x14ac:dyDescent="0.35">
      <c r="H722" s="7"/>
      <c r="I722" s="14"/>
      <c r="J722" s="7"/>
      <c r="K722" s="34"/>
      <c r="L722" s="14"/>
      <c r="M722" s="14"/>
    </row>
    <row r="723" spans="8:13" ht="12.75" x14ac:dyDescent="0.35">
      <c r="H723" s="7"/>
      <c r="I723" s="14"/>
      <c r="J723" s="7"/>
      <c r="K723" s="34"/>
      <c r="L723" s="14"/>
      <c r="M723" s="14"/>
    </row>
    <row r="724" spans="8:13" ht="12.75" x14ac:dyDescent="0.35">
      <c r="H724" s="7"/>
      <c r="I724" s="14"/>
      <c r="J724" s="7"/>
      <c r="K724" s="34"/>
      <c r="L724" s="14"/>
      <c r="M724" s="14"/>
    </row>
    <row r="725" spans="8:13" ht="12.75" x14ac:dyDescent="0.35">
      <c r="H725" s="7"/>
      <c r="I725" s="14"/>
      <c r="J725" s="7"/>
      <c r="K725" s="34"/>
      <c r="L725" s="14"/>
      <c r="M725" s="14"/>
    </row>
    <row r="726" spans="8:13" ht="12.75" x14ac:dyDescent="0.35">
      <c r="H726" s="7"/>
      <c r="I726" s="14"/>
      <c r="J726" s="7"/>
      <c r="K726" s="34"/>
      <c r="L726" s="14"/>
      <c r="M726" s="14"/>
    </row>
    <row r="727" spans="8:13" ht="12.75" x14ac:dyDescent="0.35">
      <c r="H727" s="7"/>
      <c r="I727" s="14"/>
      <c r="J727" s="7"/>
      <c r="K727" s="34"/>
      <c r="L727" s="14"/>
      <c r="M727" s="14"/>
    </row>
    <row r="728" spans="8:13" ht="12.75" x14ac:dyDescent="0.35">
      <c r="H728" s="7"/>
      <c r="I728" s="14"/>
      <c r="J728" s="7"/>
      <c r="K728" s="34"/>
      <c r="L728" s="14"/>
      <c r="M728" s="14"/>
    </row>
    <row r="729" spans="8:13" ht="12.75" x14ac:dyDescent="0.35">
      <c r="H729" s="7"/>
      <c r="I729" s="14"/>
      <c r="J729" s="7"/>
      <c r="K729" s="34"/>
      <c r="L729" s="14"/>
      <c r="M729" s="14"/>
    </row>
    <row r="730" spans="8:13" ht="12.75" x14ac:dyDescent="0.35">
      <c r="H730" s="7"/>
      <c r="I730" s="14"/>
      <c r="J730" s="7"/>
      <c r="K730" s="34"/>
      <c r="L730" s="14"/>
      <c r="M730" s="14"/>
    </row>
    <row r="731" spans="8:13" ht="12.75" x14ac:dyDescent="0.35">
      <c r="H731" s="7"/>
      <c r="I731" s="14"/>
      <c r="J731" s="7"/>
      <c r="K731" s="34"/>
      <c r="L731" s="14"/>
      <c r="M731" s="14"/>
    </row>
    <row r="732" spans="8:13" ht="12.75" x14ac:dyDescent="0.35">
      <c r="H732" s="7"/>
      <c r="I732" s="14"/>
      <c r="J732" s="7"/>
      <c r="K732" s="34"/>
      <c r="L732" s="14"/>
      <c r="M732" s="14"/>
    </row>
    <row r="733" spans="8:13" ht="12.75" x14ac:dyDescent="0.35">
      <c r="H733" s="7"/>
      <c r="I733" s="14"/>
      <c r="J733" s="7"/>
      <c r="K733" s="34"/>
      <c r="L733" s="14"/>
      <c r="M733" s="14"/>
    </row>
    <row r="734" spans="8:13" ht="12.75" x14ac:dyDescent="0.35">
      <c r="H734" s="7"/>
      <c r="I734" s="14"/>
      <c r="J734" s="7"/>
      <c r="K734" s="34"/>
      <c r="L734" s="14"/>
      <c r="M734" s="14"/>
    </row>
    <row r="735" spans="8:13" ht="12.75" x14ac:dyDescent="0.35">
      <c r="H735" s="7"/>
      <c r="I735" s="14"/>
      <c r="J735" s="7"/>
      <c r="K735" s="34"/>
      <c r="L735" s="14"/>
      <c r="M735" s="14"/>
    </row>
    <row r="736" spans="8:13" ht="12.75" x14ac:dyDescent="0.35">
      <c r="H736" s="7"/>
      <c r="I736" s="14"/>
      <c r="J736" s="7"/>
      <c r="K736" s="34"/>
      <c r="L736" s="14"/>
      <c r="M736" s="14"/>
    </row>
    <row r="737" spans="8:13" ht="12.75" x14ac:dyDescent="0.35">
      <c r="H737" s="7"/>
      <c r="I737" s="14"/>
      <c r="J737" s="7"/>
      <c r="K737" s="34"/>
      <c r="L737" s="14"/>
      <c r="M737" s="14"/>
    </row>
    <row r="738" spans="8:13" ht="12.75" x14ac:dyDescent="0.35">
      <c r="H738" s="7"/>
      <c r="I738" s="14"/>
      <c r="J738" s="7"/>
      <c r="K738" s="34"/>
      <c r="L738" s="14"/>
      <c r="M738" s="14"/>
    </row>
    <row r="739" spans="8:13" ht="12.75" x14ac:dyDescent="0.35">
      <c r="H739" s="7"/>
      <c r="I739" s="14"/>
      <c r="J739" s="7"/>
      <c r="K739" s="34"/>
      <c r="L739" s="14"/>
      <c r="M739" s="14"/>
    </row>
    <row r="740" spans="8:13" ht="12.75" x14ac:dyDescent="0.35">
      <c r="H740" s="7"/>
      <c r="I740" s="14"/>
      <c r="J740" s="7"/>
      <c r="K740" s="34"/>
      <c r="L740" s="14"/>
      <c r="M740" s="14"/>
    </row>
    <row r="741" spans="8:13" ht="12.75" x14ac:dyDescent="0.35">
      <c r="H741" s="7"/>
      <c r="I741" s="14"/>
      <c r="J741" s="7"/>
      <c r="K741" s="34"/>
      <c r="L741" s="14"/>
      <c r="M741" s="14"/>
    </row>
    <row r="742" spans="8:13" ht="12.75" x14ac:dyDescent="0.35">
      <c r="H742" s="7"/>
      <c r="I742" s="14"/>
      <c r="J742" s="7"/>
      <c r="K742" s="34"/>
      <c r="L742" s="14"/>
      <c r="M742" s="14"/>
    </row>
    <row r="743" spans="8:13" ht="12.75" x14ac:dyDescent="0.35">
      <c r="H743" s="7"/>
      <c r="I743" s="14"/>
      <c r="J743" s="7"/>
      <c r="K743" s="34"/>
      <c r="L743" s="14"/>
      <c r="M743" s="14"/>
    </row>
    <row r="744" spans="8:13" ht="12.75" x14ac:dyDescent="0.35">
      <c r="H744" s="7"/>
      <c r="I744" s="14"/>
      <c r="J744" s="7"/>
      <c r="K744" s="34"/>
      <c r="L744" s="14"/>
      <c r="M744" s="14"/>
    </row>
    <row r="745" spans="8:13" ht="12.75" x14ac:dyDescent="0.35">
      <c r="H745" s="7"/>
      <c r="I745" s="14"/>
      <c r="J745" s="7"/>
      <c r="K745" s="34"/>
      <c r="L745" s="14"/>
      <c r="M745" s="14"/>
    </row>
    <row r="746" spans="8:13" ht="12.75" x14ac:dyDescent="0.35">
      <c r="H746" s="7"/>
      <c r="I746" s="14"/>
      <c r="J746" s="7"/>
      <c r="K746" s="34"/>
      <c r="L746" s="14"/>
      <c r="M746" s="14"/>
    </row>
    <row r="747" spans="8:13" ht="12.75" x14ac:dyDescent="0.35">
      <c r="H747" s="7"/>
      <c r="I747" s="14"/>
      <c r="J747" s="7"/>
      <c r="K747" s="34"/>
      <c r="L747" s="14"/>
      <c r="M747" s="14"/>
    </row>
    <row r="748" spans="8:13" ht="12.75" x14ac:dyDescent="0.35">
      <c r="H748" s="7"/>
      <c r="I748" s="14"/>
      <c r="J748" s="7"/>
      <c r="K748" s="34"/>
      <c r="L748" s="14"/>
      <c r="M748" s="14"/>
    </row>
    <row r="749" spans="8:13" ht="12.75" x14ac:dyDescent="0.35">
      <c r="H749" s="7"/>
      <c r="I749" s="14"/>
      <c r="J749" s="7"/>
      <c r="K749" s="34"/>
      <c r="L749" s="14"/>
      <c r="M749" s="14"/>
    </row>
    <row r="750" spans="8:13" ht="12.75" x14ac:dyDescent="0.35">
      <c r="H750" s="7"/>
      <c r="I750" s="14"/>
      <c r="J750" s="7"/>
      <c r="K750" s="34"/>
      <c r="L750" s="14"/>
      <c r="M750" s="14"/>
    </row>
    <row r="751" spans="8:13" ht="12.75" x14ac:dyDescent="0.35">
      <c r="H751" s="7"/>
      <c r="I751" s="14"/>
      <c r="J751" s="7"/>
      <c r="K751" s="34"/>
      <c r="L751" s="14"/>
      <c r="M751" s="14"/>
    </row>
    <row r="752" spans="8:13" ht="12.75" x14ac:dyDescent="0.35">
      <c r="H752" s="7"/>
      <c r="I752" s="14"/>
      <c r="J752" s="7"/>
      <c r="K752" s="34"/>
      <c r="L752" s="14"/>
      <c r="M752" s="14"/>
    </row>
    <row r="753" spans="8:13" ht="12.75" x14ac:dyDescent="0.35">
      <c r="H753" s="7"/>
      <c r="I753" s="14"/>
      <c r="J753" s="7"/>
      <c r="K753" s="34"/>
      <c r="L753" s="14"/>
      <c r="M753" s="14"/>
    </row>
    <row r="754" spans="8:13" ht="12.75" x14ac:dyDescent="0.35">
      <c r="H754" s="7"/>
      <c r="I754" s="14"/>
      <c r="J754" s="7"/>
      <c r="K754" s="34"/>
      <c r="L754" s="14"/>
      <c r="M754" s="14"/>
    </row>
    <row r="755" spans="8:13" ht="12.75" x14ac:dyDescent="0.35">
      <c r="H755" s="7"/>
      <c r="I755" s="14"/>
      <c r="J755" s="7"/>
      <c r="K755" s="34"/>
      <c r="L755" s="14"/>
      <c r="M755" s="14"/>
    </row>
    <row r="756" spans="8:13" ht="12.75" x14ac:dyDescent="0.35">
      <c r="H756" s="7"/>
      <c r="I756" s="14"/>
      <c r="J756" s="7"/>
      <c r="K756" s="34"/>
      <c r="L756" s="14"/>
      <c r="M756" s="14"/>
    </row>
    <row r="757" spans="8:13" ht="12.75" x14ac:dyDescent="0.35">
      <c r="H757" s="7"/>
      <c r="I757" s="14"/>
      <c r="J757" s="7"/>
      <c r="K757" s="34"/>
      <c r="L757" s="14"/>
      <c r="M757" s="14"/>
    </row>
    <row r="758" spans="8:13" ht="12.75" x14ac:dyDescent="0.35">
      <c r="H758" s="7"/>
      <c r="I758" s="14"/>
      <c r="J758" s="7"/>
      <c r="K758" s="34"/>
      <c r="L758" s="14"/>
      <c r="M758" s="14"/>
    </row>
    <row r="759" spans="8:13" ht="12.75" x14ac:dyDescent="0.35">
      <c r="H759" s="7"/>
      <c r="I759" s="14"/>
      <c r="J759" s="7"/>
      <c r="K759" s="34"/>
      <c r="L759" s="14"/>
      <c r="M759" s="14"/>
    </row>
    <row r="760" spans="8:13" ht="12.75" x14ac:dyDescent="0.35">
      <c r="H760" s="7"/>
      <c r="I760" s="14"/>
      <c r="J760" s="7"/>
      <c r="K760" s="34"/>
      <c r="L760" s="14"/>
      <c r="M760" s="14"/>
    </row>
    <row r="761" spans="8:13" ht="12.75" x14ac:dyDescent="0.35">
      <c r="H761" s="7"/>
      <c r="I761" s="14"/>
      <c r="J761" s="7"/>
      <c r="K761" s="34"/>
      <c r="L761" s="14"/>
      <c r="M761" s="14"/>
    </row>
    <row r="762" spans="8:13" ht="12.75" x14ac:dyDescent="0.35">
      <c r="H762" s="7"/>
      <c r="I762" s="14"/>
      <c r="J762" s="7"/>
      <c r="K762" s="34"/>
      <c r="L762" s="14"/>
      <c r="M762" s="14"/>
    </row>
    <row r="763" spans="8:13" ht="12.75" x14ac:dyDescent="0.35">
      <c r="H763" s="7"/>
      <c r="I763" s="14"/>
      <c r="J763" s="7"/>
      <c r="K763" s="34"/>
      <c r="L763" s="14"/>
      <c r="M763" s="14"/>
    </row>
    <row r="764" spans="8:13" ht="12.75" x14ac:dyDescent="0.35">
      <c r="H764" s="7"/>
      <c r="I764" s="14"/>
      <c r="J764" s="7"/>
      <c r="K764" s="34"/>
      <c r="L764" s="14"/>
      <c r="M764" s="14"/>
    </row>
    <row r="765" spans="8:13" ht="12.75" x14ac:dyDescent="0.35">
      <c r="H765" s="7"/>
      <c r="I765" s="14"/>
      <c r="J765" s="7"/>
      <c r="K765" s="34"/>
      <c r="L765" s="14"/>
      <c r="M765" s="14"/>
    </row>
    <row r="766" spans="8:13" ht="12.75" x14ac:dyDescent="0.35">
      <c r="H766" s="7"/>
      <c r="I766" s="14"/>
      <c r="J766" s="7"/>
      <c r="K766" s="34"/>
      <c r="L766" s="14"/>
      <c r="M766" s="14"/>
    </row>
    <row r="767" spans="8:13" ht="12.75" x14ac:dyDescent="0.35">
      <c r="H767" s="7"/>
      <c r="I767" s="14"/>
      <c r="J767" s="7"/>
      <c r="K767" s="34"/>
      <c r="L767" s="14"/>
      <c r="M767" s="14"/>
    </row>
    <row r="768" spans="8:13" ht="12.75" x14ac:dyDescent="0.35">
      <c r="H768" s="7"/>
      <c r="I768" s="14"/>
      <c r="J768" s="7"/>
      <c r="K768" s="34"/>
      <c r="L768" s="14"/>
      <c r="M768" s="14"/>
    </row>
    <row r="769" spans="8:13" ht="12.75" x14ac:dyDescent="0.35">
      <c r="H769" s="7"/>
      <c r="I769" s="14"/>
      <c r="J769" s="7"/>
      <c r="K769" s="34"/>
      <c r="L769" s="14"/>
      <c r="M769" s="14"/>
    </row>
    <row r="770" spans="8:13" ht="12.75" x14ac:dyDescent="0.35">
      <c r="H770" s="7"/>
      <c r="I770" s="14"/>
      <c r="J770" s="7"/>
      <c r="K770" s="34"/>
      <c r="L770" s="14"/>
      <c r="M770" s="14"/>
    </row>
    <row r="771" spans="8:13" ht="12.75" x14ac:dyDescent="0.35">
      <c r="H771" s="7"/>
      <c r="I771" s="14"/>
      <c r="J771" s="7"/>
      <c r="K771" s="34"/>
      <c r="L771" s="14"/>
      <c r="M771" s="14"/>
    </row>
    <row r="772" spans="8:13" ht="12.75" x14ac:dyDescent="0.35">
      <c r="H772" s="7"/>
      <c r="I772" s="14"/>
      <c r="J772" s="7"/>
      <c r="K772" s="34"/>
      <c r="L772" s="14"/>
      <c r="M772" s="14"/>
    </row>
    <row r="773" spans="8:13" ht="12.75" x14ac:dyDescent="0.35">
      <c r="H773" s="7"/>
      <c r="I773" s="14"/>
      <c r="J773" s="7"/>
      <c r="K773" s="34"/>
      <c r="L773" s="14"/>
      <c r="M773" s="14"/>
    </row>
    <row r="774" spans="8:13" ht="12.75" x14ac:dyDescent="0.35">
      <c r="H774" s="7"/>
      <c r="I774" s="14"/>
      <c r="J774" s="7"/>
      <c r="K774" s="34"/>
      <c r="L774" s="14"/>
      <c r="M774" s="14"/>
    </row>
    <row r="775" spans="8:13" ht="12.75" x14ac:dyDescent="0.35">
      <c r="H775" s="7"/>
      <c r="I775" s="14"/>
      <c r="J775" s="7"/>
      <c r="K775" s="34"/>
      <c r="L775" s="14"/>
      <c r="M775" s="14"/>
    </row>
    <row r="776" spans="8:13" ht="12.75" x14ac:dyDescent="0.35">
      <c r="H776" s="7"/>
      <c r="I776" s="14"/>
      <c r="J776" s="7"/>
      <c r="K776" s="34"/>
      <c r="L776" s="14"/>
      <c r="M776" s="14"/>
    </row>
    <row r="777" spans="8:13" ht="12.75" x14ac:dyDescent="0.35">
      <c r="H777" s="7"/>
      <c r="I777" s="14"/>
      <c r="J777" s="7"/>
      <c r="K777" s="34"/>
      <c r="L777" s="14"/>
      <c r="M777" s="14"/>
    </row>
    <row r="778" spans="8:13" ht="12.75" x14ac:dyDescent="0.35">
      <c r="H778" s="7"/>
      <c r="I778" s="14"/>
      <c r="J778" s="7"/>
      <c r="K778" s="34"/>
      <c r="L778" s="14"/>
      <c r="M778" s="14"/>
    </row>
    <row r="779" spans="8:13" ht="12.75" x14ac:dyDescent="0.35">
      <c r="H779" s="7"/>
      <c r="I779" s="14"/>
      <c r="J779" s="7"/>
      <c r="K779" s="34"/>
      <c r="L779" s="14"/>
      <c r="M779" s="14"/>
    </row>
    <row r="780" spans="8:13" ht="12.75" x14ac:dyDescent="0.35">
      <c r="H780" s="7"/>
      <c r="I780" s="14"/>
      <c r="J780" s="7"/>
      <c r="K780" s="34"/>
      <c r="L780" s="14"/>
      <c r="M780" s="14"/>
    </row>
    <row r="781" spans="8:13" ht="12.75" x14ac:dyDescent="0.35">
      <c r="H781" s="7"/>
      <c r="I781" s="14"/>
      <c r="J781" s="7"/>
      <c r="K781" s="34"/>
      <c r="L781" s="14"/>
      <c r="M781" s="14"/>
    </row>
    <row r="782" spans="8:13" ht="12.75" x14ac:dyDescent="0.35">
      <c r="H782" s="7"/>
      <c r="I782" s="14"/>
      <c r="J782" s="7"/>
      <c r="K782" s="34"/>
      <c r="L782" s="14"/>
      <c r="M782" s="14"/>
    </row>
    <row r="783" spans="8:13" ht="12.75" x14ac:dyDescent="0.35">
      <c r="H783" s="7"/>
      <c r="I783" s="14"/>
      <c r="J783" s="7"/>
      <c r="K783" s="34"/>
      <c r="L783" s="14"/>
      <c r="M783" s="14"/>
    </row>
    <row r="784" spans="8:13" ht="12.75" x14ac:dyDescent="0.35">
      <c r="H784" s="7"/>
      <c r="I784" s="14"/>
      <c r="J784" s="7"/>
      <c r="K784" s="34"/>
      <c r="L784" s="14"/>
      <c r="M784" s="14"/>
    </row>
    <row r="785" spans="8:13" ht="12.75" x14ac:dyDescent="0.35">
      <c r="H785" s="7"/>
      <c r="I785" s="14"/>
      <c r="J785" s="7"/>
      <c r="K785" s="34"/>
      <c r="L785" s="14"/>
      <c r="M785" s="14"/>
    </row>
    <row r="786" spans="8:13" ht="12.75" x14ac:dyDescent="0.35">
      <c r="H786" s="7"/>
      <c r="I786" s="14"/>
      <c r="J786" s="7"/>
      <c r="K786" s="34"/>
      <c r="L786" s="14"/>
      <c r="M786" s="14"/>
    </row>
    <row r="787" spans="8:13" ht="12.75" x14ac:dyDescent="0.35">
      <c r="H787" s="7"/>
      <c r="I787" s="14"/>
      <c r="J787" s="7"/>
      <c r="K787" s="34"/>
      <c r="L787" s="14"/>
      <c r="M787" s="14"/>
    </row>
    <row r="788" spans="8:13" ht="12.75" x14ac:dyDescent="0.35">
      <c r="H788" s="7"/>
      <c r="I788" s="14"/>
      <c r="J788" s="7"/>
      <c r="K788" s="34"/>
      <c r="L788" s="14"/>
      <c r="M788" s="14"/>
    </row>
    <row r="789" spans="8:13" ht="12.75" x14ac:dyDescent="0.35">
      <c r="H789" s="7"/>
      <c r="I789" s="14"/>
      <c r="J789" s="7"/>
      <c r="K789" s="34"/>
      <c r="L789" s="14"/>
      <c r="M789" s="14"/>
    </row>
    <row r="790" spans="8:13" ht="12.75" x14ac:dyDescent="0.35">
      <c r="H790" s="7"/>
      <c r="I790" s="14"/>
      <c r="J790" s="7"/>
      <c r="K790" s="34"/>
      <c r="L790" s="14"/>
      <c r="M790" s="14"/>
    </row>
    <row r="791" spans="8:13" ht="12.75" x14ac:dyDescent="0.35">
      <c r="H791" s="7"/>
      <c r="I791" s="14"/>
      <c r="J791" s="7"/>
      <c r="K791" s="34"/>
      <c r="L791" s="14"/>
      <c r="M791" s="14"/>
    </row>
    <row r="792" spans="8:13" ht="12.75" x14ac:dyDescent="0.35">
      <c r="H792" s="7"/>
      <c r="I792" s="14"/>
      <c r="J792" s="7"/>
      <c r="K792" s="34"/>
      <c r="L792" s="14"/>
      <c r="M792" s="14"/>
    </row>
    <row r="793" spans="8:13" ht="12.75" x14ac:dyDescent="0.35">
      <c r="H793" s="7"/>
      <c r="I793" s="14"/>
      <c r="J793" s="7"/>
      <c r="K793" s="34"/>
      <c r="L793" s="14"/>
      <c r="M793" s="14"/>
    </row>
    <row r="794" spans="8:13" ht="12.75" x14ac:dyDescent="0.35">
      <c r="H794" s="7"/>
      <c r="I794" s="14"/>
      <c r="J794" s="7"/>
      <c r="K794" s="34"/>
      <c r="L794" s="14"/>
      <c r="M794" s="14"/>
    </row>
    <row r="795" spans="8:13" ht="12.75" x14ac:dyDescent="0.35">
      <c r="H795" s="7"/>
      <c r="I795" s="14"/>
      <c r="J795" s="7"/>
      <c r="K795" s="34"/>
      <c r="L795" s="14"/>
      <c r="M795" s="14"/>
    </row>
    <row r="796" spans="8:13" ht="12.75" x14ac:dyDescent="0.35">
      <c r="H796" s="7"/>
      <c r="I796" s="14"/>
      <c r="J796" s="7"/>
      <c r="K796" s="34"/>
      <c r="L796" s="14"/>
      <c r="M796" s="14"/>
    </row>
    <row r="797" spans="8:13" ht="12.75" x14ac:dyDescent="0.35">
      <c r="H797" s="7"/>
      <c r="I797" s="14"/>
      <c r="J797" s="7"/>
      <c r="K797" s="34"/>
      <c r="L797" s="14"/>
      <c r="M797" s="14"/>
    </row>
    <row r="798" spans="8:13" ht="12.75" x14ac:dyDescent="0.35">
      <c r="H798" s="7"/>
      <c r="I798" s="14"/>
      <c r="J798" s="7"/>
      <c r="K798" s="34"/>
      <c r="L798" s="14"/>
      <c r="M798" s="14"/>
    </row>
    <row r="799" spans="8:13" ht="12.75" x14ac:dyDescent="0.35">
      <c r="H799" s="7"/>
      <c r="I799" s="14"/>
      <c r="J799" s="7"/>
      <c r="K799" s="34"/>
      <c r="L799" s="14"/>
      <c r="M799" s="14"/>
    </row>
    <row r="800" spans="8:13" ht="12.75" x14ac:dyDescent="0.35">
      <c r="H800" s="7"/>
      <c r="I800" s="14"/>
      <c r="J800" s="7"/>
      <c r="K800" s="34"/>
      <c r="L800" s="14"/>
      <c r="M800" s="14"/>
    </row>
    <row r="801" spans="8:13" ht="12.75" x14ac:dyDescent="0.35">
      <c r="H801" s="7"/>
      <c r="I801" s="14"/>
      <c r="J801" s="7"/>
      <c r="K801" s="34"/>
      <c r="L801" s="14"/>
      <c r="M801" s="14"/>
    </row>
    <row r="802" spans="8:13" ht="12.75" x14ac:dyDescent="0.35">
      <c r="H802" s="7"/>
      <c r="I802" s="14"/>
      <c r="J802" s="7"/>
      <c r="K802" s="34"/>
      <c r="L802" s="14"/>
      <c r="M802" s="14"/>
    </row>
    <row r="803" spans="8:13" ht="12.75" x14ac:dyDescent="0.35">
      <c r="H803" s="7"/>
      <c r="I803" s="14"/>
      <c r="J803" s="7"/>
      <c r="K803" s="34"/>
      <c r="L803" s="14"/>
      <c r="M803" s="14"/>
    </row>
    <row r="804" spans="8:13" ht="12.75" x14ac:dyDescent="0.35">
      <c r="H804" s="7"/>
      <c r="I804" s="14"/>
      <c r="J804" s="7"/>
      <c r="K804" s="34"/>
      <c r="L804" s="14"/>
      <c r="M804" s="14"/>
    </row>
    <row r="805" spans="8:13" ht="12.75" x14ac:dyDescent="0.35">
      <c r="H805" s="7"/>
      <c r="I805" s="14"/>
      <c r="J805" s="7"/>
      <c r="K805" s="34"/>
      <c r="L805" s="14"/>
      <c r="M805" s="14"/>
    </row>
    <row r="806" spans="8:13" ht="12.75" x14ac:dyDescent="0.35">
      <c r="H806" s="7"/>
      <c r="I806" s="14"/>
      <c r="J806" s="7"/>
      <c r="K806" s="34"/>
      <c r="L806" s="14"/>
      <c r="M806" s="14"/>
    </row>
    <row r="807" spans="8:13" ht="12.75" x14ac:dyDescent="0.35">
      <c r="H807" s="7"/>
      <c r="I807" s="14"/>
      <c r="J807" s="7"/>
      <c r="K807" s="34"/>
      <c r="L807" s="14"/>
      <c r="M807" s="14"/>
    </row>
    <row r="808" spans="8:13" ht="12.75" x14ac:dyDescent="0.35">
      <c r="H808" s="7"/>
      <c r="I808" s="14"/>
      <c r="J808" s="7"/>
      <c r="K808" s="34"/>
      <c r="L808" s="14"/>
      <c r="M808" s="14"/>
    </row>
    <row r="809" spans="8:13" ht="12.75" x14ac:dyDescent="0.35">
      <c r="H809" s="7"/>
      <c r="I809" s="14"/>
      <c r="J809" s="7"/>
      <c r="K809" s="34"/>
      <c r="L809" s="14"/>
      <c r="M809" s="14"/>
    </row>
    <row r="810" spans="8:13" ht="12.75" x14ac:dyDescent="0.35">
      <c r="H810" s="7"/>
      <c r="I810" s="14"/>
      <c r="J810" s="7"/>
      <c r="K810" s="34"/>
      <c r="L810" s="14"/>
      <c r="M810" s="14"/>
    </row>
    <row r="811" spans="8:13" ht="12.75" x14ac:dyDescent="0.35">
      <c r="H811" s="7"/>
      <c r="I811" s="14"/>
      <c r="J811" s="7"/>
      <c r="K811" s="34"/>
      <c r="L811" s="14"/>
      <c r="M811" s="14"/>
    </row>
    <row r="812" spans="8:13" ht="12.75" x14ac:dyDescent="0.35">
      <c r="H812" s="7"/>
      <c r="I812" s="14"/>
      <c r="J812" s="7"/>
      <c r="K812" s="34"/>
      <c r="L812" s="14"/>
      <c r="M812" s="14"/>
    </row>
    <row r="813" spans="8:13" ht="12.75" x14ac:dyDescent="0.35">
      <c r="H813" s="7"/>
      <c r="I813" s="14"/>
      <c r="J813" s="7"/>
      <c r="K813" s="34"/>
      <c r="L813" s="14"/>
      <c r="M813" s="14"/>
    </row>
    <row r="814" spans="8:13" ht="12.75" x14ac:dyDescent="0.35">
      <c r="H814" s="7"/>
      <c r="I814" s="14"/>
      <c r="J814" s="7"/>
      <c r="K814" s="34"/>
      <c r="L814" s="14"/>
      <c r="M814" s="14"/>
    </row>
    <row r="815" spans="8:13" ht="12.75" x14ac:dyDescent="0.35">
      <c r="H815" s="7"/>
      <c r="I815" s="14"/>
      <c r="J815" s="7"/>
      <c r="K815" s="34"/>
      <c r="L815" s="14"/>
      <c r="M815" s="14"/>
    </row>
    <row r="816" spans="8:13" ht="12.75" x14ac:dyDescent="0.35">
      <c r="H816" s="7"/>
      <c r="I816" s="14"/>
      <c r="J816" s="7"/>
      <c r="K816" s="34"/>
      <c r="L816" s="14"/>
      <c r="M816" s="14"/>
    </row>
    <row r="817" spans="8:13" ht="12.75" x14ac:dyDescent="0.35">
      <c r="H817" s="7"/>
      <c r="I817" s="14"/>
      <c r="J817" s="7"/>
      <c r="K817" s="34"/>
      <c r="L817" s="14"/>
      <c r="M817" s="14"/>
    </row>
    <row r="818" spans="8:13" ht="12.75" x14ac:dyDescent="0.35">
      <c r="H818" s="7"/>
      <c r="I818" s="14"/>
      <c r="J818" s="7"/>
      <c r="K818" s="34"/>
      <c r="L818" s="14"/>
      <c r="M818" s="14"/>
    </row>
    <row r="819" spans="8:13" ht="12.75" x14ac:dyDescent="0.35">
      <c r="H819" s="7"/>
      <c r="I819" s="14"/>
      <c r="J819" s="7"/>
      <c r="K819" s="34"/>
      <c r="L819" s="14"/>
      <c r="M819" s="14"/>
    </row>
    <row r="820" spans="8:13" ht="12.75" x14ac:dyDescent="0.35">
      <c r="H820" s="7"/>
      <c r="I820" s="14"/>
      <c r="J820" s="7"/>
      <c r="K820" s="34"/>
      <c r="L820" s="14"/>
      <c r="M820" s="14"/>
    </row>
    <row r="821" spans="8:13" ht="12.75" x14ac:dyDescent="0.35">
      <c r="H821" s="7"/>
      <c r="I821" s="14"/>
      <c r="J821" s="7"/>
      <c r="K821" s="34"/>
      <c r="L821" s="14"/>
      <c r="M821" s="14"/>
    </row>
    <row r="822" spans="8:13" ht="12.75" x14ac:dyDescent="0.35">
      <c r="H822" s="7"/>
      <c r="I822" s="14"/>
      <c r="J822" s="7"/>
      <c r="K822" s="34"/>
      <c r="L822" s="14"/>
      <c r="M822" s="14"/>
    </row>
    <row r="823" spans="8:13" ht="12.75" x14ac:dyDescent="0.35">
      <c r="H823" s="7"/>
      <c r="I823" s="14"/>
      <c r="J823" s="7"/>
      <c r="K823" s="34"/>
      <c r="L823" s="14"/>
      <c r="M823" s="14"/>
    </row>
    <row r="824" spans="8:13" ht="12.75" x14ac:dyDescent="0.35">
      <c r="H824" s="7"/>
      <c r="I824" s="14"/>
      <c r="J824" s="7"/>
      <c r="K824" s="34"/>
      <c r="L824" s="14"/>
      <c r="M824" s="14"/>
    </row>
    <row r="825" spans="8:13" ht="12.75" x14ac:dyDescent="0.35">
      <c r="H825" s="7"/>
      <c r="I825" s="14"/>
      <c r="J825" s="7"/>
      <c r="K825" s="34"/>
      <c r="L825" s="14"/>
      <c r="M825" s="14"/>
    </row>
    <row r="826" spans="8:13" ht="12.75" x14ac:dyDescent="0.35">
      <c r="H826" s="7"/>
      <c r="I826" s="14"/>
      <c r="J826" s="7"/>
      <c r="K826" s="34"/>
      <c r="L826" s="14"/>
      <c r="M826" s="14"/>
    </row>
    <row r="827" spans="8:13" ht="12.75" x14ac:dyDescent="0.35">
      <c r="H827" s="7"/>
      <c r="I827" s="14"/>
      <c r="J827" s="7"/>
      <c r="K827" s="34"/>
      <c r="L827" s="14"/>
      <c r="M827" s="14"/>
    </row>
    <row r="828" spans="8:13" ht="12.75" x14ac:dyDescent="0.35">
      <c r="H828" s="7"/>
      <c r="I828" s="14"/>
      <c r="J828" s="7"/>
      <c r="K828" s="34"/>
      <c r="L828" s="14"/>
      <c r="M828" s="14"/>
    </row>
    <row r="829" spans="8:13" ht="12.75" x14ac:dyDescent="0.35">
      <c r="H829" s="7"/>
      <c r="I829" s="14"/>
      <c r="J829" s="7"/>
      <c r="K829" s="34"/>
      <c r="L829" s="14"/>
      <c r="M829" s="14"/>
    </row>
    <row r="830" spans="8:13" ht="12.75" x14ac:dyDescent="0.35">
      <c r="H830" s="7"/>
      <c r="I830" s="14"/>
      <c r="J830" s="7"/>
      <c r="K830" s="34"/>
      <c r="L830" s="14"/>
      <c r="M830" s="14"/>
    </row>
    <row r="831" spans="8:13" ht="12.75" x14ac:dyDescent="0.35">
      <c r="H831" s="7"/>
      <c r="I831" s="14"/>
      <c r="J831" s="7"/>
      <c r="K831" s="34"/>
      <c r="L831" s="14"/>
      <c r="M831" s="14"/>
    </row>
    <row r="832" spans="8:13" ht="12.75" x14ac:dyDescent="0.35">
      <c r="H832" s="7"/>
      <c r="I832" s="14"/>
      <c r="J832" s="7"/>
      <c r="K832" s="34"/>
      <c r="L832" s="14"/>
      <c r="M832" s="14"/>
    </row>
    <row r="833" spans="8:13" ht="12.75" x14ac:dyDescent="0.35">
      <c r="H833" s="7"/>
      <c r="I833" s="14"/>
      <c r="J833" s="7"/>
      <c r="K833" s="34"/>
      <c r="L833" s="14"/>
      <c r="M833" s="14"/>
    </row>
    <row r="834" spans="8:13" ht="12.75" x14ac:dyDescent="0.35">
      <c r="H834" s="7"/>
      <c r="I834" s="14"/>
      <c r="J834" s="7"/>
      <c r="K834" s="34"/>
      <c r="L834" s="14"/>
      <c r="M834" s="14"/>
    </row>
    <row r="835" spans="8:13" ht="12.75" x14ac:dyDescent="0.35">
      <c r="H835" s="7"/>
      <c r="I835" s="14"/>
      <c r="J835" s="7"/>
      <c r="K835" s="34"/>
      <c r="L835" s="14"/>
      <c r="M835" s="14"/>
    </row>
    <row r="836" spans="8:13" ht="12.75" x14ac:dyDescent="0.35">
      <c r="H836" s="7"/>
      <c r="I836" s="14"/>
      <c r="J836" s="7"/>
      <c r="K836" s="34"/>
      <c r="L836" s="14"/>
      <c r="M836" s="14"/>
    </row>
    <row r="837" spans="8:13" ht="12.75" x14ac:dyDescent="0.35">
      <c r="H837" s="7"/>
      <c r="I837" s="14"/>
      <c r="J837" s="7"/>
      <c r="K837" s="34"/>
      <c r="L837" s="14"/>
      <c r="M837" s="14"/>
    </row>
    <row r="838" spans="8:13" ht="12.75" x14ac:dyDescent="0.35">
      <c r="H838" s="7"/>
      <c r="I838" s="14"/>
      <c r="J838" s="7"/>
      <c r="K838" s="34"/>
      <c r="L838" s="14"/>
      <c r="M838" s="14"/>
    </row>
    <row r="839" spans="8:13" ht="12.75" x14ac:dyDescent="0.35">
      <c r="H839" s="7"/>
      <c r="I839" s="14"/>
      <c r="J839" s="7"/>
      <c r="K839" s="34"/>
      <c r="L839" s="14"/>
      <c r="M839" s="14"/>
    </row>
    <row r="840" spans="8:13" ht="12.75" x14ac:dyDescent="0.35">
      <c r="H840" s="7"/>
      <c r="I840" s="14"/>
      <c r="J840" s="7"/>
      <c r="K840" s="34"/>
      <c r="L840" s="14"/>
      <c r="M840" s="14"/>
    </row>
    <row r="841" spans="8:13" ht="12.75" x14ac:dyDescent="0.35">
      <c r="H841" s="7"/>
      <c r="I841" s="14"/>
      <c r="J841" s="7"/>
      <c r="K841" s="34"/>
      <c r="L841" s="14"/>
      <c r="M841" s="14"/>
    </row>
    <row r="842" spans="8:13" ht="12.75" x14ac:dyDescent="0.35">
      <c r="H842" s="7"/>
      <c r="I842" s="14"/>
      <c r="J842" s="7"/>
      <c r="K842" s="34"/>
      <c r="L842" s="14"/>
      <c r="M842" s="14"/>
    </row>
    <row r="843" spans="8:13" ht="12.75" x14ac:dyDescent="0.35">
      <c r="H843" s="7"/>
      <c r="I843" s="14"/>
      <c r="J843" s="7"/>
      <c r="K843" s="34"/>
      <c r="L843" s="14"/>
      <c r="M843" s="14"/>
    </row>
    <row r="844" spans="8:13" ht="12.75" x14ac:dyDescent="0.35">
      <c r="H844" s="7"/>
      <c r="I844" s="14"/>
      <c r="J844" s="7"/>
      <c r="K844" s="34"/>
      <c r="L844" s="14"/>
      <c r="M844" s="14"/>
    </row>
    <row r="845" spans="8:13" ht="12.75" x14ac:dyDescent="0.35">
      <c r="H845" s="7"/>
      <c r="I845" s="14"/>
      <c r="J845" s="7"/>
      <c r="K845" s="34"/>
      <c r="L845" s="14"/>
      <c r="M845" s="14"/>
    </row>
    <row r="846" spans="8:13" ht="12.75" x14ac:dyDescent="0.35">
      <c r="H846" s="7"/>
      <c r="I846" s="14"/>
      <c r="J846" s="7"/>
      <c r="K846" s="34"/>
      <c r="L846" s="14"/>
      <c r="M846" s="14"/>
    </row>
    <row r="847" spans="8:13" ht="12.75" x14ac:dyDescent="0.35">
      <c r="H847" s="7"/>
      <c r="I847" s="14"/>
      <c r="J847" s="7"/>
      <c r="K847" s="34"/>
      <c r="L847" s="14"/>
      <c r="M847" s="14"/>
    </row>
    <row r="848" spans="8:13" ht="12.75" x14ac:dyDescent="0.35">
      <c r="H848" s="7"/>
      <c r="I848" s="14"/>
      <c r="J848" s="7"/>
      <c r="K848" s="34"/>
      <c r="L848" s="14"/>
      <c r="M848" s="14"/>
    </row>
    <row r="849" spans="8:13" ht="12.75" x14ac:dyDescent="0.35">
      <c r="H849" s="7"/>
      <c r="I849" s="14"/>
      <c r="J849" s="7"/>
      <c r="K849" s="34"/>
      <c r="L849" s="14"/>
      <c r="M849" s="14"/>
    </row>
    <row r="850" spans="8:13" ht="12.75" x14ac:dyDescent="0.35">
      <c r="H850" s="7"/>
      <c r="I850" s="14"/>
      <c r="J850" s="7"/>
      <c r="K850" s="34"/>
      <c r="L850" s="14"/>
      <c r="M850" s="14"/>
    </row>
    <row r="851" spans="8:13" ht="12.75" x14ac:dyDescent="0.35">
      <c r="H851" s="7"/>
      <c r="I851" s="14"/>
      <c r="J851" s="7"/>
      <c r="K851" s="34"/>
      <c r="L851" s="14"/>
      <c r="M851" s="14"/>
    </row>
    <row r="852" spans="8:13" ht="12.75" x14ac:dyDescent="0.35">
      <c r="H852" s="7"/>
      <c r="I852" s="14"/>
      <c r="J852" s="7"/>
      <c r="K852" s="34"/>
      <c r="L852" s="14"/>
      <c r="M852" s="14"/>
    </row>
    <row r="853" spans="8:13" ht="12.75" x14ac:dyDescent="0.35">
      <c r="H853" s="7"/>
      <c r="I853" s="14"/>
      <c r="J853" s="7"/>
      <c r="K853" s="34"/>
      <c r="L853" s="14"/>
      <c r="M853" s="14"/>
    </row>
    <row r="854" spans="8:13" ht="12.75" x14ac:dyDescent="0.35">
      <c r="H854" s="7"/>
      <c r="I854" s="14"/>
      <c r="J854" s="7"/>
      <c r="K854" s="34"/>
      <c r="L854" s="14"/>
      <c r="M854" s="14"/>
    </row>
    <row r="855" spans="8:13" ht="12.75" x14ac:dyDescent="0.35">
      <c r="H855" s="7"/>
      <c r="I855" s="14"/>
      <c r="J855" s="7"/>
      <c r="K855" s="34"/>
      <c r="L855" s="14"/>
      <c r="M855" s="14"/>
    </row>
    <row r="856" spans="8:13" ht="12.75" x14ac:dyDescent="0.35">
      <c r="H856" s="7"/>
      <c r="I856" s="14"/>
      <c r="J856" s="7"/>
      <c r="K856" s="34"/>
      <c r="L856" s="14"/>
      <c r="M856" s="14"/>
    </row>
    <row r="857" spans="8:13" ht="12.75" x14ac:dyDescent="0.35">
      <c r="H857" s="7"/>
      <c r="I857" s="14"/>
      <c r="J857" s="7"/>
      <c r="K857" s="34"/>
      <c r="L857" s="14"/>
      <c r="M857" s="14"/>
    </row>
    <row r="858" spans="8:13" ht="12.75" x14ac:dyDescent="0.35">
      <c r="H858" s="7"/>
      <c r="I858" s="14"/>
      <c r="J858" s="7"/>
      <c r="K858" s="34"/>
      <c r="L858" s="14"/>
      <c r="M858" s="14"/>
    </row>
    <row r="859" spans="8:13" ht="12.75" x14ac:dyDescent="0.35">
      <c r="H859" s="7"/>
      <c r="I859" s="14"/>
      <c r="J859" s="7"/>
      <c r="K859" s="34"/>
      <c r="L859" s="14"/>
      <c r="M859" s="14"/>
    </row>
    <row r="860" spans="8:13" ht="12.75" x14ac:dyDescent="0.35">
      <c r="H860" s="7"/>
      <c r="I860" s="14"/>
      <c r="J860" s="7"/>
      <c r="K860" s="34"/>
      <c r="L860" s="14"/>
      <c r="M860" s="14"/>
    </row>
    <row r="861" spans="8:13" ht="12.75" x14ac:dyDescent="0.35">
      <c r="H861" s="7"/>
      <c r="I861" s="14"/>
      <c r="J861" s="7"/>
      <c r="K861" s="34"/>
      <c r="L861" s="14"/>
      <c r="M861" s="14"/>
    </row>
    <row r="862" spans="8:13" ht="12.75" x14ac:dyDescent="0.35">
      <c r="H862" s="7"/>
      <c r="I862" s="14"/>
      <c r="J862" s="7"/>
      <c r="K862" s="34"/>
      <c r="L862" s="14"/>
      <c r="M862" s="14"/>
    </row>
    <row r="863" spans="8:13" ht="12.75" x14ac:dyDescent="0.35">
      <c r="H863" s="7"/>
      <c r="I863" s="14"/>
      <c r="J863" s="7"/>
      <c r="K863" s="34"/>
      <c r="L863" s="14"/>
      <c r="M863" s="14"/>
    </row>
    <row r="864" spans="8:13" ht="12.75" x14ac:dyDescent="0.35">
      <c r="H864" s="7"/>
      <c r="I864" s="14"/>
      <c r="J864" s="7"/>
      <c r="K864" s="34"/>
      <c r="L864" s="14"/>
      <c r="M864" s="14"/>
    </row>
    <row r="865" spans="8:13" ht="12.75" x14ac:dyDescent="0.35">
      <c r="H865" s="7"/>
      <c r="I865" s="14"/>
      <c r="J865" s="7"/>
      <c r="K865" s="34"/>
      <c r="L865" s="14"/>
      <c r="M865" s="14"/>
    </row>
    <row r="866" spans="8:13" ht="12.75" x14ac:dyDescent="0.35">
      <c r="H866" s="7"/>
      <c r="I866" s="14"/>
      <c r="J866" s="7"/>
      <c r="K866" s="34"/>
      <c r="L866" s="14"/>
      <c r="M866" s="14"/>
    </row>
    <row r="867" spans="8:13" ht="12.75" x14ac:dyDescent="0.35">
      <c r="H867" s="7"/>
      <c r="I867" s="14"/>
      <c r="J867" s="7"/>
      <c r="K867" s="34"/>
      <c r="L867" s="14"/>
      <c r="M867" s="14"/>
    </row>
    <row r="868" spans="8:13" ht="12.75" x14ac:dyDescent="0.35">
      <c r="H868" s="7"/>
      <c r="I868" s="14"/>
      <c r="J868" s="7"/>
      <c r="K868" s="34"/>
      <c r="L868" s="14"/>
      <c r="M868" s="14"/>
    </row>
    <row r="869" spans="8:13" ht="12.75" x14ac:dyDescent="0.35">
      <c r="H869" s="7"/>
      <c r="I869" s="14"/>
      <c r="J869" s="7"/>
      <c r="K869" s="34"/>
      <c r="L869" s="14"/>
      <c r="M869" s="14"/>
    </row>
    <row r="870" spans="8:13" ht="12.75" x14ac:dyDescent="0.35">
      <c r="H870" s="7"/>
      <c r="I870" s="14"/>
      <c r="J870" s="7"/>
      <c r="K870" s="34"/>
      <c r="L870" s="14"/>
      <c r="M870" s="14"/>
    </row>
    <row r="871" spans="8:13" ht="12.75" x14ac:dyDescent="0.35">
      <c r="H871" s="7"/>
      <c r="I871" s="14"/>
      <c r="J871" s="7"/>
      <c r="K871" s="34"/>
      <c r="L871" s="14"/>
      <c r="M871" s="14"/>
    </row>
    <row r="872" spans="8:13" ht="12.75" x14ac:dyDescent="0.35">
      <c r="H872" s="7"/>
      <c r="I872" s="14"/>
      <c r="J872" s="7"/>
      <c r="K872" s="34"/>
      <c r="L872" s="14"/>
      <c r="M872" s="14"/>
    </row>
    <row r="873" spans="8:13" ht="12.75" x14ac:dyDescent="0.35">
      <c r="H873" s="7"/>
      <c r="I873" s="14"/>
      <c r="J873" s="7"/>
      <c r="K873" s="34"/>
      <c r="L873" s="14"/>
      <c r="M873" s="14"/>
    </row>
    <row r="874" spans="8:13" ht="12.75" x14ac:dyDescent="0.35">
      <c r="H874" s="7"/>
      <c r="I874" s="14"/>
      <c r="J874" s="7"/>
      <c r="K874" s="34"/>
      <c r="L874" s="14"/>
      <c r="M874" s="14"/>
    </row>
    <row r="875" spans="8:13" ht="12.75" x14ac:dyDescent="0.35">
      <c r="H875" s="7"/>
      <c r="I875" s="14"/>
      <c r="J875" s="7"/>
      <c r="K875" s="34"/>
      <c r="L875" s="14"/>
      <c r="M875" s="14"/>
    </row>
    <row r="876" spans="8:13" ht="12.75" x14ac:dyDescent="0.35">
      <c r="H876" s="7"/>
      <c r="I876" s="14"/>
      <c r="J876" s="7"/>
      <c r="K876" s="34"/>
      <c r="L876" s="14"/>
      <c r="M876" s="14"/>
    </row>
    <row r="877" spans="8:13" ht="12.75" x14ac:dyDescent="0.35">
      <c r="H877" s="7"/>
      <c r="I877" s="14"/>
      <c r="J877" s="7"/>
      <c r="K877" s="34"/>
      <c r="L877" s="14"/>
      <c r="M877" s="14"/>
    </row>
    <row r="878" spans="8:13" ht="12.75" x14ac:dyDescent="0.35">
      <c r="H878" s="7"/>
      <c r="I878" s="14"/>
      <c r="J878" s="7"/>
      <c r="K878" s="34"/>
      <c r="L878" s="14"/>
      <c r="M878" s="14"/>
    </row>
    <row r="879" spans="8:13" ht="12.75" x14ac:dyDescent="0.35">
      <c r="H879" s="7"/>
      <c r="I879" s="14"/>
      <c r="J879" s="7"/>
      <c r="K879" s="34"/>
      <c r="L879" s="14"/>
      <c r="M879" s="14"/>
    </row>
    <row r="880" spans="8:13" ht="12.75" x14ac:dyDescent="0.35">
      <c r="H880" s="7"/>
      <c r="I880" s="14"/>
      <c r="J880" s="7"/>
      <c r="K880" s="34"/>
      <c r="L880" s="14"/>
      <c r="M880" s="14"/>
    </row>
    <row r="881" spans="8:13" ht="12.75" x14ac:dyDescent="0.35">
      <c r="H881" s="7"/>
      <c r="I881" s="14"/>
      <c r="J881" s="7"/>
      <c r="K881" s="34"/>
      <c r="L881" s="14"/>
      <c r="M881" s="14"/>
    </row>
    <row r="882" spans="8:13" ht="12.75" x14ac:dyDescent="0.35">
      <c r="H882" s="7"/>
      <c r="I882" s="14"/>
      <c r="J882" s="7"/>
      <c r="K882" s="34"/>
      <c r="L882" s="14"/>
      <c r="M882" s="14"/>
    </row>
    <row r="883" spans="8:13" ht="12.75" x14ac:dyDescent="0.35">
      <c r="H883" s="7"/>
      <c r="I883" s="14"/>
      <c r="J883" s="7"/>
      <c r="K883" s="34"/>
      <c r="L883" s="14"/>
      <c r="M883" s="14"/>
    </row>
    <row r="884" spans="8:13" ht="12.75" x14ac:dyDescent="0.35">
      <c r="H884" s="7"/>
      <c r="I884" s="14"/>
      <c r="J884" s="7"/>
      <c r="K884" s="34"/>
      <c r="L884" s="14"/>
      <c r="M884" s="14"/>
    </row>
    <row r="885" spans="8:13" ht="12.75" x14ac:dyDescent="0.35">
      <c r="H885" s="7"/>
      <c r="I885" s="14"/>
      <c r="J885" s="7"/>
      <c r="K885" s="34"/>
      <c r="L885" s="14"/>
      <c r="M885" s="14"/>
    </row>
    <row r="886" spans="8:13" ht="12.75" x14ac:dyDescent="0.35">
      <c r="H886" s="7"/>
      <c r="I886" s="14"/>
      <c r="J886" s="7"/>
      <c r="K886" s="34"/>
      <c r="L886" s="14"/>
      <c r="M886" s="14"/>
    </row>
    <row r="887" spans="8:13" ht="12.75" x14ac:dyDescent="0.35">
      <c r="H887" s="7"/>
      <c r="I887" s="14"/>
      <c r="J887" s="7"/>
      <c r="K887" s="34"/>
      <c r="L887" s="14"/>
      <c r="M887" s="14"/>
    </row>
    <row r="888" spans="8:13" ht="12.75" x14ac:dyDescent="0.35">
      <c r="H888" s="7"/>
      <c r="I888" s="14"/>
      <c r="J888" s="7"/>
      <c r="K888" s="34"/>
      <c r="L888" s="14"/>
      <c r="M888" s="14"/>
    </row>
    <row r="889" spans="8:13" ht="12.75" x14ac:dyDescent="0.35">
      <c r="H889" s="7"/>
      <c r="I889" s="14"/>
      <c r="J889" s="7"/>
      <c r="K889" s="34"/>
      <c r="L889" s="14"/>
      <c r="M889" s="14"/>
    </row>
    <row r="890" spans="8:13" ht="12.75" x14ac:dyDescent="0.35">
      <c r="H890" s="7"/>
      <c r="I890" s="14"/>
      <c r="J890" s="7"/>
      <c r="K890" s="34"/>
      <c r="L890" s="14"/>
      <c r="M890" s="14"/>
    </row>
    <row r="891" spans="8:13" ht="12.75" x14ac:dyDescent="0.35">
      <c r="H891" s="7"/>
      <c r="I891" s="14"/>
      <c r="J891" s="7"/>
      <c r="K891" s="34"/>
      <c r="L891" s="14"/>
      <c r="M891" s="14"/>
    </row>
    <row r="892" spans="8:13" ht="12.75" x14ac:dyDescent="0.35">
      <c r="H892" s="7"/>
      <c r="I892" s="14"/>
      <c r="J892" s="7"/>
      <c r="K892" s="34"/>
      <c r="L892" s="14"/>
      <c r="M892" s="14"/>
    </row>
    <row r="893" spans="8:13" ht="12.75" x14ac:dyDescent="0.35">
      <c r="H893" s="7"/>
      <c r="I893" s="14"/>
      <c r="J893" s="7"/>
      <c r="K893" s="34"/>
      <c r="L893" s="14"/>
      <c r="M893" s="14"/>
    </row>
    <row r="894" spans="8:13" ht="12.75" x14ac:dyDescent="0.35">
      <c r="H894" s="7"/>
      <c r="I894" s="14"/>
      <c r="J894" s="7"/>
      <c r="K894" s="34"/>
      <c r="L894" s="14"/>
      <c r="M894" s="14"/>
    </row>
    <row r="895" spans="8:13" ht="12.75" x14ac:dyDescent="0.35">
      <c r="H895" s="7"/>
      <c r="I895" s="14"/>
      <c r="J895" s="7"/>
      <c r="K895" s="34"/>
      <c r="L895" s="14"/>
      <c r="M895" s="14"/>
    </row>
    <row r="896" spans="8:13" ht="12.75" x14ac:dyDescent="0.35">
      <c r="H896" s="7"/>
      <c r="I896" s="14"/>
      <c r="J896" s="7"/>
      <c r="K896" s="34"/>
      <c r="L896" s="14"/>
      <c r="M896" s="14"/>
    </row>
    <row r="897" spans="8:13" ht="12.75" x14ac:dyDescent="0.35">
      <c r="H897" s="7"/>
      <c r="I897" s="14"/>
      <c r="J897" s="7"/>
      <c r="K897" s="34"/>
      <c r="L897" s="14"/>
      <c r="M897" s="14"/>
    </row>
    <row r="898" spans="8:13" ht="12.75" x14ac:dyDescent="0.35">
      <c r="H898" s="7"/>
      <c r="I898" s="14"/>
      <c r="J898" s="7"/>
      <c r="K898" s="34"/>
      <c r="L898" s="14"/>
      <c r="M898" s="14"/>
    </row>
    <row r="899" spans="8:13" ht="12.75" x14ac:dyDescent="0.35">
      <c r="H899" s="7"/>
      <c r="I899" s="14"/>
      <c r="J899" s="7"/>
      <c r="K899" s="34"/>
      <c r="L899" s="14"/>
      <c r="M899" s="14"/>
    </row>
    <row r="900" spans="8:13" ht="12.75" x14ac:dyDescent="0.35">
      <c r="H900" s="7"/>
      <c r="I900" s="14"/>
      <c r="J900" s="7"/>
      <c r="K900" s="34"/>
      <c r="L900" s="14"/>
      <c r="M900" s="14"/>
    </row>
    <row r="901" spans="8:13" ht="12.75" x14ac:dyDescent="0.35">
      <c r="H901" s="7"/>
      <c r="I901" s="14"/>
      <c r="J901" s="7"/>
      <c r="K901" s="34"/>
      <c r="L901" s="14"/>
      <c r="M901" s="14"/>
    </row>
    <row r="902" spans="8:13" ht="12.75" x14ac:dyDescent="0.35">
      <c r="H902" s="7"/>
      <c r="I902" s="14"/>
      <c r="J902" s="7"/>
      <c r="K902" s="34"/>
      <c r="L902" s="14"/>
      <c r="M902" s="14"/>
    </row>
    <row r="903" spans="8:13" ht="12.75" x14ac:dyDescent="0.35">
      <c r="H903" s="7"/>
      <c r="I903" s="14"/>
      <c r="J903" s="7"/>
      <c r="K903" s="34"/>
      <c r="L903" s="14"/>
      <c r="M903" s="14"/>
    </row>
    <row r="904" spans="8:13" ht="12.75" x14ac:dyDescent="0.35">
      <c r="H904" s="7"/>
      <c r="I904" s="14"/>
      <c r="J904" s="7"/>
      <c r="K904" s="34"/>
      <c r="L904" s="14"/>
      <c r="M904" s="14"/>
    </row>
    <row r="905" spans="8:13" ht="12.75" x14ac:dyDescent="0.35">
      <c r="H905" s="7"/>
      <c r="I905" s="14"/>
      <c r="J905" s="7"/>
      <c r="K905" s="34"/>
      <c r="L905" s="14"/>
      <c r="M905" s="14"/>
    </row>
    <row r="906" spans="8:13" ht="12.75" x14ac:dyDescent="0.35">
      <c r="H906" s="7"/>
      <c r="I906" s="14"/>
      <c r="J906" s="7"/>
      <c r="K906" s="34"/>
      <c r="L906" s="14"/>
      <c r="M906" s="14"/>
    </row>
    <row r="907" spans="8:13" ht="12.75" x14ac:dyDescent="0.35">
      <c r="H907" s="7"/>
      <c r="I907" s="14"/>
      <c r="J907" s="7"/>
      <c r="K907" s="34"/>
      <c r="L907" s="14"/>
      <c r="M907" s="14"/>
    </row>
    <row r="908" spans="8:13" ht="12.75" x14ac:dyDescent="0.35">
      <c r="H908" s="7"/>
      <c r="I908" s="14"/>
      <c r="J908" s="7"/>
      <c r="K908" s="34"/>
      <c r="L908" s="14"/>
      <c r="M908" s="14"/>
    </row>
    <row r="909" spans="8:13" ht="12.75" x14ac:dyDescent="0.35">
      <c r="H909" s="7"/>
      <c r="I909" s="14"/>
      <c r="J909" s="7"/>
      <c r="K909" s="34"/>
      <c r="L909" s="14"/>
      <c r="M909" s="14"/>
    </row>
    <row r="910" spans="8:13" ht="12.75" x14ac:dyDescent="0.35">
      <c r="H910" s="7"/>
      <c r="I910" s="14"/>
      <c r="J910" s="7"/>
      <c r="K910" s="34"/>
      <c r="L910" s="14"/>
      <c r="M910" s="14"/>
    </row>
    <row r="911" spans="8:13" ht="12.75" x14ac:dyDescent="0.35">
      <c r="H911" s="7"/>
      <c r="I911" s="14"/>
      <c r="J911" s="7"/>
      <c r="K911" s="34"/>
      <c r="L911" s="14"/>
      <c r="M911" s="14"/>
    </row>
    <row r="912" spans="8:13" ht="12.75" x14ac:dyDescent="0.35">
      <c r="H912" s="7"/>
      <c r="I912" s="14"/>
      <c r="J912" s="7"/>
      <c r="K912" s="34"/>
      <c r="L912" s="14"/>
      <c r="M912" s="14"/>
    </row>
    <row r="913" spans="8:13" ht="12.75" x14ac:dyDescent="0.35">
      <c r="H913" s="7"/>
      <c r="I913" s="14"/>
      <c r="J913" s="7"/>
      <c r="K913" s="34"/>
      <c r="L913" s="14"/>
      <c r="M913" s="14"/>
    </row>
    <row r="914" spans="8:13" ht="12.75" x14ac:dyDescent="0.35">
      <c r="H914" s="7"/>
      <c r="I914" s="14"/>
      <c r="J914" s="7"/>
      <c r="K914" s="34"/>
      <c r="L914" s="14"/>
      <c r="M914" s="14"/>
    </row>
    <row r="915" spans="8:13" ht="12.75" x14ac:dyDescent="0.35">
      <c r="H915" s="7"/>
      <c r="I915" s="14"/>
      <c r="J915" s="7"/>
      <c r="K915" s="34"/>
      <c r="L915" s="14"/>
      <c r="M915" s="14"/>
    </row>
    <row r="916" spans="8:13" ht="12.75" x14ac:dyDescent="0.35">
      <c r="H916" s="7"/>
      <c r="I916" s="14"/>
      <c r="J916" s="7"/>
      <c r="K916" s="34"/>
      <c r="L916" s="14"/>
      <c r="M916" s="14"/>
    </row>
    <row r="917" spans="8:13" ht="12.75" x14ac:dyDescent="0.35">
      <c r="H917" s="7"/>
      <c r="I917" s="14"/>
      <c r="J917" s="7"/>
      <c r="K917" s="34"/>
      <c r="L917" s="14"/>
      <c r="M917" s="14"/>
    </row>
    <row r="918" spans="8:13" ht="12.75" x14ac:dyDescent="0.35">
      <c r="H918" s="7"/>
      <c r="I918" s="14"/>
      <c r="J918" s="7"/>
      <c r="K918" s="34"/>
      <c r="L918" s="14"/>
      <c r="M918" s="14"/>
    </row>
    <row r="919" spans="8:13" ht="12.75" x14ac:dyDescent="0.35">
      <c r="H919" s="7"/>
      <c r="I919" s="14"/>
      <c r="J919" s="7"/>
      <c r="K919" s="34"/>
      <c r="L919" s="14"/>
      <c r="M919" s="14"/>
    </row>
    <row r="920" spans="8:13" ht="12.75" x14ac:dyDescent="0.35">
      <c r="H920" s="7"/>
      <c r="I920" s="14"/>
      <c r="J920" s="7"/>
      <c r="K920" s="34"/>
      <c r="L920" s="14"/>
      <c r="M920" s="14"/>
    </row>
    <row r="921" spans="8:13" ht="12.75" x14ac:dyDescent="0.35">
      <c r="H921" s="7"/>
      <c r="I921" s="14"/>
      <c r="J921" s="7"/>
      <c r="K921" s="34"/>
      <c r="L921" s="14"/>
      <c r="M921" s="14"/>
    </row>
    <row r="922" spans="8:13" ht="12.75" x14ac:dyDescent="0.35">
      <c r="H922" s="7"/>
      <c r="I922" s="14"/>
      <c r="J922" s="7"/>
      <c r="K922" s="34"/>
      <c r="L922" s="14"/>
      <c r="M922" s="14"/>
    </row>
    <row r="923" spans="8:13" ht="12.75" x14ac:dyDescent="0.35">
      <c r="H923" s="7"/>
      <c r="I923" s="14"/>
      <c r="J923" s="7"/>
      <c r="K923" s="34"/>
      <c r="L923" s="14"/>
      <c r="M923" s="14"/>
    </row>
    <row r="924" spans="8:13" ht="12.75" x14ac:dyDescent="0.35">
      <c r="H924" s="7"/>
      <c r="I924" s="14"/>
      <c r="J924" s="7"/>
      <c r="K924" s="34"/>
      <c r="L924" s="14"/>
      <c r="M924" s="14"/>
    </row>
    <row r="925" spans="8:13" ht="12.75" x14ac:dyDescent="0.35">
      <c r="H925" s="7"/>
      <c r="I925" s="14"/>
      <c r="J925" s="7"/>
      <c r="K925" s="34"/>
      <c r="L925" s="14"/>
      <c r="M925" s="14"/>
    </row>
    <row r="926" spans="8:13" ht="12.75" x14ac:dyDescent="0.35">
      <c r="H926" s="7"/>
      <c r="I926" s="14"/>
      <c r="J926" s="7"/>
      <c r="K926" s="34"/>
      <c r="L926" s="14"/>
      <c r="M926" s="14"/>
    </row>
    <row r="927" spans="8:13" ht="12.75" x14ac:dyDescent="0.35">
      <c r="H927" s="7"/>
      <c r="I927" s="14"/>
      <c r="J927" s="7"/>
      <c r="K927" s="34"/>
      <c r="L927" s="14"/>
      <c r="M927" s="14"/>
    </row>
    <row r="928" spans="8:13" ht="12.75" x14ac:dyDescent="0.35">
      <c r="H928" s="7"/>
      <c r="I928" s="14"/>
      <c r="J928" s="7"/>
      <c r="K928" s="34"/>
      <c r="L928" s="14"/>
      <c r="M928" s="14"/>
    </row>
    <row r="929" spans="8:13" ht="12.75" x14ac:dyDescent="0.35">
      <c r="H929" s="7"/>
      <c r="I929" s="14"/>
      <c r="J929" s="7"/>
      <c r="K929" s="34"/>
      <c r="L929" s="14"/>
      <c r="M929" s="14"/>
    </row>
    <row r="930" spans="8:13" ht="12.75" x14ac:dyDescent="0.35">
      <c r="H930" s="7"/>
      <c r="I930" s="14"/>
      <c r="J930" s="7"/>
      <c r="K930" s="34"/>
      <c r="L930" s="14"/>
      <c r="M930" s="14"/>
    </row>
    <row r="931" spans="8:13" ht="12.75" x14ac:dyDescent="0.35">
      <c r="H931" s="7"/>
      <c r="I931" s="14"/>
      <c r="J931" s="7"/>
      <c r="K931" s="34"/>
      <c r="L931" s="14"/>
      <c r="M931" s="14"/>
    </row>
    <row r="932" spans="8:13" ht="12.75" x14ac:dyDescent="0.35">
      <c r="H932" s="7"/>
      <c r="I932" s="14"/>
      <c r="J932" s="7"/>
      <c r="K932" s="34"/>
      <c r="L932" s="14"/>
      <c r="M932" s="14"/>
    </row>
    <row r="933" spans="8:13" ht="12.75" x14ac:dyDescent="0.35">
      <c r="H933" s="7"/>
      <c r="I933" s="14"/>
      <c r="J933" s="7"/>
      <c r="K933" s="34"/>
      <c r="L933" s="14"/>
      <c r="M933" s="14"/>
    </row>
    <row r="934" spans="8:13" ht="12.75" x14ac:dyDescent="0.35">
      <c r="H934" s="7"/>
      <c r="I934" s="14"/>
      <c r="J934" s="7"/>
      <c r="K934" s="34"/>
      <c r="L934" s="14"/>
      <c r="M934" s="14"/>
    </row>
    <row r="935" spans="8:13" ht="12.75" x14ac:dyDescent="0.35">
      <c r="H935" s="7"/>
      <c r="I935" s="14"/>
      <c r="J935" s="7"/>
      <c r="K935" s="34"/>
      <c r="L935" s="14"/>
      <c r="M935" s="14"/>
    </row>
    <row r="936" spans="8:13" ht="12.75" x14ac:dyDescent="0.35">
      <c r="H936" s="7"/>
      <c r="I936" s="14"/>
      <c r="J936" s="7"/>
      <c r="K936" s="34"/>
      <c r="L936" s="14"/>
      <c r="M936" s="14"/>
    </row>
    <row r="937" spans="8:13" ht="12.75" x14ac:dyDescent="0.35">
      <c r="H937" s="7"/>
      <c r="I937" s="14"/>
      <c r="J937" s="7"/>
      <c r="K937" s="34"/>
      <c r="L937" s="14"/>
      <c r="M937" s="14"/>
    </row>
    <row r="938" spans="8:13" ht="12.75" x14ac:dyDescent="0.35">
      <c r="H938" s="7"/>
      <c r="I938" s="14"/>
      <c r="J938" s="7"/>
      <c r="K938" s="34"/>
      <c r="L938" s="14"/>
      <c r="M938" s="14"/>
    </row>
    <row r="939" spans="8:13" ht="12.75" x14ac:dyDescent="0.35">
      <c r="H939" s="7"/>
      <c r="I939" s="14"/>
      <c r="J939" s="7"/>
      <c r="K939" s="34"/>
      <c r="L939" s="14"/>
      <c r="M939" s="14"/>
    </row>
    <row r="940" spans="8:13" ht="12.75" x14ac:dyDescent="0.35">
      <c r="H940" s="7"/>
      <c r="I940" s="14"/>
      <c r="J940" s="7"/>
      <c r="K940" s="34"/>
      <c r="L940" s="14"/>
      <c r="M940" s="14"/>
    </row>
    <row r="941" spans="8:13" ht="12.75" x14ac:dyDescent="0.35">
      <c r="H941" s="7"/>
      <c r="I941" s="14"/>
      <c r="J941" s="7"/>
      <c r="K941" s="34"/>
      <c r="L941" s="14"/>
      <c r="M941" s="14"/>
    </row>
    <row r="942" spans="8:13" ht="12.75" x14ac:dyDescent="0.35">
      <c r="H942" s="7"/>
      <c r="I942" s="14"/>
      <c r="J942" s="7"/>
      <c r="K942" s="34"/>
      <c r="L942" s="14"/>
      <c r="M942" s="14"/>
    </row>
    <row r="943" spans="8:13" ht="12.75" x14ac:dyDescent="0.35">
      <c r="H943" s="7"/>
      <c r="I943" s="14"/>
      <c r="J943" s="7"/>
      <c r="K943" s="34"/>
      <c r="L943" s="14"/>
      <c r="M943" s="14"/>
    </row>
    <row r="944" spans="8:13" ht="12.75" x14ac:dyDescent="0.35">
      <c r="H944" s="7"/>
      <c r="I944" s="14"/>
      <c r="J944" s="7"/>
      <c r="K944" s="34"/>
      <c r="L944" s="14"/>
      <c r="M944" s="14"/>
    </row>
    <row r="945" spans="8:13" ht="12.75" x14ac:dyDescent="0.35">
      <c r="H945" s="7"/>
      <c r="I945" s="14"/>
      <c r="J945" s="7"/>
      <c r="K945" s="34"/>
      <c r="L945" s="14"/>
      <c r="M945" s="14"/>
    </row>
    <row r="946" spans="8:13" ht="12.75" x14ac:dyDescent="0.35">
      <c r="H946" s="7"/>
      <c r="I946" s="14"/>
      <c r="J946" s="7"/>
      <c r="K946" s="34"/>
      <c r="L946" s="14"/>
      <c r="M946" s="14"/>
    </row>
    <row r="947" spans="8:13" ht="12.75" x14ac:dyDescent="0.35">
      <c r="H947" s="7"/>
      <c r="I947" s="14"/>
      <c r="J947" s="7"/>
      <c r="K947" s="34"/>
      <c r="L947" s="14"/>
      <c r="M947" s="14"/>
    </row>
    <row r="948" spans="8:13" ht="12.75" x14ac:dyDescent="0.35">
      <c r="H948" s="7"/>
      <c r="I948" s="14"/>
      <c r="J948" s="7"/>
      <c r="K948" s="34"/>
      <c r="L948" s="14"/>
      <c r="M948" s="14"/>
    </row>
    <row r="949" spans="8:13" ht="12.75" x14ac:dyDescent="0.35">
      <c r="H949" s="7"/>
      <c r="I949" s="14"/>
      <c r="J949" s="7"/>
      <c r="K949" s="34"/>
      <c r="L949" s="14"/>
      <c r="M949" s="14"/>
    </row>
    <row r="950" spans="8:13" ht="12.75" x14ac:dyDescent="0.35">
      <c r="H950" s="7"/>
      <c r="I950" s="14"/>
      <c r="J950" s="7"/>
      <c r="K950" s="34"/>
      <c r="L950" s="14"/>
      <c r="M950" s="14"/>
    </row>
    <row r="951" spans="8:13" ht="12.75" x14ac:dyDescent="0.35">
      <c r="H951" s="7"/>
      <c r="I951" s="14"/>
      <c r="J951" s="7"/>
      <c r="K951" s="34"/>
      <c r="L951" s="14"/>
      <c r="M951" s="14"/>
    </row>
    <row r="952" spans="8:13" ht="12.75" x14ac:dyDescent="0.35">
      <c r="H952" s="7"/>
      <c r="I952" s="14"/>
      <c r="J952" s="7"/>
      <c r="K952" s="34"/>
      <c r="L952" s="14"/>
      <c r="M952" s="14"/>
    </row>
    <row r="953" spans="8:13" ht="12.75" x14ac:dyDescent="0.35">
      <c r="H953" s="7"/>
      <c r="I953" s="14"/>
      <c r="J953" s="7"/>
      <c r="K953" s="34"/>
      <c r="L953" s="14"/>
      <c r="M953" s="14"/>
    </row>
    <row r="954" spans="8:13" ht="12.75" x14ac:dyDescent="0.35">
      <c r="H954" s="7"/>
      <c r="I954" s="14"/>
      <c r="J954" s="7"/>
      <c r="K954" s="34"/>
      <c r="L954" s="14"/>
      <c r="M954" s="14"/>
    </row>
    <row r="955" spans="8:13" ht="12.75" x14ac:dyDescent="0.35">
      <c r="H955" s="7"/>
      <c r="I955" s="14"/>
      <c r="J955" s="7"/>
      <c r="K955" s="34"/>
      <c r="L955" s="14"/>
      <c r="M955" s="14"/>
    </row>
    <row r="956" spans="8:13" ht="12.75" x14ac:dyDescent="0.35">
      <c r="H956" s="7"/>
      <c r="I956" s="14"/>
      <c r="J956" s="7"/>
      <c r="K956" s="34"/>
      <c r="L956" s="14"/>
      <c r="M956" s="14"/>
    </row>
    <row r="957" spans="8:13" ht="12.75" x14ac:dyDescent="0.35">
      <c r="H957" s="7"/>
      <c r="I957" s="14"/>
      <c r="J957" s="7"/>
      <c r="K957" s="34"/>
      <c r="L957" s="14"/>
      <c r="M957" s="14"/>
    </row>
    <row r="958" spans="8:13" ht="12.75" x14ac:dyDescent="0.35">
      <c r="H958" s="7"/>
      <c r="I958" s="14"/>
      <c r="J958" s="7"/>
      <c r="K958" s="34"/>
      <c r="L958" s="14"/>
      <c r="M958" s="14"/>
    </row>
    <row r="959" spans="8:13" ht="12.75" x14ac:dyDescent="0.35">
      <c r="H959" s="7"/>
      <c r="I959" s="14"/>
      <c r="J959" s="7"/>
      <c r="K959" s="34"/>
      <c r="L959" s="14"/>
      <c r="M959" s="14"/>
    </row>
    <row r="960" spans="8:13" ht="12.75" x14ac:dyDescent="0.35">
      <c r="H960" s="7"/>
      <c r="I960" s="14"/>
      <c r="J960" s="7"/>
      <c r="K960" s="34"/>
      <c r="L960" s="14"/>
      <c r="M960" s="14"/>
    </row>
    <row r="961" spans="8:13" ht="12.75" x14ac:dyDescent="0.35">
      <c r="H961" s="7"/>
      <c r="I961" s="14"/>
      <c r="J961" s="7"/>
      <c r="K961" s="34"/>
      <c r="L961" s="14"/>
      <c r="M961" s="14"/>
    </row>
    <row r="962" spans="8:13" ht="12.75" x14ac:dyDescent="0.35">
      <c r="H962" s="7"/>
      <c r="I962" s="14"/>
      <c r="J962" s="7"/>
      <c r="K962" s="34"/>
      <c r="L962" s="14"/>
      <c r="M962" s="14"/>
    </row>
    <row r="963" spans="8:13" ht="12.75" x14ac:dyDescent="0.35">
      <c r="H963" s="7"/>
      <c r="I963" s="14"/>
      <c r="J963" s="7"/>
      <c r="K963" s="34"/>
      <c r="L963" s="14"/>
      <c r="M963" s="14"/>
    </row>
  </sheetData>
  <autoFilter ref="A1:M963" xr:uid="{00000000-0009-0000-0000-000001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'Input Lists'!$A$2:$A$20</xm:f>
          </x14:formula1>
          <xm:sqref>B7:B963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AK881"/>
  <sheetViews>
    <sheetView tabSelected="1" zoomScaleNormal="100" workbookViewId="0">
      <pane xSplit="7" ySplit="2" topLeftCell="J89" activePane="bottomRight" state="frozen"/>
      <selection pane="topRight" activeCell="H1" sqref="H1"/>
      <selection pane="bottomLeft" activeCell="A3" sqref="A3"/>
      <selection pane="bottomRight" activeCell="N14" sqref="N14"/>
    </sheetView>
  </sheetViews>
  <sheetFormatPr defaultColWidth="14.265625" defaultRowHeight="15.75" customHeight="1" x14ac:dyDescent="0.35"/>
  <cols>
    <col min="1" max="1" width="4.73046875" style="21" customWidth="1"/>
    <col min="2" max="2" width="12.265625" style="21" customWidth="1"/>
    <col min="3" max="3" width="13.1328125" style="21" bestFit="1" customWidth="1"/>
    <col min="4" max="4" width="15.1328125" style="21" customWidth="1"/>
    <col min="5" max="5" width="14.265625" style="21" customWidth="1"/>
    <col min="6" max="6" width="21.73046875" style="21" customWidth="1"/>
    <col min="7" max="7" width="17.265625" style="21" customWidth="1"/>
    <col min="8" max="8" width="14.265625" style="21" customWidth="1"/>
    <col min="9" max="9" width="17.265625" style="21" bestFit="1" customWidth="1"/>
    <col min="10" max="10" width="10.265625" style="21" bestFit="1" customWidth="1"/>
    <col min="11" max="11" width="19.1328125" style="21" bestFit="1" customWidth="1"/>
    <col min="12" max="12" width="12" style="21" customWidth="1"/>
    <col min="13" max="13" width="19.1328125" style="93" bestFit="1" customWidth="1"/>
    <col min="14" max="14" width="30.265625" style="21" customWidth="1"/>
    <col min="15" max="15" width="25.265625" style="60" customWidth="1"/>
    <col min="16" max="16" width="16.86328125" style="61" customWidth="1"/>
    <col min="17" max="17" width="19.265625" style="61" customWidth="1"/>
    <col min="18" max="18" width="14.265625" style="61"/>
    <col min="19" max="19" width="16.86328125" style="61" bestFit="1" customWidth="1"/>
    <col min="20" max="20" width="11.265625" style="61" customWidth="1"/>
    <col min="21" max="21" width="12" style="61" customWidth="1"/>
    <col min="22" max="22" width="16.265625" style="61" bestFit="1" customWidth="1"/>
    <col min="23" max="23" width="18.1328125" style="61" bestFit="1" customWidth="1"/>
    <col min="24" max="24" width="26.73046875" style="61" bestFit="1" customWidth="1"/>
    <col min="25" max="16384" width="14.265625" style="21"/>
  </cols>
  <sheetData>
    <row r="2" spans="2:37" ht="26.25" x14ac:dyDescent="0.4">
      <c r="B2" s="29" t="s">
        <v>97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96" t="s">
        <v>12</v>
      </c>
      <c r="L2" s="29" t="s">
        <v>13</v>
      </c>
      <c r="M2" s="97" t="s">
        <v>14</v>
      </c>
      <c r="N2" s="29" t="s">
        <v>15</v>
      </c>
      <c r="O2" s="98" t="s">
        <v>16</v>
      </c>
      <c r="P2" s="99" t="s">
        <v>98</v>
      </c>
      <c r="Q2" s="99" t="s">
        <v>16</v>
      </c>
      <c r="R2" s="99" t="s">
        <v>99</v>
      </c>
      <c r="S2" s="99" t="s">
        <v>100</v>
      </c>
      <c r="T2" s="99" t="s">
        <v>101</v>
      </c>
      <c r="U2" s="99" t="s">
        <v>717</v>
      </c>
      <c r="V2" s="99" t="s">
        <v>102</v>
      </c>
      <c r="W2" s="100" t="s">
        <v>103</v>
      </c>
      <c r="X2" s="100" t="s">
        <v>104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r="3" spans="2:37" ht="24.75" customHeight="1" x14ac:dyDescent="0.35">
      <c r="B3" s="21">
        <v>145</v>
      </c>
      <c r="C3" s="63">
        <v>42709</v>
      </c>
      <c r="D3" s="21" t="s">
        <v>293</v>
      </c>
      <c r="E3" s="18" t="s">
        <v>249</v>
      </c>
      <c r="F3" s="18" t="s">
        <v>320</v>
      </c>
      <c r="G3" s="18" t="s">
        <v>119</v>
      </c>
      <c r="H3" s="18"/>
      <c r="I3" s="18">
        <v>20</v>
      </c>
      <c r="J3" s="18">
        <v>3</v>
      </c>
      <c r="K3" s="18">
        <v>11.43</v>
      </c>
      <c r="L3" s="18" t="s">
        <v>21</v>
      </c>
      <c r="M3" s="105">
        <v>206.1</v>
      </c>
      <c r="N3" s="21" t="s">
        <v>321</v>
      </c>
      <c r="O3" s="21" t="s">
        <v>426</v>
      </c>
      <c r="P3" s="67" t="s">
        <v>105</v>
      </c>
      <c r="Q3" s="67"/>
      <c r="R3" s="67" t="s">
        <v>248</v>
      </c>
      <c r="S3" s="68">
        <v>42711</v>
      </c>
      <c r="T3" s="67" t="s">
        <v>427</v>
      </c>
      <c r="U3" s="67" t="s">
        <v>524</v>
      </c>
      <c r="V3" s="67" t="s">
        <v>42</v>
      </c>
      <c r="W3" s="69"/>
      <c r="X3" s="35">
        <v>193.97</v>
      </c>
    </row>
    <row r="4" spans="2:37" ht="18" customHeight="1" x14ac:dyDescent="0.35">
      <c r="B4" s="21">
        <v>146</v>
      </c>
      <c r="C4" s="63">
        <v>42709</v>
      </c>
      <c r="D4" s="21" t="s">
        <v>293</v>
      </c>
      <c r="E4" s="18" t="s">
        <v>322</v>
      </c>
      <c r="F4" s="18"/>
      <c r="G4" s="18" t="s">
        <v>119</v>
      </c>
      <c r="H4" s="18"/>
      <c r="I4" s="18">
        <v>24</v>
      </c>
      <c r="J4" s="18">
        <v>4</v>
      </c>
      <c r="K4" s="18">
        <v>1.2</v>
      </c>
      <c r="L4" s="18" t="s">
        <v>21</v>
      </c>
      <c r="M4" s="105">
        <v>30.82</v>
      </c>
      <c r="N4" s="21" t="s">
        <v>323</v>
      </c>
      <c r="O4" s="21" t="s">
        <v>426</v>
      </c>
      <c r="P4" s="67" t="s">
        <v>105</v>
      </c>
      <c r="Q4" s="67"/>
      <c r="R4" s="67" t="s">
        <v>248</v>
      </c>
      <c r="S4" s="68">
        <v>42710</v>
      </c>
      <c r="T4" s="68" t="s">
        <v>431</v>
      </c>
      <c r="U4" s="68"/>
      <c r="V4" s="67" t="s">
        <v>42</v>
      </c>
      <c r="W4" s="69"/>
      <c r="X4" s="35">
        <v>30.82</v>
      </c>
    </row>
    <row r="5" spans="2:37" ht="18" customHeight="1" x14ac:dyDescent="0.35">
      <c r="B5" s="21">
        <v>147</v>
      </c>
      <c r="C5" s="63">
        <v>42709</v>
      </c>
      <c r="D5" s="21" t="s">
        <v>293</v>
      </c>
      <c r="E5" s="18" t="s">
        <v>244</v>
      </c>
      <c r="F5" s="18" t="s">
        <v>324</v>
      </c>
      <c r="G5" s="18" t="s">
        <v>119</v>
      </c>
      <c r="H5" s="18"/>
      <c r="I5" s="18">
        <v>16</v>
      </c>
      <c r="J5" s="18">
        <v>4</v>
      </c>
      <c r="K5" s="18">
        <v>2.0099999999999998</v>
      </c>
      <c r="L5" s="18" t="s">
        <v>21</v>
      </c>
      <c r="M5" s="105">
        <v>45.13</v>
      </c>
      <c r="N5" s="21" t="s">
        <v>325</v>
      </c>
      <c r="O5" s="21" t="s">
        <v>426</v>
      </c>
      <c r="P5" s="67" t="s">
        <v>105</v>
      </c>
      <c r="Q5" s="67"/>
      <c r="R5" s="67" t="s">
        <v>248</v>
      </c>
      <c r="S5" s="68">
        <v>42710</v>
      </c>
      <c r="T5" s="68" t="s">
        <v>429</v>
      </c>
      <c r="U5" s="68">
        <v>42739</v>
      </c>
      <c r="V5" s="67" t="s">
        <v>42</v>
      </c>
      <c r="W5" s="84"/>
      <c r="X5" s="35">
        <f t="shared" ref="X5:X36" si="0">IF(ISBLANK(E5),"",IF(P5="Approved",W5+M5,0))</f>
        <v>45.13</v>
      </c>
    </row>
    <row r="6" spans="2:37" ht="18" customHeight="1" x14ac:dyDescent="0.35">
      <c r="B6" s="21">
        <v>148</v>
      </c>
      <c r="C6" s="63">
        <v>42709</v>
      </c>
      <c r="D6" s="21" t="s">
        <v>293</v>
      </c>
      <c r="E6" s="18" t="s">
        <v>326</v>
      </c>
      <c r="F6" s="18" t="s">
        <v>327</v>
      </c>
      <c r="G6" s="18" t="s">
        <v>252</v>
      </c>
      <c r="H6" s="18"/>
      <c r="I6" s="18">
        <v>7</v>
      </c>
      <c r="J6" s="18">
        <v>3</v>
      </c>
      <c r="K6" s="18">
        <v>10.39</v>
      </c>
      <c r="L6" s="18" t="s">
        <v>21</v>
      </c>
      <c r="M6" s="105">
        <v>72.73</v>
      </c>
      <c r="N6" s="21" t="s">
        <v>328</v>
      </c>
      <c r="O6" s="21" t="s">
        <v>209</v>
      </c>
      <c r="P6" s="67" t="s">
        <v>105</v>
      </c>
      <c r="Q6" s="67"/>
      <c r="R6" s="67" t="s">
        <v>248</v>
      </c>
      <c r="S6" s="68">
        <v>42710</v>
      </c>
      <c r="T6" s="68" t="s">
        <v>436</v>
      </c>
      <c r="U6" s="68" t="s">
        <v>598</v>
      </c>
      <c r="V6" s="67" t="s">
        <v>42</v>
      </c>
      <c r="W6" s="84"/>
      <c r="X6" s="35">
        <f t="shared" si="0"/>
        <v>72.73</v>
      </c>
    </row>
    <row r="7" spans="2:37" ht="18" customHeight="1" x14ac:dyDescent="0.35">
      <c r="B7" s="21">
        <v>149</v>
      </c>
      <c r="C7" s="63">
        <v>42709</v>
      </c>
      <c r="D7" s="21" t="s">
        <v>293</v>
      </c>
      <c r="E7" s="18" t="s">
        <v>329</v>
      </c>
      <c r="F7" s="18"/>
      <c r="G7" s="18" t="s">
        <v>112</v>
      </c>
      <c r="H7" s="18"/>
      <c r="I7" s="18">
        <v>0</v>
      </c>
      <c r="J7" s="18"/>
      <c r="K7" s="18">
        <v>0</v>
      </c>
      <c r="L7" s="18" t="s">
        <v>21</v>
      </c>
      <c r="M7" s="105">
        <v>0</v>
      </c>
      <c r="N7" s="21" t="s">
        <v>440</v>
      </c>
      <c r="O7" s="21" t="s">
        <v>330</v>
      </c>
      <c r="P7" s="67" t="s">
        <v>105</v>
      </c>
      <c r="Q7" s="67"/>
      <c r="R7" s="67" t="s">
        <v>593</v>
      </c>
      <c r="S7" s="68"/>
      <c r="T7" s="68"/>
      <c r="U7" s="68"/>
      <c r="V7" s="67" t="s">
        <v>112</v>
      </c>
      <c r="W7" s="84"/>
      <c r="X7" s="35">
        <f t="shared" si="0"/>
        <v>0</v>
      </c>
    </row>
    <row r="8" spans="2:37" ht="18" customHeight="1" x14ac:dyDescent="0.35">
      <c r="B8" s="21">
        <v>150</v>
      </c>
      <c r="C8" s="63">
        <v>42709</v>
      </c>
      <c r="D8" s="21" t="s">
        <v>293</v>
      </c>
      <c r="E8" s="18" t="s">
        <v>331</v>
      </c>
      <c r="F8" s="18"/>
      <c r="G8" s="18" t="s">
        <v>112</v>
      </c>
      <c r="H8" s="18"/>
      <c r="I8" s="18">
        <v>1</v>
      </c>
      <c r="J8" s="18">
        <v>1</v>
      </c>
      <c r="K8" s="18">
        <v>0</v>
      </c>
      <c r="L8" s="18" t="s">
        <v>21</v>
      </c>
      <c r="M8" s="105">
        <v>0</v>
      </c>
      <c r="N8" s="21" t="s">
        <v>440</v>
      </c>
      <c r="O8" s="21" t="s">
        <v>332</v>
      </c>
      <c r="P8" s="67" t="s">
        <v>105</v>
      </c>
      <c r="Q8" s="67"/>
      <c r="R8" s="67" t="s">
        <v>593</v>
      </c>
      <c r="S8" s="68"/>
      <c r="T8" s="68"/>
      <c r="U8" s="68"/>
      <c r="V8" s="67" t="s">
        <v>112</v>
      </c>
      <c r="W8" s="84"/>
      <c r="X8" s="35">
        <f t="shared" si="0"/>
        <v>0</v>
      </c>
    </row>
    <row r="9" spans="2:37" ht="18" customHeight="1" x14ac:dyDescent="0.35">
      <c r="B9" s="21">
        <v>151</v>
      </c>
      <c r="C9" s="63">
        <v>42709</v>
      </c>
      <c r="D9" s="21" t="s">
        <v>293</v>
      </c>
      <c r="E9" s="18" t="s">
        <v>333</v>
      </c>
      <c r="F9" s="18"/>
      <c r="G9" s="18" t="s">
        <v>114</v>
      </c>
      <c r="H9" s="18"/>
      <c r="I9" s="18">
        <v>2</v>
      </c>
      <c r="J9" s="18">
        <v>28</v>
      </c>
      <c r="K9" s="18" t="s">
        <v>259</v>
      </c>
      <c r="L9" s="18" t="s">
        <v>259</v>
      </c>
      <c r="M9" s="105">
        <v>120</v>
      </c>
      <c r="N9" s="21" t="s">
        <v>250</v>
      </c>
      <c r="O9" s="21" t="s">
        <v>334</v>
      </c>
      <c r="P9" s="67" t="s">
        <v>105</v>
      </c>
      <c r="Q9" s="67"/>
      <c r="R9" s="67" t="s">
        <v>248</v>
      </c>
      <c r="S9" s="208">
        <v>42727</v>
      </c>
      <c r="T9" s="68"/>
      <c r="U9" s="68"/>
      <c r="V9" s="67" t="s">
        <v>106</v>
      </c>
      <c r="W9" s="84"/>
      <c r="X9" s="35">
        <f t="shared" si="0"/>
        <v>120</v>
      </c>
    </row>
    <row r="10" spans="2:37" ht="26.1" customHeight="1" x14ac:dyDescent="0.35">
      <c r="B10" s="21">
        <v>152</v>
      </c>
      <c r="C10" s="63">
        <v>42709</v>
      </c>
      <c r="D10" s="21" t="s">
        <v>293</v>
      </c>
      <c r="E10" s="18" t="s">
        <v>314</v>
      </c>
      <c r="F10" s="18"/>
      <c r="G10" s="18"/>
      <c r="H10" s="18"/>
      <c r="I10" s="18">
        <v>0</v>
      </c>
      <c r="J10" s="18">
        <v>0</v>
      </c>
      <c r="K10" s="18" t="s">
        <v>259</v>
      </c>
      <c r="L10" s="18" t="s">
        <v>259</v>
      </c>
      <c r="M10" s="105">
        <v>0</v>
      </c>
      <c r="O10" s="21" t="s">
        <v>335</v>
      </c>
      <c r="P10" s="67" t="s">
        <v>105</v>
      </c>
      <c r="Q10" s="67"/>
      <c r="R10" s="67" t="s">
        <v>594</v>
      </c>
      <c r="S10" s="67"/>
      <c r="T10" s="67"/>
      <c r="U10" s="67"/>
      <c r="V10" s="67" t="s">
        <v>108</v>
      </c>
      <c r="W10" s="84"/>
      <c r="X10" s="35">
        <f t="shared" si="0"/>
        <v>0</v>
      </c>
    </row>
    <row r="11" spans="2:37" ht="18" customHeight="1" x14ac:dyDescent="0.35">
      <c r="B11" s="21">
        <v>153</v>
      </c>
      <c r="C11" s="63">
        <v>42709</v>
      </c>
      <c r="D11" s="21" t="s">
        <v>293</v>
      </c>
      <c r="E11" s="18" t="s">
        <v>253</v>
      </c>
      <c r="F11" s="18" t="s">
        <v>336</v>
      </c>
      <c r="G11" s="18" t="s">
        <v>252</v>
      </c>
      <c r="H11" s="18"/>
      <c r="I11" s="18">
        <v>1</v>
      </c>
      <c r="J11" s="18"/>
      <c r="K11" s="18"/>
      <c r="L11" s="18"/>
      <c r="M11" s="105">
        <v>2.4300000000000002</v>
      </c>
      <c r="N11" s="21" t="s">
        <v>337</v>
      </c>
      <c r="O11" s="21"/>
      <c r="P11" s="67" t="s">
        <v>105</v>
      </c>
      <c r="Q11" s="67"/>
      <c r="R11" s="90" t="s">
        <v>487</v>
      </c>
      <c r="S11" s="68">
        <v>42710</v>
      </c>
      <c r="T11" s="67" t="s">
        <v>417</v>
      </c>
      <c r="U11" s="68">
        <v>42734</v>
      </c>
      <c r="V11" s="67" t="s">
        <v>42</v>
      </c>
      <c r="W11" s="84"/>
      <c r="X11" s="35">
        <f t="shared" si="0"/>
        <v>2.4300000000000002</v>
      </c>
    </row>
    <row r="12" spans="2:37" ht="18" customHeight="1" x14ac:dyDescent="0.35">
      <c r="B12" s="21">
        <v>154</v>
      </c>
      <c r="C12" s="63">
        <v>42709</v>
      </c>
      <c r="D12" s="21" t="s">
        <v>293</v>
      </c>
      <c r="E12" s="18" t="s">
        <v>338</v>
      </c>
      <c r="F12" s="18" t="s">
        <v>339</v>
      </c>
      <c r="G12" s="18" t="s">
        <v>252</v>
      </c>
      <c r="H12" s="18"/>
      <c r="I12" s="18">
        <v>1</v>
      </c>
      <c r="J12" s="18"/>
      <c r="K12" s="18">
        <v>1.05</v>
      </c>
      <c r="L12" s="18" t="s">
        <v>21</v>
      </c>
      <c r="M12" s="105">
        <v>1.05</v>
      </c>
      <c r="N12" s="21" t="s">
        <v>419</v>
      </c>
      <c r="O12" s="21"/>
      <c r="P12" s="67" t="s">
        <v>105</v>
      </c>
      <c r="Q12" s="67" t="s">
        <v>420</v>
      </c>
      <c r="R12" s="90" t="s">
        <v>487</v>
      </c>
      <c r="S12" s="68">
        <v>42710</v>
      </c>
      <c r="T12" s="67" t="s">
        <v>418</v>
      </c>
      <c r="U12" s="67" t="s">
        <v>528</v>
      </c>
      <c r="V12" s="67" t="s">
        <v>42</v>
      </c>
      <c r="W12" s="84">
        <v>0.79</v>
      </c>
      <c r="X12" s="35">
        <f t="shared" si="0"/>
        <v>1.84</v>
      </c>
    </row>
    <row r="13" spans="2:37" ht="18" customHeight="1" x14ac:dyDescent="0.35">
      <c r="B13" s="21">
        <v>155</v>
      </c>
      <c r="C13" s="63">
        <v>42709</v>
      </c>
      <c r="D13" s="21" t="s">
        <v>293</v>
      </c>
      <c r="E13" s="115" t="s">
        <v>251</v>
      </c>
      <c r="F13" s="18" t="s">
        <v>340</v>
      </c>
      <c r="G13" s="18" t="s">
        <v>119</v>
      </c>
      <c r="H13" s="18"/>
      <c r="I13" s="18">
        <v>10</v>
      </c>
      <c r="J13" s="18">
        <v>4</v>
      </c>
      <c r="K13" s="18">
        <v>4.62</v>
      </c>
      <c r="L13" s="18" t="s">
        <v>21</v>
      </c>
      <c r="M13" s="105">
        <v>46.2</v>
      </c>
      <c r="N13" s="21" t="s">
        <v>488</v>
      </c>
      <c r="O13" s="21" t="s">
        <v>341</v>
      </c>
      <c r="P13" s="67" t="s">
        <v>105</v>
      </c>
      <c r="Q13" s="67" t="s">
        <v>489</v>
      </c>
      <c r="R13" s="67" t="s">
        <v>248</v>
      </c>
      <c r="S13" s="68">
        <v>42656</v>
      </c>
      <c r="T13" s="67" t="s">
        <v>429</v>
      </c>
      <c r="U13" s="67" t="s">
        <v>599</v>
      </c>
      <c r="V13" s="67" t="s">
        <v>42</v>
      </c>
      <c r="W13" s="84">
        <v>2.88</v>
      </c>
      <c r="X13" s="35">
        <f t="shared" si="0"/>
        <v>49.080000000000005</v>
      </c>
    </row>
    <row r="14" spans="2:37" ht="18" customHeight="1" x14ac:dyDescent="0.35">
      <c r="B14" s="21">
        <v>156</v>
      </c>
      <c r="C14" s="63">
        <v>42709</v>
      </c>
      <c r="D14" s="21" t="s">
        <v>293</v>
      </c>
      <c r="E14" s="18" t="s">
        <v>281</v>
      </c>
      <c r="F14" s="18" t="s">
        <v>342</v>
      </c>
      <c r="G14" s="18" t="s">
        <v>343</v>
      </c>
      <c r="H14" s="18"/>
      <c r="I14" s="18">
        <v>12</v>
      </c>
      <c r="J14" s="18">
        <v>0</v>
      </c>
      <c r="K14" s="18">
        <v>15.34</v>
      </c>
      <c r="L14" s="18" t="s">
        <v>21</v>
      </c>
      <c r="M14" s="105">
        <v>184.07999999999998</v>
      </c>
      <c r="N14" s="114" t="s">
        <v>344</v>
      </c>
      <c r="O14" s="21"/>
      <c r="P14" s="67" t="s">
        <v>105</v>
      </c>
      <c r="Q14" s="67"/>
      <c r="R14" s="67" t="s">
        <v>248</v>
      </c>
      <c r="S14" s="68">
        <v>42771</v>
      </c>
      <c r="T14" s="67" t="s">
        <v>597</v>
      </c>
      <c r="U14" s="67"/>
      <c r="V14" s="67" t="s">
        <v>42</v>
      </c>
      <c r="W14" s="84"/>
      <c r="X14" s="35">
        <f t="shared" si="0"/>
        <v>184.07999999999998</v>
      </c>
    </row>
    <row r="15" spans="2:37" ht="18" customHeight="1" x14ac:dyDescent="0.35">
      <c r="B15" s="21">
        <v>157</v>
      </c>
      <c r="C15" s="63">
        <v>42709</v>
      </c>
      <c r="D15" s="21" t="s">
        <v>293</v>
      </c>
      <c r="E15" s="18" t="s">
        <v>345</v>
      </c>
      <c r="F15" s="18" t="s">
        <v>346</v>
      </c>
      <c r="G15" s="18" t="s">
        <v>343</v>
      </c>
      <c r="H15" s="18"/>
      <c r="I15" s="18">
        <v>1</v>
      </c>
      <c r="J15" s="18">
        <v>0</v>
      </c>
      <c r="K15" s="18">
        <v>96.47</v>
      </c>
      <c r="L15" s="18" t="s">
        <v>21</v>
      </c>
      <c r="M15" s="105">
        <v>96.47</v>
      </c>
      <c r="N15" s="114" t="s">
        <v>347</v>
      </c>
      <c r="O15" s="21"/>
      <c r="P15" s="67" t="s">
        <v>105</v>
      </c>
      <c r="Q15" s="67"/>
      <c r="R15" s="67" t="s">
        <v>248</v>
      </c>
      <c r="S15" s="68">
        <v>42771</v>
      </c>
      <c r="T15" s="67" t="s">
        <v>597</v>
      </c>
      <c r="U15" s="67"/>
      <c r="V15" s="67" t="s">
        <v>42</v>
      </c>
      <c r="W15" s="84"/>
      <c r="X15" s="35">
        <f t="shared" si="0"/>
        <v>96.47</v>
      </c>
    </row>
    <row r="16" spans="2:37" ht="18" customHeight="1" x14ac:dyDescent="0.35">
      <c r="B16" s="21">
        <v>158</v>
      </c>
      <c r="C16" s="63">
        <v>42709</v>
      </c>
      <c r="D16" s="21" t="s">
        <v>293</v>
      </c>
      <c r="E16" s="18" t="s">
        <v>348</v>
      </c>
      <c r="F16" s="18" t="s">
        <v>472</v>
      </c>
      <c r="G16" s="18" t="s">
        <v>343</v>
      </c>
      <c r="H16" s="18"/>
      <c r="I16" s="18">
        <v>1</v>
      </c>
      <c r="J16" s="18">
        <v>0</v>
      </c>
      <c r="K16" s="18">
        <v>72.33</v>
      </c>
      <c r="L16" s="18" t="s">
        <v>21</v>
      </c>
      <c r="M16" s="105">
        <v>72.33</v>
      </c>
      <c r="N16" s="114" t="s">
        <v>473</v>
      </c>
      <c r="O16" s="21"/>
      <c r="P16" s="67" t="s">
        <v>105</v>
      </c>
      <c r="Q16" s="67"/>
      <c r="R16" s="67" t="s">
        <v>248</v>
      </c>
      <c r="S16" s="68">
        <v>42771</v>
      </c>
      <c r="T16" s="67" t="s">
        <v>597</v>
      </c>
      <c r="U16" s="67"/>
      <c r="V16" s="67" t="s">
        <v>42</v>
      </c>
      <c r="W16" s="84"/>
      <c r="X16" s="35">
        <f t="shared" si="0"/>
        <v>72.33</v>
      </c>
    </row>
    <row r="17" spans="2:24" ht="18" customHeight="1" x14ac:dyDescent="0.35">
      <c r="B17" s="21">
        <v>159</v>
      </c>
      <c r="C17" s="63">
        <v>42709</v>
      </c>
      <c r="D17" s="21" t="s">
        <v>293</v>
      </c>
      <c r="E17" s="18" t="s">
        <v>349</v>
      </c>
      <c r="F17" s="18" t="s">
        <v>350</v>
      </c>
      <c r="G17" s="18" t="s">
        <v>187</v>
      </c>
      <c r="H17" s="18"/>
      <c r="I17" s="18">
        <v>2</v>
      </c>
      <c r="J17" s="18"/>
      <c r="K17" s="18">
        <v>6.95</v>
      </c>
      <c r="L17" s="18" t="s">
        <v>21</v>
      </c>
      <c r="M17" s="105">
        <v>13.9</v>
      </c>
      <c r="N17" s="21" t="s">
        <v>351</v>
      </c>
      <c r="O17" s="21"/>
      <c r="P17" s="67" t="s">
        <v>107</v>
      </c>
      <c r="Q17" s="67" t="s">
        <v>596</v>
      </c>
      <c r="R17" s="67"/>
      <c r="S17" s="68"/>
      <c r="T17" s="67"/>
      <c r="U17" s="67"/>
      <c r="V17" s="75" t="s">
        <v>108</v>
      </c>
      <c r="W17" s="84"/>
      <c r="X17" s="35">
        <f t="shared" si="0"/>
        <v>0</v>
      </c>
    </row>
    <row r="18" spans="2:24" ht="18" customHeight="1" x14ac:dyDescent="0.35">
      <c r="B18" s="21">
        <v>160</v>
      </c>
      <c r="C18" s="63">
        <v>42709</v>
      </c>
      <c r="D18" s="21" t="s">
        <v>293</v>
      </c>
      <c r="E18" s="18" t="s">
        <v>352</v>
      </c>
      <c r="F18" s="18"/>
      <c r="G18" s="18"/>
      <c r="H18" s="18"/>
      <c r="I18" s="18">
        <v>0</v>
      </c>
      <c r="J18" s="18"/>
      <c r="K18" s="18"/>
      <c r="L18" s="18"/>
      <c r="M18" s="105">
        <v>0</v>
      </c>
      <c r="O18" s="21"/>
      <c r="P18" s="67" t="s">
        <v>105</v>
      </c>
      <c r="Q18" s="67" t="s">
        <v>504</v>
      </c>
      <c r="R18" s="67" t="s">
        <v>588</v>
      </c>
      <c r="S18" s="68"/>
      <c r="T18" s="67"/>
      <c r="U18" s="67"/>
      <c r="V18" s="67" t="s">
        <v>108</v>
      </c>
      <c r="W18" s="84"/>
      <c r="X18" s="35">
        <f t="shared" si="0"/>
        <v>0</v>
      </c>
    </row>
    <row r="19" spans="2:24" ht="18" customHeight="1" x14ac:dyDescent="0.35">
      <c r="B19" s="21">
        <v>161</v>
      </c>
      <c r="C19" s="63">
        <v>42709</v>
      </c>
      <c r="D19" s="21" t="s">
        <v>293</v>
      </c>
      <c r="E19" s="18" t="s">
        <v>353</v>
      </c>
      <c r="F19" s="18" t="s">
        <v>301</v>
      </c>
      <c r="G19" s="18" t="s">
        <v>302</v>
      </c>
      <c r="H19" s="18"/>
      <c r="I19" s="18">
        <v>2</v>
      </c>
      <c r="J19" s="18">
        <v>0</v>
      </c>
      <c r="K19" s="18">
        <v>14.07</v>
      </c>
      <c r="L19" s="18" t="s">
        <v>21</v>
      </c>
      <c r="M19" s="105">
        <v>28.14</v>
      </c>
      <c r="N19" s="114" t="s">
        <v>303</v>
      </c>
      <c r="O19" s="21"/>
      <c r="P19" s="67" t="s">
        <v>110</v>
      </c>
      <c r="Q19" s="67" t="s">
        <v>416</v>
      </c>
      <c r="R19" s="67"/>
      <c r="S19" s="68"/>
      <c r="T19" s="67"/>
      <c r="U19" s="67"/>
      <c r="V19" s="67" t="s">
        <v>108</v>
      </c>
      <c r="W19" s="84"/>
      <c r="X19" s="35">
        <f t="shared" si="0"/>
        <v>0</v>
      </c>
    </row>
    <row r="20" spans="2:24" ht="18" customHeight="1" x14ac:dyDescent="0.4">
      <c r="B20" s="21">
        <v>162</v>
      </c>
      <c r="C20" s="63">
        <v>42709</v>
      </c>
      <c r="D20" s="21" t="s">
        <v>293</v>
      </c>
      <c r="E20" s="18" t="s">
        <v>354</v>
      </c>
      <c r="F20" s="18" t="s">
        <v>355</v>
      </c>
      <c r="G20" s="18" t="s">
        <v>356</v>
      </c>
      <c r="H20" s="174"/>
      <c r="I20" s="18">
        <v>10</v>
      </c>
      <c r="J20" s="18">
        <v>1</v>
      </c>
      <c r="K20" s="18">
        <v>6.12</v>
      </c>
      <c r="L20" s="18" t="s">
        <v>31</v>
      </c>
      <c r="M20" s="105">
        <v>81.7</v>
      </c>
      <c r="N20" s="114" t="s">
        <v>357</v>
      </c>
      <c r="O20" s="21" t="s">
        <v>358</v>
      </c>
      <c r="P20" s="67" t="s">
        <v>105</v>
      </c>
      <c r="Q20" s="117"/>
      <c r="R20" s="67" t="s">
        <v>248</v>
      </c>
      <c r="S20" s="68">
        <v>42759</v>
      </c>
      <c r="T20" s="67"/>
      <c r="U20" s="68">
        <v>42767</v>
      </c>
      <c r="V20" s="67" t="s">
        <v>42</v>
      </c>
      <c r="W20" s="84"/>
      <c r="X20" s="35">
        <f t="shared" si="0"/>
        <v>81.7</v>
      </c>
    </row>
    <row r="21" spans="2:24" ht="18" customHeight="1" x14ac:dyDescent="0.35">
      <c r="B21" s="21">
        <v>163</v>
      </c>
      <c r="C21" s="63">
        <v>42709</v>
      </c>
      <c r="D21" s="21" t="s">
        <v>293</v>
      </c>
      <c r="E21" s="18" t="s">
        <v>359</v>
      </c>
      <c r="F21" s="18" t="s">
        <v>360</v>
      </c>
      <c r="G21" s="18" t="s">
        <v>119</v>
      </c>
      <c r="H21" s="18"/>
      <c r="I21" s="18">
        <v>2</v>
      </c>
      <c r="J21" s="18"/>
      <c r="K21" s="18">
        <v>4.12</v>
      </c>
      <c r="L21" s="18" t="s">
        <v>21</v>
      </c>
      <c r="M21" s="105">
        <v>8.24</v>
      </c>
      <c r="N21" s="21" t="s">
        <v>361</v>
      </c>
      <c r="O21" s="21"/>
      <c r="P21" s="67" t="s">
        <v>105</v>
      </c>
      <c r="Q21" s="67"/>
      <c r="R21" s="67" t="s">
        <v>248</v>
      </c>
      <c r="S21" s="68">
        <v>42710</v>
      </c>
      <c r="T21" s="67" t="s">
        <v>432</v>
      </c>
      <c r="U21" s="68">
        <v>42734</v>
      </c>
      <c r="V21" s="67" t="s">
        <v>42</v>
      </c>
      <c r="W21" s="84"/>
      <c r="X21" s="35">
        <f t="shared" si="0"/>
        <v>8.24</v>
      </c>
    </row>
    <row r="22" spans="2:24" ht="18" customHeight="1" x14ac:dyDescent="0.35">
      <c r="B22" s="21">
        <v>164</v>
      </c>
      <c r="C22" s="63">
        <v>42709</v>
      </c>
      <c r="D22" s="21" t="s">
        <v>293</v>
      </c>
      <c r="E22" s="18" t="s">
        <v>359</v>
      </c>
      <c r="F22" s="18" t="s">
        <v>362</v>
      </c>
      <c r="G22" s="18" t="s">
        <v>119</v>
      </c>
      <c r="H22" s="18"/>
      <c r="I22" s="18">
        <v>2</v>
      </c>
      <c r="J22" s="18"/>
      <c r="K22" s="18">
        <v>2.66</v>
      </c>
      <c r="L22" s="18" t="s">
        <v>21</v>
      </c>
      <c r="M22" s="105">
        <v>5.32</v>
      </c>
      <c r="N22" s="21" t="s">
        <v>363</v>
      </c>
      <c r="O22" s="21"/>
      <c r="P22" s="67" t="s">
        <v>105</v>
      </c>
      <c r="Q22" s="67"/>
      <c r="R22" s="67" t="s">
        <v>248</v>
      </c>
      <c r="S22" s="68">
        <v>42710</v>
      </c>
      <c r="T22" s="67" t="s">
        <v>425</v>
      </c>
      <c r="U22" s="68">
        <v>42734</v>
      </c>
      <c r="V22" s="67" t="s">
        <v>42</v>
      </c>
      <c r="W22" s="84"/>
      <c r="X22" s="35">
        <f t="shared" si="0"/>
        <v>5.32</v>
      </c>
    </row>
    <row r="23" spans="2:24" ht="18" customHeight="1" x14ac:dyDescent="0.35">
      <c r="B23" s="21">
        <v>165</v>
      </c>
      <c r="C23" s="63">
        <v>42709</v>
      </c>
      <c r="D23" s="21" t="s">
        <v>293</v>
      </c>
      <c r="E23" s="18" t="s">
        <v>364</v>
      </c>
      <c r="F23" s="18" t="s">
        <v>365</v>
      </c>
      <c r="G23" s="18" t="s">
        <v>119</v>
      </c>
      <c r="H23" s="18"/>
      <c r="I23" s="18">
        <v>2</v>
      </c>
      <c r="J23" s="18"/>
      <c r="K23" s="18">
        <v>1.37</v>
      </c>
      <c r="L23" s="18" t="s">
        <v>21</v>
      </c>
      <c r="M23" s="105">
        <v>2.74</v>
      </c>
      <c r="N23" s="114" t="s">
        <v>366</v>
      </c>
      <c r="O23" s="21" t="s">
        <v>367</v>
      </c>
      <c r="P23" s="67" t="s">
        <v>105</v>
      </c>
      <c r="Q23" s="67" t="s">
        <v>433</v>
      </c>
      <c r="R23" s="67" t="s">
        <v>248</v>
      </c>
      <c r="S23" s="68">
        <v>42710</v>
      </c>
      <c r="T23" s="67" t="s">
        <v>425</v>
      </c>
      <c r="U23" s="67" t="s">
        <v>528</v>
      </c>
      <c r="V23" s="67" t="s">
        <v>42</v>
      </c>
      <c r="W23" s="84"/>
      <c r="X23" s="35">
        <f t="shared" si="0"/>
        <v>2.74</v>
      </c>
    </row>
    <row r="24" spans="2:24" ht="18" customHeight="1" x14ac:dyDescent="0.35">
      <c r="B24" s="21">
        <v>166</v>
      </c>
      <c r="C24" s="63">
        <v>42709</v>
      </c>
      <c r="D24" s="21" t="s">
        <v>293</v>
      </c>
      <c r="E24" s="18" t="s">
        <v>364</v>
      </c>
      <c r="F24" s="18" t="s">
        <v>368</v>
      </c>
      <c r="G24" s="18" t="s">
        <v>119</v>
      </c>
      <c r="H24" s="18"/>
      <c r="I24" s="18">
        <v>1</v>
      </c>
      <c r="J24" s="18"/>
      <c r="K24" s="18">
        <v>3</v>
      </c>
      <c r="L24" s="18" t="s">
        <v>21</v>
      </c>
      <c r="M24" s="105">
        <v>3</v>
      </c>
      <c r="N24" s="21" t="s">
        <v>369</v>
      </c>
      <c r="O24" s="21"/>
      <c r="P24" s="67" t="s">
        <v>105</v>
      </c>
      <c r="Q24" s="67"/>
      <c r="R24" s="67" t="s">
        <v>248</v>
      </c>
      <c r="S24" s="68">
        <v>42710</v>
      </c>
      <c r="T24" s="67" t="s">
        <v>432</v>
      </c>
      <c r="U24" s="123">
        <v>42705</v>
      </c>
      <c r="V24" s="67" t="s">
        <v>42</v>
      </c>
      <c r="W24" s="84"/>
      <c r="X24" s="35">
        <f t="shared" si="0"/>
        <v>3</v>
      </c>
    </row>
    <row r="25" spans="2:24" ht="18" customHeight="1" x14ac:dyDescent="0.35">
      <c r="B25" s="74">
        <v>167</v>
      </c>
      <c r="C25" s="63">
        <v>42709</v>
      </c>
      <c r="D25" s="21" t="s">
        <v>293</v>
      </c>
      <c r="E25" s="18" t="s">
        <v>370</v>
      </c>
      <c r="F25" s="18" t="s">
        <v>371</v>
      </c>
      <c r="G25" s="18" t="s">
        <v>254</v>
      </c>
      <c r="H25" s="115" t="s">
        <v>474</v>
      </c>
      <c r="I25" s="18">
        <v>10</v>
      </c>
      <c r="J25" s="18">
        <v>4</v>
      </c>
      <c r="K25" s="18">
        <v>0.91</v>
      </c>
      <c r="L25" s="18" t="s">
        <v>21</v>
      </c>
      <c r="M25" s="105">
        <v>9.1</v>
      </c>
      <c r="N25" s="116" t="s">
        <v>475</v>
      </c>
      <c r="O25" s="21"/>
      <c r="P25" s="67" t="s">
        <v>105</v>
      </c>
      <c r="Q25" s="67"/>
      <c r="R25" s="68" t="s">
        <v>248</v>
      </c>
      <c r="S25" s="68">
        <v>42727</v>
      </c>
      <c r="T25" s="67"/>
      <c r="U25" s="67"/>
      <c r="V25" s="67" t="s">
        <v>106</v>
      </c>
      <c r="W25" s="84"/>
      <c r="X25" s="35">
        <f t="shared" si="0"/>
        <v>9.1</v>
      </c>
    </row>
    <row r="26" spans="2:24" ht="18" customHeight="1" x14ac:dyDescent="0.35">
      <c r="B26" s="21">
        <v>168</v>
      </c>
      <c r="C26" s="63">
        <v>42709</v>
      </c>
      <c r="D26" s="21" t="s">
        <v>293</v>
      </c>
      <c r="E26" s="18" t="s">
        <v>255</v>
      </c>
      <c r="F26" s="18" t="s">
        <v>372</v>
      </c>
      <c r="G26" s="18" t="s">
        <v>119</v>
      </c>
      <c r="H26" s="18"/>
      <c r="I26" s="18">
        <v>1</v>
      </c>
      <c r="J26" s="18"/>
      <c r="K26" s="18">
        <v>26.72</v>
      </c>
      <c r="L26" s="18" t="s">
        <v>21</v>
      </c>
      <c r="M26" s="105">
        <v>26.6</v>
      </c>
      <c r="N26" s="114" t="s">
        <v>373</v>
      </c>
      <c r="O26" s="21"/>
      <c r="P26" s="67" t="s">
        <v>105</v>
      </c>
      <c r="Q26" s="67"/>
      <c r="R26" s="67" t="s">
        <v>248</v>
      </c>
      <c r="S26" s="68">
        <v>42710</v>
      </c>
      <c r="T26" s="68" t="s">
        <v>429</v>
      </c>
      <c r="U26" s="68" t="s">
        <v>525</v>
      </c>
      <c r="V26" s="67" t="s">
        <v>42</v>
      </c>
      <c r="W26" s="84"/>
      <c r="X26" s="35">
        <f t="shared" si="0"/>
        <v>26.6</v>
      </c>
    </row>
    <row r="27" spans="2:24" ht="18" customHeight="1" x14ac:dyDescent="0.35">
      <c r="B27" s="21">
        <v>169</v>
      </c>
      <c r="C27" s="63">
        <v>42709</v>
      </c>
      <c r="D27" s="21" t="s">
        <v>293</v>
      </c>
      <c r="E27" s="18" t="s">
        <v>374</v>
      </c>
      <c r="F27" s="18" t="s">
        <v>375</v>
      </c>
      <c r="G27" s="18" t="s">
        <v>254</v>
      </c>
      <c r="H27" s="18" t="s">
        <v>413</v>
      </c>
      <c r="I27" s="18">
        <v>10</v>
      </c>
      <c r="J27" s="18">
        <v>4</v>
      </c>
      <c r="K27" s="18">
        <v>0.81899999999999995</v>
      </c>
      <c r="L27" s="18" t="s">
        <v>21</v>
      </c>
      <c r="M27" s="105">
        <v>8.19</v>
      </c>
      <c r="N27" s="21" t="s">
        <v>376</v>
      </c>
      <c r="O27" s="21" t="s">
        <v>209</v>
      </c>
      <c r="P27" s="67" t="s">
        <v>105</v>
      </c>
      <c r="Q27" s="67"/>
      <c r="R27" s="68" t="s">
        <v>248</v>
      </c>
      <c r="S27" s="68">
        <v>42727</v>
      </c>
      <c r="T27" s="67"/>
      <c r="U27" s="67"/>
      <c r="V27" s="67" t="s">
        <v>106</v>
      </c>
      <c r="W27" s="84"/>
      <c r="X27" s="35">
        <f t="shared" si="0"/>
        <v>8.19</v>
      </c>
    </row>
    <row r="28" spans="2:24" ht="18" customHeight="1" x14ac:dyDescent="0.35">
      <c r="B28" s="21">
        <v>170</v>
      </c>
      <c r="C28" s="63">
        <v>42709</v>
      </c>
      <c r="D28" s="21" t="s">
        <v>293</v>
      </c>
      <c r="E28" s="18" t="s">
        <v>313</v>
      </c>
      <c r="F28" s="18" t="s">
        <v>377</v>
      </c>
      <c r="G28" s="18" t="s">
        <v>119</v>
      </c>
      <c r="H28" s="18"/>
      <c r="I28" s="18">
        <v>1</v>
      </c>
      <c r="J28" s="18"/>
      <c r="K28" s="18">
        <v>3.88</v>
      </c>
      <c r="L28" s="18" t="s">
        <v>21</v>
      </c>
      <c r="M28" s="105">
        <v>3.88</v>
      </c>
      <c r="N28" s="21" t="s">
        <v>378</v>
      </c>
      <c r="O28" s="21" t="s">
        <v>379</v>
      </c>
      <c r="P28" s="67" t="s">
        <v>105</v>
      </c>
      <c r="Q28" s="67" t="s">
        <v>434</v>
      </c>
      <c r="R28" s="90" t="s">
        <v>487</v>
      </c>
      <c r="S28" s="68">
        <v>42710</v>
      </c>
      <c r="T28" s="67" t="s">
        <v>432</v>
      </c>
      <c r="U28" s="68">
        <v>42734</v>
      </c>
      <c r="V28" s="67" t="s">
        <v>42</v>
      </c>
      <c r="W28" s="84"/>
      <c r="X28" s="35">
        <f t="shared" si="0"/>
        <v>3.88</v>
      </c>
    </row>
    <row r="29" spans="2:24" ht="18" customHeight="1" x14ac:dyDescent="0.35">
      <c r="B29" s="21">
        <v>171</v>
      </c>
      <c r="C29" s="63">
        <v>42709</v>
      </c>
      <c r="D29" s="21" t="s">
        <v>293</v>
      </c>
      <c r="E29" s="18" t="s">
        <v>313</v>
      </c>
      <c r="F29" s="18" t="s">
        <v>380</v>
      </c>
      <c r="G29" s="18" t="s">
        <v>119</v>
      </c>
      <c r="H29" s="18"/>
      <c r="I29" s="18">
        <v>1</v>
      </c>
      <c r="J29" s="18"/>
      <c r="K29" s="18">
        <v>3.83</v>
      </c>
      <c r="L29" s="18" t="s">
        <v>21</v>
      </c>
      <c r="M29" s="105">
        <v>3.83</v>
      </c>
      <c r="N29" s="114" t="s">
        <v>378</v>
      </c>
      <c r="O29" s="21" t="s">
        <v>381</v>
      </c>
      <c r="P29" s="67" t="s">
        <v>105</v>
      </c>
      <c r="Q29" s="67"/>
      <c r="R29" s="90" t="s">
        <v>487</v>
      </c>
      <c r="S29" s="68">
        <v>42711</v>
      </c>
      <c r="T29" s="67" t="s">
        <v>432</v>
      </c>
      <c r="U29" s="68">
        <v>42734</v>
      </c>
      <c r="V29" s="67" t="s">
        <v>42</v>
      </c>
      <c r="W29" s="84"/>
      <c r="X29" s="35">
        <f t="shared" si="0"/>
        <v>3.83</v>
      </c>
    </row>
    <row r="30" spans="2:24" ht="18" customHeight="1" x14ac:dyDescent="0.35">
      <c r="B30" s="21">
        <v>172</v>
      </c>
      <c r="C30" s="63">
        <v>42709</v>
      </c>
      <c r="D30" s="21" t="s">
        <v>293</v>
      </c>
      <c r="E30" s="18" t="s">
        <v>313</v>
      </c>
      <c r="F30" s="18" t="s">
        <v>382</v>
      </c>
      <c r="G30" s="18" t="s">
        <v>119</v>
      </c>
      <c r="H30" s="18"/>
      <c r="I30" s="18">
        <v>1</v>
      </c>
      <c r="J30" s="18"/>
      <c r="K30" s="18">
        <v>3.88</v>
      </c>
      <c r="L30" s="18" t="s">
        <v>21</v>
      </c>
      <c r="M30" s="105">
        <v>3.88</v>
      </c>
      <c r="N30" s="21" t="s">
        <v>378</v>
      </c>
      <c r="O30" s="21" t="s">
        <v>383</v>
      </c>
      <c r="P30" s="67" t="s">
        <v>105</v>
      </c>
      <c r="Q30" s="67" t="s">
        <v>477</v>
      </c>
      <c r="R30" s="90" t="s">
        <v>487</v>
      </c>
      <c r="S30" s="68">
        <v>42710</v>
      </c>
      <c r="T30" s="67" t="s">
        <v>432</v>
      </c>
      <c r="U30" s="68">
        <v>42734</v>
      </c>
      <c r="V30" s="67" t="s">
        <v>42</v>
      </c>
      <c r="W30" s="84"/>
      <c r="X30" s="35">
        <f t="shared" si="0"/>
        <v>3.88</v>
      </c>
    </row>
    <row r="31" spans="2:24" ht="18" customHeight="1" x14ac:dyDescent="0.35">
      <c r="B31" s="21">
        <v>173</v>
      </c>
      <c r="C31" s="63">
        <v>42709</v>
      </c>
      <c r="D31" s="21" t="s">
        <v>293</v>
      </c>
      <c r="E31" s="18" t="s">
        <v>384</v>
      </c>
      <c r="F31" s="18" t="s">
        <v>385</v>
      </c>
      <c r="G31" s="18" t="s">
        <v>254</v>
      </c>
      <c r="H31" s="18" t="s">
        <v>414</v>
      </c>
      <c r="I31" s="18">
        <v>10</v>
      </c>
      <c r="J31" s="18">
        <v>4</v>
      </c>
      <c r="K31" s="18">
        <v>0.40600000000000003</v>
      </c>
      <c r="L31" s="18" t="s">
        <v>21</v>
      </c>
      <c r="M31" s="105">
        <v>4.0600000000000005</v>
      </c>
      <c r="N31" s="114" t="s">
        <v>386</v>
      </c>
      <c r="O31" s="21" t="s">
        <v>209</v>
      </c>
      <c r="P31" s="67" t="s">
        <v>105</v>
      </c>
      <c r="Q31" s="67"/>
      <c r="R31" s="68" t="s">
        <v>248</v>
      </c>
      <c r="S31" s="68">
        <v>42727</v>
      </c>
      <c r="T31" s="68"/>
      <c r="U31" s="68"/>
      <c r="V31" s="67" t="s">
        <v>106</v>
      </c>
      <c r="W31" s="84"/>
      <c r="X31" s="35">
        <f t="shared" si="0"/>
        <v>4.0600000000000005</v>
      </c>
    </row>
    <row r="32" spans="2:24" ht="18" customHeight="1" x14ac:dyDescent="0.35">
      <c r="B32" s="21">
        <v>174</v>
      </c>
      <c r="C32" s="63">
        <v>42709</v>
      </c>
      <c r="D32" s="21" t="s">
        <v>293</v>
      </c>
      <c r="E32" s="18" t="s">
        <v>384</v>
      </c>
      <c r="F32" s="18" t="s">
        <v>387</v>
      </c>
      <c r="G32" s="18" t="s">
        <v>254</v>
      </c>
      <c r="H32" s="18" t="s">
        <v>415</v>
      </c>
      <c r="I32" s="18">
        <v>20</v>
      </c>
      <c r="J32" s="18">
        <v>8</v>
      </c>
      <c r="K32" s="18">
        <v>0.63600000000000001</v>
      </c>
      <c r="L32" s="18" t="s">
        <v>21</v>
      </c>
      <c r="M32" s="105">
        <v>12.72</v>
      </c>
      <c r="N32" s="21" t="s">
        <v>388</v>
      </c>
      <c r="O32" s="21" t="s">
        <v>209</v>
      </c>
      <c r="P32" s="67" t="s">
        <v>105</v>
      </c>
      <c r="Q32" s="67"/>
      <c r="R32" s="68" t="s">
        <v>248</v>
      </c>
      <c r="S32" s="68">
        <v>42727</v>
      </c>
      <c r="T32" s="67"/>
      <c r="U32" s="67"/>
      <c r="V32" s="67" t="s">
        <v>106</v>
      </c>
      <c r="W32" s="84"/>
      <c r="X32" s="35">
        <f t="shared" si="0"/>
        <v>12.72</v>
      </c>
    </row>
    <row r="33" spans="2:24" ht="18" customHeight="1" x14ac:dyDescent="0.35">
      <c r="B33" s="21">
        <v>175</v>
      </c>
      <c r="C33" s="63">
        <v>42709</v>
      </c>
      <c r="D33" s="21" t="s">
        <v>293</v>
      </c>
      <c r="E33" s="18" t="s">
        <v>389</v>
      </c>
      <c r="F33" s="18" t="s">
        <v>390</v>
      </c>
      <c r="G33" s="18" t="s">
        <v>119</v>
      </c>
      <c r="H33" s="18"/>
      <c r="I33" s="18">
        <v>1</v>
      </c>
      <c r="J33" s="18">
        <v>0</v>
      </c>
      <c r="K33" s="18">
        <v>13.76</v>
      </c>
      <c r="L33" s="18" t="s">
        <v>21</v>
      </c>
      <c r="M33" s="105">
        <v>13.76</v>
      </c>
      <c r="N33" s="21" t="s">
        <v>391</v>
      </c>
      <c r="O33" s="21" t="s">
        <v>392</v>
      </c>
      <c r="P33" s="67" t="s">
        <v>105</v>
      </c>
      <c r="Q33" s="67" t="s">
        <v>392</v>
      </c>
      <c r="R33" s="67" t="s">
        <v>248</v>
      </c>
      <c r="S33" s="68">
        <v>42710</v>
      </c>
      <c r="T33" s="67" t="s">
        <v>430</v>
      </c>
      <c r="U33" s="68">
        <v>42744</v>
      </c>
      <c r="V33" s="67" t="s">
        <v>42</v>
      </c>
      <c r="W33" s="84"/>
      <c r="X33" s="35">
        <f t="shared" si="0"/>
        <v>13.76</v>
      </c>
    </row>
    <row r="34" spans="2:24" ht="18" customHeight="1" x14ac:dyDescent="0.35">
      <c r="B34" s="21">
        <v>176</v>
      </c>
      <c r="C34" s="63">
        <v>42709</v>
      </c>
      <c r="D34" s="21" t="s">
        <v>293</v>
      </c>
      <c r="E34" s="18" t="s">
        <v>393</v>
      </c>
      <c r="F34" s="18" t="s">
        <v>394</v>
      </c>
      <c r="G34" s="18" t="s">
        <v>343</v>
      </c>
      <c r="H34" s="18"/>
      <c r="I34" s="18">
        <v>3</v>
      </c>
      <c r="J34" s="18">
        <v>0</v>
      </c>
      <c r="K34" s="18">
        <v>4.1500000000000004</v>
      </c>
      <c r="L34" s="18" t="s">
        <v>21</v>
      </c>
      <c r="M34" s="105">
        <v>12.45</v>
      </c>
      <c r="N34" s="21" t="s">
        <v>280</v>
      </c>
      <c r="O34" s="21" t="s">
        <v>395</v>
      </c>
      <c r="P34" s="67" t="s">
        <v>105</v>
      </c>
      <c r="Q34" s="67"/>
      <c r="R34" s="90" t="s">
        <v>487</v>
      </c>
      <c r="S34" s="68">
        <v>42771</v>
      </c>
      <c r="T34" s="67" t="s">
        <v>597</v>
      </c>
      <c r="U34" s="67"/>
      <c r="V34" s="67" t="s">
        <v>42</v>
      </c>
      <c r="W34" s="84"/>
      <c r="X34" s="35">
        <f t="shared" si="0"/>
        <v>12.45</v>
      </c>
    </row>
    <row r="35" spans="2:24" ht="18" customHeight="1" x14ac:dyDescent="0.35">
      <c r="B35" s="21">
        <v>177</v>
      </c>
      <c r="C35" s="63">
        <v>42709</v>
      </c>
      <c r="D35" s="21" t="s">
        <v>293</v>
      </c>
      <c r="E35" s="18" t="s">
        <v>396</v>
      </c>
      <c r="F35" s="18" t="s">
        <v>397</v>
      </c>
      <c r="G35" s="18" t="s">
        <v>109</v>
      </c>
      <c r="H35" s="18"/>
      <c r="I35" s="18">
        <v>1</v>
      </c>
      <c r="J35" s="18">
        <v>1</v>
      </c>
      <c r="K35" s="18">
        <v>50</v>
      </c>
      <c r="L35" s="18" t="s">
        <v>21</v>
      </c>
      <c r="M35" s="105">
        <v>50</v>
      </c>
      <c r="N35" s="21" t="s">
        <v>439</v>
      </c>
      <c r="O35" s="21" t="s">
        <v>398</v>
      </c>
      <c r="P35" s="67" t="s">
        <v>105</v>
      </c>
      <c r="Q35" s="67" t="s">
        <v>317</v>
      </c>
      <c r="R35" s="67" t="s">
        <v>593</v>
      </c>
      <c r="S35" s="68"/>
      <c r="T35" s="67"/>
      <c r="U35" s="67"/>
      <c r="V35" s="67" t="s">
        <v>109</v>
      </c>
      <c r="W35" s="84"/>
      <c r="X35" s="35">
        <f t="shared" si="0"/>
        <v>50</v>
      </c>
    </row>
    <row r="36" spans="2:24" ht="18" customHeight="1" x14ac:dyDescent="0.35">
      <c r="B36" s="21">
        <v>178</v>
      </c>
      <c r="C36" s="63">
        <v>42709</v>
      </c>
      <c r="D36" s="21" t="s">
        <v>293</v>
      </c>
      <c r="E36" s="18" t="s">
        <v>399</v>
      </c>
      <c r="F36" s="18" t="s">
        <v>400</v>
      </c>
      <c r="G36" s="18" t="s">
        <v>252</v>
      </c>
      <c r="H36" s="18"/>
      <c r="I36" s="18">
        <v>1</v>
      </c>
      <c r="J36" s="18"/>
      <c r="K36" s="18">
        <v>1.64</v>
      </c>
      <c r="L36" s="18" t="s">
        <v>21</v>
      </c>
      <c r="M36" s="105">
        <v>1.64</v>
      </c>
      <c r="N36" s="21" t="s">
        <v>401</v>
      </c>
      <c r="O36" s="21"/>
      <c r="P36" s="67" t="s">
        <v>110</v>
      </c>
      <c r="Q36" s="67" t="s">
        <v>421</v>
      </c>
      <c r="R36" s="67"/>
      <c r="S36" s="68"/>
      <c r="T36" s="67"/>
      <c r="U36" s="67"/>
      <c r="V36" s="67" t="s">
        <v>108</v>
      </c>
      <c r="W36" s="84"/>
      <c r="X36" s="35">
        <f t="shared" si="0"/>
        <v>0</v>
      </c>
    </row>
    <row r="37" spans="2:24" ht="18" customHeight="1" x14ac:dyDescent="0.35">
      <c r="B37" s="21">
        <v>179</v>
      </c>
      <c r="C37" s="63">
        <v>42709</v>
      </c>
      <c r="D37" s="21" t="s">
        <v>293</v>
      </c>
      <c r="E37" s="18" t="s">
        <v>24</v>
      </c>
      <c r="F37" s="18" t="s">
        <v>402</v>
      </c>
      <c r="G37" s="18" t="s">
        <v>119</v>
      </c>
      <c r="H37" s="18"/>
      <c r="I37" s="18">
        <v>1</v>
      </c>
      <c r="J37" s="18"/>
      <c r="K37" s="18">
        <v>14.17</v>
      </c>
      <c r="L37" s="18" t="s">
        <v>21</v>
      </c>
      <c r="M37" s="105">
        <v>14.17</v>
      </c>
      <c r="N37" s="21" t="s">
        <v>403</v>
      </c>
      <c r="O37" s="21"/>
      <c r="P37" s="67" t="s">
        <v>105</v>
      </c>
      <c r="Q37" s="67"/>
      <c r="R37" s="90" t="s">
        <v>487</v>
      </c>
      <c r="S37" s="68">
        <v>42710</v>
      </c>
      <c r="T37" s="67" t="s">
        <v>432</v>
      </c>
      <c r="U37" s="68">
        <v>42742</v>
      </c>
      <c r="V37" s="67" t="s">
        <v>42</v>
      </c>
      <c r="W37" s="84"/>
      <c r="X37" s="35">
        <f t="shared" ref="X37:X68" si="1">IF(ISBLANK(E37),"",IF(P37="Approved",W37+M37,0))</f>
        <v>14.17</v>
      </c>
    </row>
    <row r="38" spans="2:24" ht="18" customHeight="1" x14ac:dyDescent="0.35">
      <c r="B38" s="74">
        <v>180</v>
      </c>
      <c r="C38" s="63">
        <v>42709</v>
      </c>
      <c r="D38" s="21" t="s">
        <v>293</v>
      </c>
      <c r="E38" s="18" t="s">
        <v>404</v>
      </c>
      <c r="F38" s="18" t="s">
        <v>405</v>
      </c>
      <c r="G38" s="18" t="s">
        <v>119</v>
      </c>
      <c r="H38" s="18"/>
      <c r="I38" s="18">
        <v>2</v>
      </c>
      <c r="J38" s="18"/>
      <c r="K38" s="18">
        <v>2.86</v>
      </c>
      <c r="L38" s="18" t="s">
        <v>21</v>
      </c>
      <c r="M38" s="105">
        <v>5.66</v>
      </c>
      <c r="N38" s="74" t="s">
        <v>478</v>
      </c>
      <c r="O38" s="21" t="s">
        <v>412</v>
      </c>
      <c r="P38" s="67" t="s">
        <v>105</v>
      </c>
      <c r="Q38" s="67" t="s">
        <v>412</v>
      </c>
      <c r="R38" s="67" t="s">
        <v>248</v>
      </c>
      <c r="S38" s="68">
        <v>42711</v>
      </c>
      <c r="T38" s="67" t="s">
        <v>425</v>
      </c>
      <c r="U38" s="68">
        <v>42734</v>
      </c>
      <c r="V38" s="67" t="s">
        <v>42</v>
      </c>
      <c r="W38" s="84"/>
      <c r="X38" s="35">
        <f t="shared" si="1"/>
        <v>5.66</v>
      </c>
    </row>
    <row r="39" spans="2:24" ht="18" customHeight="1" x14ac:dyDescent="0.35">
      <c r="B39" s="21">
        <v>181</v>
      </c>
      <c r="C39" s="63">
        <v>42709</v>
      </c>
      <c r="D39" s="21" t="s">
        <v>293</v>
      </c>
      <c r="E39" s="18" t="s">
        <v>404</v>
      </c>
      <c r="F39" s="18" t="s">
        <v>406</v>
      </c>
      <c r="G39" s="18" t="s">
        <v>119</v>
      </c>
      <c r="H39" s="18"/>
      <c r="I39" s="18">
        <v>3</v>
      </c>
      <c r="J39" s="18"/>
      <c r="K39" s="18">
        <v>0.66</v>
      </c>
      <c r="L39" s="18" t="s">
        <v>21</v>
      </c>
      <c r="M39" s="105">
        <v>1.98</v>
      </c>
      <c r="N39" s="21" t="s">
        <v>407</v>
      </c>
      <c r="O39" s="21"/>
      <c r="P39" s="67" t="s">
        <v>105</v>
      </c>
      <c r="Q39" s="67" t="s">
        <v>435</v>
      </c>
      <c r="R39" s="67" t="s">
        <v>248</v>
      </c>
      <c r="S39" s="68">
        <v>42710</v>
      </c>
      <c r="T39" s="67" t="s">
        <v>425</v>
      </c>
      <c r="U39" s="68">
        <v>42734</v>
      </c>
      <c r="V39" s="67" t="s">
        <v>42</v>
      </c>
      <c r="W39" s="84"/>
      <c r="X39" s="35">
        <f t="shared" si="1"/>
        <v>1.98</v>
      </c>
    </row>
    <row r="40" spans="2:24" ht="18" customHeight="1" x14ac:dyDescent="0.35">
      <c r="B40" s="21">
        <v>182</v>
      </c>
      <c r="C40" s="63">
        <v>42709</v>
      </c>
      <c r="D40" s="21" t="s">
        <v>293</v>
      </c>
      <c r="E40" s="18" t="s">
        <v>408</v>
      </c>
      <c r="F40" s="18" t="s">
        <v>409</v>
      </c>
      <c r="G40" s="18" t="s">
        <v>290</v>
      </c>
      <c r="H40" s="18"/>
      <c r="I40" s="18">
        <v>1</v>
      </c>
      <c r="J40" s="18"/>
      <c r="K40" s="18">
        <v>1.91</v>
      </c>
      <c r="L40" s="18" t="s">
        <v>21</v>
      </c>
      <c r="M40" s="105">
        <v>1.91</v>
      </c>
      <c r="N40" s="21" t="s">
        <v>410</v>
      </c>
      <c r="O40" s="21"/>
      <c r="P40" s="67" t="s">
        <v>105</v>
      </c>
      <c r="Q40" s="67"/>
      <c r="R40" s="67" t="s">
        <v>248</v>
      </c>
      <c r="S40" s="68">
        <v>42710</v>
      </c>
      <c r="T40" s="67" t="s">
        <v>418</v>
      </c>
      <c r="U40" s="67" t="s">
        <v>527</v>
      </c>
      <c r="V40" s="67" t="s">
        <v>42</v>
      </c>
      <c r="W40" s="84"/>
      <c r="X40" s="35">
        <f t="shared" si="1"/>
        <v>1.91</v>
      </c>
    </row>
    <row r="41" spans="2:24" ht="18" customHeight="1" x14ac:dyDescent="0.35">
      <c r="B41" s="37">
        <v>208</v>
      </c>
      <c r="C41" s="63">
        <v>42772</v>
      </c>
      <c r="D41" s="37" t="s">
        <v>293</v>
      </c>
      <c r="E41" s="21" t="s">
        <v>600</v>
      </c>
      <c r="F41" s="21" t="s">
        <v>602</v>
      </c>
      <c r="G41" s="21" t="s">
        <v>189</v>
      </c>
      <c r="I41" s="21">
        <v>1</v>
      </c>
      <c r="J41" s="37">
        <v>0</v>
      </c>
      <c r="K41" s="107">
        <v>99</v>
      </c>
      <c r="L41" s="21" t="s">
        <v>21</v>
      </c>
      <c r="M41" s="92">
        <v>99</v>
      </c>
      <c r="N41" s="79" t="s">
        <v>601</v>
      </c>
      <c r="O41" s="37" t="s">
        <v>603</v>
      </c>
      <c r="P41" s="67" t="s">
        <v>105</v>
      </c>
      <c r="Q41" s="67"/>
      <c r="R41" s="67" t="s">
        <v>248</v>
      </c>
      <c r="S41" s="123">
        <v>42767</v>
      </c>
      <c r="T41" s="67"/>
      <c r="U41" s="67"/>
      <c r="V41" s="67" t="s">
        <v>109</v>
      </c>
      <c r="W41" s="84">
        <v>0</v>
      </c>
      <c r="X41" s="35">
        <f t="shared" si="1"/>
        <v>99</v>
      </c>
    </row>
    <row r="42" spans="2:24" ht="18" customHeight="1" x14ac:dyDescent="0.35">
      <c r="B42" s="37">
        <v>210</v>
      </c>
      <c r="C42" s="63">
        <v>42784</v>
      </c>
      <c r="D42" s="37" t="s">
        <v>293</v>
      </c>
      <c r="E42" s="21" t="s">
        <v>604</v>
      </c>
      <c r="F42" s="21" t="s">
        <v>605</v>
      </c>
      <c r="G42" s="21" t="s">
        <v>119</v>
      </c>
      <c r="H42" s="86"/>
      <c r="I42" s="21">
        <v>1</v>
      </c>
      <c r="J42" s="37">
        <v>0</v>
      </c>
      <c r="K42" s="107">
        <v>1.72</v>
      </c>
      <c r="L42" s="21" t="s">
        <v>21</v>
      </c>
      <c r="M42" s="92">
        <v>1.72</v>
      </c>
      <c r="N42" s="71" t="s">
        <v>606</v>
      </c>
      <c r="O42" s="37"/>
      <c r="P42" s="67" t="s">
        <v>105</v>
      </c>
      <c r="Q42" s="67"/>
      <c r="R42" s="67" t="s">
        <v>248</v>
      </c>
      <c r="S42" s="68">
        <v>42784</v>
      </c>
      <c r="T42" s="67" t="s">
        <v>607</v>
      </c>
      <c r="U42" s="68">
        <v>42809</v>
      </c>
      <c r="V42" s="67" t="s">
        <v>112</v>
      </c>
      <c r="W42" s="84"/>
      <c r="X42" s="35">
        <f t="shared" si="1"/>
        <v>1.72</v>
      </c>
    </row>
    <row r="43" spans="2:24" ht="18" customHeight="1" x14ac:dyDescent="0.35">
      <c r="B43" s="37">
        <v>212</v>
      </c>
      <c r="C43" s="63" t="s">
        <v>610</v>
      </c>
      <c r="D43" s="37" t="s">
        <v>293</v>
      </c>
      <c r="E43" s="21" t="s">
        <v>404</v>
      </c>
      <c r="F43" s="21" t="s">
        <v>611</v>
      </c>
      <c r="G43" s="21" t="s">
        <v>119</v>
      </c>
      <c r="H43" s="86"/>
      <c r="I43" s="21">
        <v>5</v>
      </c>
      <c r="J43" s="37">
        <v>0</v>
      </c>
      <c r="K43" s="107">
        <v>0.64</v>
      </c>
      <c r="L43" s="21" t="s">
        <v>21</v>
      </c>
      <c r="M43" s="92">
        <v>3.2</v>
      </c>
      <c r="N43" s="71"/>
      <c r="O43" s="37"/>
      <c r="P43" s="67" t="s">
        <v>105</v>
      </c>
      <c r="Q43" s="67"/>
      <c r="R43" s="67" t="s">
        <v>248</v>
      </c>
      <c r="S43" s="123">
        <v>42767</v>
      </c>
      <c r="T43" s="67"/>
      <c r="U43" s="68">
        <v>42799</v>
      </c>
      <c r="V43" s="67" t="s">
        <v>112</v>
      </c>
      <c r="W43" s="84"/>
      <c r="X43" s="35">
        <f t="shared" si="1"/>
        <v>3.2</v>
      </c>
    </row>
    <row r="44" spans="2:24" ht="18" customHeight="1" x14ac:dyDescent="0.35">
      <c r="B44" s="37">
        <v>246</v>
      </c>
      <c r="C44" s="63">
        <v>42873</v>
      </c>
      <c r="D44" s="37" t="s">
        <v>293</v>
      </c>
      <c r="E44" s="37" t="s">
        <v>27</v>
      </c>
      <c r="F44" s="37" t="s">
        <v>655</v>
      </c>
      <c r="G44" s="37" t="s">
        <v>252</v>
      </c>
      <c r="H44" s="37"/>
      <c r="I44" s="37">
        <v>40</v>
      </c>
      <c r="J44" s="37">
        <v>0</v>
      </c>
      <c r="K44" s="76">
        <v>3.49</v>
      </c>
      <c r="L44" s="37" t="s">
        <v>21</v>
      </c>
      <c r="M44" s="92">
        <v>3.49</v>
      </c>
      <c r="N44" s="114" t="s">
        <v>656</v>
      </c>
      <c r="O44" s="66"/>
      <c r="P44" s="67" t="s">
        <v>105</v>
      </c>
      <c r="Q44" s="67"/>
      <c r="R44" s="67" t="s">
        <v>306</v>
      </c>
      <c r="S44" s="68">
        <v>42873</v>
      </c>
      <c r="T44" s="67" t="s">
        <v>657</v>
      </c>
      <c r="U44" s="67"/>
      <c r="V44" s="67" t="s">
        <v>112</v>
      </c>
      <c r="W44" s="84"/>
      <c r="X44" s="35">
        <f t="shared" si="1"/>
        <v>3.49</v>
      </c>
    </row>
    <row r="45" spans="2:24" ht="18" customHeight="1" x14ac:dyDescent="0.35">
      <c r="B45" s="37">
        <v>247</v>
      </c>
      <c r="C45" s="63">
        <v>42873</v>
      </c>
      <c r="D45" s="37" t="s">
        <v>293</v>
      </c>
      <c r="E45" s="37" t="s">
        <v>89</v>
      </c>
      <c r="F45" s="37" t="s">
        <v>654</v>
      </c>
      <c r="G45" s="37" t="s">
        <v>252</v>
      </c>
      <c r="H45" s="37"/>
      <c r="I45" s="37">
        <v>100</v>
      </c>
      <c r="J45" s="37"/>
      <c r="K45" s="76">
        <v>1.19</v>
      </c>
      <c r="L45" s="37" t="s">
        <v>21</v>
      </c>
      <c r="M45" s="92">
        <v>1.19</v>
      </c>
      <c r="N45" s="37" t="s">
        <v>658</v>
      </c>
      <c r="O45" s="66"/>
      <c r="P45" s="67" t="s">
        <v>105</v>
      </c>
      <c r="Q45" s="67"/>
      <c r="R45" s="67" t="s">
        <v>306</v>
      </c>
      <c r="S45" s="68">
        <v>42873</v>
      </c>
      <c r="T45" s="67" t="s">
        <v>659</v>
      </c>
      <c r="U45" s="67"/>
      <c r="V45" s="67" t="s">
        <v>112</v>
      </c>
      <c r="W45" s="84"/>
      <c r="X45" s="35">
        <f t="shared" si="1"/>
        <v>1.19</v>
      </c>
    </row>
    <row r="46" spans="2:24" ht="18" customHeight="1" x14ac:dyDescent="0.35">
      <c r="B46" s="21">
        <v>248</v>
      </c>
      <c r="C46" s="13">
        <v>42874</v>
      </c>
      <c r="D46" s="17" t="s">
        <v>293</v>
      </c>
      <c r="E46" s="14" t="s">
        <v>664</v>
      </c>
      <c r="F46" s="14" t="s">
        <v>665</v>
      </c>
      <c r="G46" s="14" t="s">
        <v>189</v>
      </c>
      <c r="H46" s="17"/>
      <c r="I46" s="14">
        <v>2</v>
      </c>
      <c r="J46" s="7">
        <v>0</v>
      </c>
      <c r="K46" s="159">
        <v>9.98</v>
      </c>
      <c r="L46" s="7" t="s">
        <v>21</v>
      </c>
      <c r="M46" s="34">
        <f>K46*I46</f>
        <v>19.96</v>
      </c>
      <c r="N46" s="37" t="s">
        <v>666</v>
      </c>
      <c r="O46" s="14"/>
      <c r="P46" s="67" t="s">
        <v>107</v>
      </c>
      <c r="Q46" s="67" t="s">
        <v>669</v>
      </c>
      <c r="R46" s="67"/>
      <c r="S46" s="67"/>
      <c r="T46" s="67"/>
      <c r="U46" s="67"/>
      <c r="V46" s="75" t="s">
        <v>108</v>
      </c>
      <c r="W46" s="84"/>
      <c r="X46" s="35">
        <f t="shared" si="1"/>
        <v>0</v>
      </c>
    </row>
    <row r="47" spans="2:24" ht="18" customHeight="1" x14ac:dyDescent="0.35">
      <c r="B47" s="37">
        <v>249</v>
      </c>
      <c r="C47" s="13">
        <v>42874</v>
      </c>
      <c r="D47" s="17" t="s">
        <v>293</v>
      </c>
      <c r="E47" s="14" t="s">
        <v>664</v>
      </c>
      <c r="F47" s="14" t="s">
        <v>665</v>
      </c>
      <c r="G47" s="14" t="s">
        <v>652</v>
      </c>
      <c r="H47" s="17"/>
      <c r="I47" s="14">
        <v>3</v>
      </c>
      <c r="J47" s="7">
        <v>0</v>
      </c>
      <c r="K47" s="160">
        <v>2</v>
      </c>
      <c r="L47" s="7" t="s">
        <v>21</v>
      </c>
      <c r="M47" s="34">
        <f>K47*I47</f>
        <v>6</v>
      </c>
      <c r="N47" s="37" t="s">
        <v>667</v>
      </c>
      <c r="O47" s="14"/>
      <c r="P47" s="67" t="s">
        <v>105</v>
      </c>
      <c r="Q47" s="67"/>
      <c r="R47" s="67" t="s">
        <v>248</v>
      </c>
      <c r="S47" s="68">
        <v>42879</v>
      </c>
      <c r="T47" s="67"/>
      <c r="U47" s="68">
        <v>42879</v>
      </c>
      <c r="V47" s="67" t="s">
        <v>42</v>
      </c>
      <c r="W47" s="84"/>
      <c r="X47" s="35">
        <f t="shared" si="1"/>
        <v>6</v>
      </c>
    </row>
    <row r="48" spans="2:24" ht="18" customHeight="1" x14ac:dyDescent="0.35">
      <c r="B48" s="21">
        <v>250</v>
      </c>
      <c r="C48" s="13">
        <v>42874</v>
      </c>
      <c r="D48" s="17" t="s">
        <v>293</v>
      </c>
      <c r="E48" s="14" t="s">
        <v>664</v>
      </c>
      <c r="F48" s="14" t="s">
        <v>665</v>
      </c>
      <c r="G48" s="14" t="s">
        <v>652</v>
      </c>
      <c r="H48" s="17"/>
      <c r="I48" s="14">
        <v>3</v>
      </c>
      <c r="J48" s="7">
        <v>0</v>
      </c>
      <c r="K48" s="160">
        <v>2</v>
      </c>
      <c r="L48" s="7" t="s">
        <v>21</v>
      </c>
      <c r="M48" s="34">
        <f>K48*I48</f>
        <v>6</v>
      </c>
      <c r="N48" s="37" t="s">
        <v>668</v>
      </c>
      <c r="O48" s="14"/>
      <c r="P48" s="67" t="s">
        <v>105</v>
      </c>
      <c r="Q48" s="67"/>
      <c r="R48" s="67" t="s">
        <v>248</v>
      </c>
      <c r="S48" s="68">
        <v>42879</v>
      </c>
      <c r="T48" s="67"/>
      <c r="U48" s="68">
        <v>42879</v>
      </c>
      <c r="V48" s="67" t="s">
        <v>42</v>
      </c>
      <c r="W48" s="84"/>
      <c r="X48" s="35">
        <f t="shared" si="1"/>
        <v>6</v>
      </c>
    </row>
    <row r="49" spans="2:24" ht="18" customHeight="1" x14ac:dyDescent="0.35">
      <c r="B49" s="21">
        <v>253</v>
      </c>
      <c r="C49" s="63">
        <v>42913</v>
      </c>
      <c r="D49" s="37" t="s">
        <v>293</v>
      </c>
      <c r="E49" s="37" t="s">
        <v>670</v>
      </c>
      <c r="F49" s="37" t="s">
        <v>671</v>
      </c>
      <c r="G49" s="37" t="s">
        <v>252</v>
      </c>
      <c r="H49" s="37"/>
      <c r="I49" s="37">
        <v>1</v>
      </c>
      <c r="J49" s="37">
        <v>0</v>
      </c>
      <c r="K49" s="76">
        <v>3.13</v>
      </c>
      <c r="L49" s="37" t="s">
        <v>21</v>
      </c>
      <c r="M49" s="92">
        <v>3.13</v>
      </c>
      <c r="N49" s="37" t="s">
        <v>672</v>
      </c>
      <c r="O49" s="66"/>
      <c r="P49" s="67" t="s">
        <v>105</v>
      </c>
      <c r="Q49" s="67"/>
      <c r="R49" s="67" t="s">
        <v>248</v>
      </c>
      <c r="S49" s="68">
        <v>42913</v>
      </c>
      <c r="T49" s="67"/>
      <c r="U49" s="68">
        <v>42930</v>
      </c>
      <c r="V49" s="67" t="s">
        <v>112</v>
      </c>
      <c r="W49" s="84"/>
      <c r="X49" s="35">
        <f t="shared" si="1"/>
        <v>3.13</v>
      </c>
    </row>
    <row r="50" spans="2:24" ht="18" customHeight="1" x14ac:dyDescent="0.35">
      <c r="B50" s="37">
        <v>254</v>
      </c>
      <c r="C50" s="63">
        <v>42913</v>
      </c>
      <c r="D50" s="37" t="s">
        <v>293</v>
      </c>
      <c r="E50" s="37" t="s">
        <v>632</v>
      </c>
      <c r="F50" s="37" t="s">
        <v>673</v>
      </c>
      <c r="G50" s="37" t="s">
        <v>252</v>
      </c>
      <c r="H50" s="37"/>
      <c r="I50" s="37">
        <v>1</v>
      </c>
      <c r="J50" s="37">
        <v>0</v>
      </c>
      <c r="K50" s="76">
        <v>6.97</v>
      </c>
      <c r="L50" s="37" t="s">
        <v>21</v>
      </c>
      <c r="M50" s="92">
        <v>6.97</v>
      </c>
      <c r="N50" s="114" t="s">
        <v>674</v>
      </c>
      <c r="O50" s="66"/>
      <c r="P50" s="67" t="s">
        <v>105</v>
      </c>
      <c r="Q50" s="67"/>
      <c r="R50" s="67" t="s">
        <v>487</v>
      </c>
      <c r="S50" s="68">
        <v>42913</v>
      </c>
      <c r="T50" s="67"/>
      <c r="U50" s="68">
        <v>42935</v>
      </c>
      <c r="V50" s="67" t="s">
        <v>112</v>
      </c>
      <c r="W50" s="84"/>
      <c r="X50" s="35">
        <f t="shared" si="1"/>
        <v>6.97</v>
      </c>
    </row>
    <row r="51" spans="2:24" ht="18" customHeight="1" x14ac:dyDescent="0.35">
      <c r="B51" s="21">
        <v>255</v>
      </c>
      <c r="C51" s="63">
        <v>42913</v>
      </c>
      <c r="D51" s="37" t="s">
        <v>293</v>
      </c>
      <c r="E51" s="37" t="s">
        <v>670</v>
      </c>
      <c r="F51" s="37" t="s">
        <v>675</v>
      </c>
      <c r="G51" s="37" t="s">
        <v>252</v>
      </c>
      <c r="H51" s="37"/>
      <c r="I51" s="37">
        <v>1</v>
      </c>
      <c r="J51" s="37">
        <v>0</v>
      </c>
      <c r="K51" s="76">
        <v>7.74</v>
      </c>
      <c r="L51" s="37" t="s">
        <v>21</v>
      </c>
      <c r="M51" s="92">
        <v>7.74</v>
      </c>
      <c r="N51" s="114" t="s">
        <v>676</v>
      </c>
      <c r="O51" s="66"/>
      <c r="P51" s="67" t="s">
        <v>105</v>
      </c>
      <c r="Q51" s="67"/>
      <c r="R51" s="67" t="s">
        <v>487</v>
      </c>
      <c r="S51" s="68">
        <v>42913</v>
      </c>
      <c r="T51" s="67"/>
      <c r="U51" s="68">
        <v>42935</v>
      </c>
      <c r="V51" s="67" t="s">
        <v>112</v>
      </c>
      <c r="W51" s="84"/>
      <c r="X51" s="35">
        <f t="shared" si="1"/>
        <v>7.74</v>
      </c>
    </row>
    <row r="52" spans="2:24" ht="18" customHeight="1" x14ac:dyDescent="0.35">
      <c r="B52" s="37">
        <v>256</v>
      </c>
      <c r="C52" s="63">
        <v>42913</v>
      </c>
      <c r="D52" s="37" t="s">
        <v>293</v>
      </c>
      <c r="E52" s="37" t="s">
        <v>677</v>
      </c>
      <c r="F52" s="37" t="s">
        <v>678</v>
      </c>
      <c r="G52" s="37" t="s">
        <v>252</v>
      </c>
      <c r="H52" s="37"/>
      <c r="I52" s="37">
        <v>1</v>
      </c>
      <c r="J52" s="37">
        <v>0</v>
      </c>
      <c r="K52" s="76">
        <v>6.55</v>
      </c>
      <c r="L52" s="37" t="s">
        <v>21</v>
      </c>
      <c r="M52" s="92">
        <v>6.55</v>
      </c>
      <c r="N52" s="114" t="s">
        <v>679</v>
      </c>
      <c r="O52" s="66"/>
      <c r="P52" s="67" t="s">
        <v>105</v>
      </c>
      <c r="Q52" s="67"/>
      <c r="R52" s="67" t="s">
        <v>248</v>
      </c>
      <c r="S52" s="68">
        <v>42913</v>
      </c>
      <c r="T52" s="67"/>
      <c r="U52" s="68">
        <v>42930</v>
      </c>
      <c r="V52" s="67" t="s">
        <v>112</v>
      </c>
      <c r="W52" s="84"/>
      <c r="X52" s="35">
        <f t="shared" si="1"/>
        <v>6.55</v>
      </c>
    </row>
    <row r="53" spans="2:24" ht="18" customHeight="1" x14ac:dyDescent="0.35">
      <c r="B53" s="21">
        <v>257</v>
      </c>
      <c r="C53" s="63">
        <v>42913</v>
      </c>
      <c r="D53" s="37" t="s">
        <v>293</v>
      </c>
      <c r="E53" s="37" t="s">
        <v>677</v>
      </c>
      <c r="F53" s="37" t="s">
        <v>680</v>
      </c>
      <c r="G53" s="37" t="s">
        <v>252</v>
      </c>
      <c r="H53" s="37"/>
      <c r="I53" s="37">
        <v>1</v>
      </c>
      <c r="J53" s="37">
        <v>0</v>
      </c>
      <c r="K53" s="76">
        <v>4.55</v>
      </c>
      <c r="L53" s="37" t="s">
        <v>21</v>
      </c>
      <c r="M53" s="92">
        <v>4.55</v>
      </c>
      <c r="N53" s="114" t="s">
        <v>681</v>
      </c>
      <c r="O53" s="66"/>
      <c r="P53" s="67" t="s">
        <v>105</v>
      </c>
      <c r="Q53" s="67"/>
      <c r="R53" s="67" t="s">
        <v>248</v>
      </c>
      <c r="S53" s="68">
        <v>42913</v>
      </c>
      <c r="T53" s="67"/>
      <c r="U53" s="68">
        <v>42930</v>
      </c>
      <c r="V53" s="67" t="s">
        <v>112</v>
      </c>
      <c r="W53" s="84"/>
      <c r="X53" s="35">
        <f t="shared" si="1"/>
        <v>4.55</v>
      </c>
    </row>
    <row r="54" spans="2:24" ht="18" customHeight="1" x14ac:dyDescent="0.35">
      <c r="B54" s="37">
        <v>258</v>
      </c>
      <c r="C54" s="63">
        <v>42913</v>
      </c>
      <c r="D54" s="37" t="s">
        <v>293</v>
      </c>
      <c r="E54" s="37" t="s">
        <v>670</v>
      </c>
      <c r="F54" s="37" t="s">
        <v>682</v>
      </c>
      <c r="G54" s="37" t="s">
        <v>252</v>
      </c>
      <c r="H54" s="37"/>
      <c r="I54" s="37">
        <v>1</v>
      </c>
      <c r="J54" s="37">
        <v>0</v>
      </c>
      <c r="K54" s="76">
        <v>1.6</v>
      </c>
      <c r="L54" s="37" t="s">
        <v>21</v>
      </c>
      <c r="M54" s="92">
        <v>1.6</v>
      </c>
      <c r="N54" s="114" t="s">
        <v>683</v>
      </c>
      <c r="O54" s="66"/>
      <c r="P54" s="67" t="s">
        <v>105</v>
      </c>
      <c r="Q54" s="67"/>
      <c r="R54" s="67" t="s">
        <v>487</v>
      </c>
      <c r="S54" s="68">
        <v>42913</v>
      </c>
      <c r="T54" s="67"/>
      <c r="U54" s="68">
        <v>42935</v>
      </c>
      <c r="V54" s="67" t="s">
        <v>112</v>
      </c>
      <c r="W54" s="84"/>
      <c r="X54" s="35">
        <f t="shared" si="1"/>
        <v>1.6</v>
      </c>
    </row>
    <row r="55" spans="2:24" ht="18" customHeight="1" x14ac:dyDescent="0.35">
      <c r="B55" s="21">
        <v>259</v>
      </c>
      <c r="C55" s="63">
        <v>42913</v>
      </c>
      <c r="D55" s="37" t="s">
        <v>293</v>
      </c>
      <c r="E55" s="37" t="s">
        <v>684</v>
      </c>
      <c r="F55" s="37" t="s">
        <v>685</v>
      </c>
      <c r="G55" s="37" t="s">
        <v>252</v>
      </c>
      <c r="H55" s="37"/>
      <c r="I55" s="37">
        <v>1</v>
      </c>
      <c r="J55" s="37">
        <v>0</v>
      </c>
      <c r="K55" s="76">
        <v>1.85</v>
      </c>
      <c r="L55" s="37" t="s">
        <v>21</v>
      </c>
      <c r="M55" s="92">
        <v>1.85</v>
      </c>
      <c r="N55" s="37" t="s">
        <v>686</v>
      </c>
      <c r="O55" s="66"/>
      <c r="P55" s="67" t="s">
        <v>105</v>
      </c>
      <c r="Q55" s="67"/>
      <c r="R55" s="67" t="s">
        <v>248</v>
      </c>
      <c r="S55" s="68">
        <v>42913</v>
      </c>
      <c r="T55" s="67"/>
      <c r="U55" s="68">
        <v>42950</v>
      </c>
      <c r="V55" s="67" t="s">
        <v>112</v>
      </c>
      <c r="W55" s="84"/>
      <c r="X55" s="35">
        <f t="shared" si="1"/>
        <v>1.85</v>
      </c>
    </row>
    <row r="56" spans="2:24" ht="18" customHeight="1" x14ac:dyDescent="0.35">
      <c r="B56" s="37">
        <v>260</v>
      </c>
      <c r="C56" s="63">
        <v>42913</v>
      </c>
      <c r="D56" s="37" t="s">
        <v>293</v>
      </c>
      <c r="E56" s="37" t="s">
        <v>24</v>
      </c>
      <c r="F56" s="37" t="s">
        <v>687</v>
      </c>
      <c r="G56" s="37" t="s">
        <v>252</v>
      </c>
      <c r="H56" s="37"/>
      <c r="I56" s="37">
        <v>1</v>
      </c>
      <c r="J56" s="37">
        <v>0</v>
      </c>
      <c r="K56" s="76">
        <v>1</v>
      </c>
      <c r="L56" s="37" t="s">
        <v>21</v>
      </c>
      <c r="M56" s="92">
        <v>1</v>
      </c>
      <c r="N56" s="37" t="s">
        <v>688</v>
      </c>
      <c r="O56" s="66"/>
      <c r="P56" s="67" t="s">
        <v>105</v>
      </c>
      <c r="Q56" s="67"/>
      <c r="R56" s="67" t="s">
        <v>248</v>
      </c>
      <c r="S56" s="68">
        <v>42913</v>
      </c>
      <c r="T56" s="67"/>
      <c r="U56" s="68">
        <v>42930</v>
      </c>
      <c r="V56" s="67" t="s">
        <v>112</v>
      </c>
      <c r="W56" s="84"/>
      <c r="X56" s="35">
        <f t="shared" si="1"/>
        <v>1</v>
      </c>
    </row>
    <row r="57" spans="2:24" ht="18" customHeight="1" x14ac:dyDescent="0.35">
      <c r="B57" s="37">
        <v>262</v>
      </c>
      <c r="C57" s="63">
        <v>42913</v>
      </c>
      <c r="D57" s="37" t="s">
        <v>293</v>
      </c>
      <c r="E57" s="37" t="s">
        <v>404</v>
      </c>
      <c r="F57" s="37" t="s">
        <v>692</v>
      </c>
      <c r="G57" s="37" t="s">
        <v>252</v>
      </c>
      <c r="H57" s="37"/>
      <c r="I57" s="37">
        <v>1</v>
      </c>
      <c r="J57" s="37">
        <v>1</v>
      </c>
      <c r="K57" s="76">
        <v>1.39</v>
      </c>
      <c r="L57" s="37" t="s">
        <v>21</v>
      </c>
      <c r="M57" s="92">
        <v>2.78</v>
      </c>
      <c r="N57" s="114" t="s">
        <v>693</v>
      </c>
      <c r="O57" s="66"/>
      <c r="P57" s="67" t="s">
        <v>105</v>
      </c>
      <c r="Q57" s="67"/>
      <c r="R57" s="67" t="s">
        <v>248</v>
      </c>
      <c r="S57" s="68">
        <v>42913</v>
      </c>
      <c r="T57" s="68"/>
      <c r="U57" s="68">
        <v>42950</v>
      </c>
      <c r="V57" s="67" t="s">
        <v>112</v>
      </c>
      <c r="W57" s="84"/>
      <c r="X57" s="35">
        <f t="shared" si="1"/>
        <v>2.78</v>
      </c>
    </row>
    <row r="58" spans="2:24" ht="18" customHeight="1" x14ac:dyDescent="0.35">
      <c r="B58" s="37">
        <v>263</v>
      </c>
      <c r="C58" s="63">
        <v>42913</v>
      </c>
      <c r="D58" s="37" t="s">
        <v>293</v>
      </c>
      <c r="E58" s="37" t="s">
        <v>694</v>
      </c>
      <c r="F58" s="37" t="s">
        <v>695</v>
      </c>
      <c r="G58" s="37" t="s">
        <v>252</v>
      </c>
      <c r="H58" s="37"/>
      <c r="I58" s="37">
        <v>1</v>
      </c>
      <c r="J58" s="37">
        <v>0</v>
      </c>
      <c r="K58" s="76">
        <v>6.38</v>
      </c>
      <c r="L58" s="37" t="s">
        <v>21</v>
      </c>
      <c r="M58" s="92">
        <v>6.38</v>
      </c>
      <c r="N58" s="114" t="s">
        <v>696</v>
      </c>
      <c r="O58" s="66"/>
      <c r="P58" s="67" t="s">
        <v>105</v>
      </c>
      <c r="Q58" s="67"/>
      <c r="R58" s="67" t="s">
        <v>487</v>
      </c>
      <c r="S58" s="68">
        <v>42913</v>
      </c>
      <c r="T58" s="67"/>
      <c r="U58" s="68">
        <v>42935</v>
      </c>
      <c r="V58" s="67" t="s">
        <v>112</v>
      </c>
      <c r="W58" s="84"/>
      <c r="X58" s="35">
        <f t="shared" si="1"/>
        <v>6.38</v>
      </c>
    </row>
    <row r="59" spans="2:24" ht="18" customHeight="1" x14ac:dyDescent="0.35">
      <c r="B59" s="37">
        <v>264</v>
      </c>
      <c r="C59" s="63">
        <v>42913</v>
      </c>
      <c r="D59" s="37" t="s">
        <v>293</v>
      </c>
      <c r="E59" s="37" t="s">
        <v>697</v>
      </c>
      <c r="F59" s="37" t="s">
        <v>698</v>
      </c>
      <c r="G59" s="37" t="s">
        <v>252</v>
      </c>
      <c r="H59" s="37"/>
      <c r="I59" s="37">
        <v>1</v>
      </c>
      <c r="J59" s="37">
        <v>0</v>
      </c>
      <c r="K59" s="76">
        <v>1.66</v>
      </c>
      <c r="L59" s="37" t="s">
        <v>21</v>
      </c>
      <c r="M59" s="92">
        <v>1.66</v>
      </c>
      <c r="N59" s="114" t="s">
        <v>699</v>
      </c>
      <c r="O59" s="66"/>
      <c r="P59" s="67" t="s">
        <v>105</v>
      </c>
      <c r="Q59" s="67"/>
      <c r="R59" s="67" t="s">
        <v>487</v>
      </c>
      <c r="S59" s="68">
        <v>42913</v>
      </c>
      <c r="T59" s="67"/>
      <c r="U59" s="68">
        <v>42934</v>
      </c>
      <c r="V59" s="67" t="s">
        <v>112</v>
      </c>
      <c r="W59" s="84"/>
      <c r="X59" s="35">
        <f t="shared" si="1"/>
        <v>1.66</v>
      </c>
    </row>
    <row r="60" spans="2:24" ht="18" customHeight="1" x14ac:dyDescent="0.35">
      <c r="B60" s="37">
        <v>265</v>
      </c>
      <c r="C60" s="63">
        <v>42913</v>
      </c>
      <c r="D60" s="37" t="s">
        <v>293</v>
      </c>
      <c r="E60" s="37" t="s">
        <v>604</v>
      </c>
      <c r="F60" s="37" t="s">
        <v>700</v>
      </c>
      <c r="G60" s="37" t="s">
        <v>252</v>
      </c>
      <c r="H60" s="37"/>
      <c r="I60" s="37">
        <v>1</v>
      </c>
      <c r="J60" s="37">
        <v>0</v>
      </c>
      <c r="K60" s="76">
        <v>2.39</v>
      </c>
      <c r="L60" s="37" t="s">
        <v>21</v>
      </c>
      <c r="M60" s="92">
        <v>2.39</v>
      </c>
      <c r="N60" s="37" t="s">
        <v>701</v>
      </c>
      <c r="O60" s="66"/>
      <c r="P60" s="67" t="s">
        <v>105</v>
      </c>
      <c r="Q60" s="67"/>
      <c r="R60" s="67" t="s">
        <v>248</v>
      </c>
      <c r="S60" s="68">
        <v>42913</v>
      </c>
      <c r="T60" s="67"/>
      <c r="U60" s="68">
        <v>42950</v>
      </c>
      <c r="V60" s="67" t="s">
        <v>112</v>
      </c>
      <c r="W60" s="84"/>
      <c r="X60" s="35">
        <f t="shared" si="1"/>
        <v>2.39</v>
      </c>
    </row>
    <row r="61" spans="2:24" ht="18" customHeight="1" x14ac:dyDescent="0.35">
      <c r="B61" s="37">
        <v>266</v>
      </c>
      <c r="C61" s="63">
        <v>42913</v>
      </c>
      <c r="D61" s="37" t="s">
        <v>293</v>
      </c>
      <c r="E61" s="37" t="s">
        <v>27</v>
      </c>
      <c r="F61" s="37" t="s">
        <v>702</v>
      </c>
      <c r="G61" s="37" t="s">
        <v>252</v>
      </c>
      <c r="H61" s="37"/>
      <c r="I61" s="37">
        <v>1</v>
      </c>
      <c r="J61" s="37">
        <v>0</v>
      </c>
      <c r="K61" s="76">
        <v>2.2200000000000002</v>
      </c>
      <c r="L61" s="37" t="s">
        <v>21</v>
      </c>
      <c r="M61" s="92">
        <v>2.2200000000000002</v>
      </c>
      <c r="N61" s="114" t="s">
        <v>703</v>
      </c>
      <c r="O61" s="66"/>
      <c r="P61" s="67" t="s">
        <v>105</v>
      </c>
      <c r="Q61" s="67" t="s">
        <v>713</v>
      </c>
      <c r="R61" s="67" t="s">
        <v>248</v>
      </c>
      <c r="S61" s="68">
        <v>42913</v>
      </c>
      <c r="T61" s="67"/>
      <c r="U61" s="68">
        <v>42930</v>
      </c>
      <c r="V61" s="67" t="s">
        <v>112</v>
      </c>
      <c r="W61" s="84"/>
      <c r="X61" s="35">
        <f t="shared" si="1"/>
        <v>2.2200000000000002</v>
      </c>
    </row>
    <row r="62" spans="2:24" ht="18" customHeight="1" x14ac:dyDescent="0.35">
      <c r="B62" s="37">
        <v>267</v>
      </c>
      <c r="C62" s="63">
        <v>42913</v>
      </c>
      <c r="D62" s="37" t="s">
        <v>293</v>
      </c>
      <c r="E62" s="37" t="s">
        <v>443</v>
      </c>
      <c r="F62" s="37"/>
      <c r="G62" s="37" t="s">
        <v>252</v>
      </c>
      <c r="H62" s="37"/>
      <c r="I62" s="37">
        <v>1</v>
      </c>
      <c r="J62" s="37">
        <v>0</v>
      </c>
      <c r="K62" s="76">
        <v>23.72</v>
      </c>
      <c r="L62" s="37" t="s">
        <v>21</v>
      </c>
      <c r="M62" s="92">
        <v>23.72</v>
      </c>
      <c r="N62" s="37" t="s">
        <v>704</v>
      </c>
      <c r="O62" s="66"/>
      <c r="P62" s="67" t="s">
        <v>105</v>
      </c>
      <c r="Q62" s="67" t="s">
        <v>713</v>
      </c>
      <c r="R62" s="67" t="s">
        <v>306</v>
      </c>
      <c r="S62" s="68">
        <v>42913</v>
      </c>
      <c r="T62" s="67"/>
      <c r="U62" s="67"/>
      <c r="V62" s="67" t="s">
        <v>112</v>
      </c>
      <c r="W62" s="84"/>
      <c r="X62" s="35">
        <f t="shared" si="1"/>
        <v>23.72</v>
      </c>
    </row>
    <row r="63" spans="2:24" ht="18" customHeight="1" x14ac:dyDescent="0.35">
      <c r="B63" s="37">
        <v>268</v>
      </c>
      <c r="C63" s="63">
        <v>42913</v>
      </c>
      <c r="D63" s="37" t="s">
        <v>293</v>
      </c>
      <c r="E63" s="37" t="s">
        <v>705</v>
      </c>
      <c r="F63" s="37" t="s">
        <v>706</v>
      </c>
      <c r="G63" s="37" t="s">
        <v>252</v>
      </c>
      <c r="H63" s="37"/>
      <c r="I63" s="37">
        <v>1</v>
      </c>
      <c r="J63" s="37">
        <v>0</v>
      </c>
      <c r="K63" s="76" t="s">
        <v>707</v>
      </c>
      <c r="L63" s="37" t="s">
        <v>21</v>
      </c>
      <c r="M63" s="92">
        <v>1.1299999999999999</v>
      </c>
      <c r="N63" s="37" t="s">
        <v>708</v>
      </c>
      <c r="O63" s="66"/>
      <c r="P63" s="67" t="s">
        <v>105</v>
      </c>
      <c r="Q63" s="67"/>
      <c r="R63" s="67" t="s">
        <v>248</v>
      </c>
      <c r="S63" s="68">
        <v>42913</v>
      </c>
      <c r="T63" s="67"/>
      <c r="U63" s="68">
        <v>42950</v>
      </c>
      <c r="V63" s="67" t="s">
        <v>112</v>
      </c>
      <c r="W63" s="84"/>
      <c r="X63" s="35">
        <f t="shared" si="1"/>
        <v>1.1299999999999999</v>
      </c>
    </row>
    <row r="64" spans="2:24" ht="18" customHeight="1" x14ac:dyDescent="0.35">
      <c r="B64" s="37">
        <v>273</v>
      </c>
      <c r="C64" s="63">
        <v>42913</v>
      </c>
      <c r="D64" s="37" t="s">
        <v>293</v>
      </c>
      <c r="E64" s="37" t="s">
        <v>710</v>
      </c>
      <c r="F64" s="37" t="s">
        <v>711</v>
      </c>
      <c r="G64" s="37" t="s">
        <v>252</v>
      </c>
      <c r="H64" s="37"/>
      <c r="I64" s="37">
        <v>1</v>
      </c>
      <c r="J64" s="37">
        <v>0</v>
      </c>
      <c r="K64" s="76">
        <v>12.2</v>
      </c>
      <c r="L64" s="37" t="s">
        <v>21</v>
      </c>
      <c r="M64" s="92">
        <v>12.2</v>
      </c>
      <c r="N64" s="37" t="s">
        <v>709</v>
      </c>
      <c r="O64" s="66"/>
      <c r="P64" s="67" t="s">
        <v>105</v>
      </c>
      <c r="Q64" s="67" t="s">
        <v>712</v>
      </c>
      <c r="R64" s="67" t="s">
        <v>248</v>
      </c>
      <c r="S64" s="68">
        <v>42914</v>
      </c>
      <c r="T64" s="67"/>
      <c r="U64" s="67"/>
      <c r="V64" s="67" t="s">
        <v>112</v>
      </c>
      <c r="W64" s="84"/>
      <c r="X64" s="35">
        <f t="shared" si="1"/>
        <v>12.2</v>
      </c>
    </row>
    <row r="65" spans="2:24" ht="18" customHeight="1" x14ac:dyDescent="0.35">
      <c r="B65" s="37">
        <v>274</v>
      </c>
      <c r="C65" s="63">
        <v>42915</v>
      </c>
      <c r="D65" s="37" t="s">
        <v>293</v>
      </c>
      <c r="E65" s="37" t="s">
        <v>670</v>
      </c>
      <c r="F65" s="37" t="s">
        <v>714</v>
      </c>
      <c r="G65" s="37" t="s">
        <v>252</v>
      </c>
      <c r="H65" s="37"/>
      <c r="I65" s="37">
        <v>1</v>
      </c>
      <c r="J65" s="37">
        <v>0</v>
      </c>
      <c r="K65" s="76">
        <v>1.6</v>
      </c>
      <c r="L65" s="37" t="s">
        <v>21</v>
      </c>
      <c r="M65" s="92">
        <v>1.6</v>
      </c>
      <c r="N65" s="114" t="s">
        <v>715</v>
      </c>
      <c r="O65" s="66"/>
      <c r="P65" s="67" t="s">
        <v>105</v>
      </c>
      <c r="Q65" s="67"/>
      <c r="R65" s="67" t="s">
        <v>306</v>
      </c>
      <c r="S65" s="68">
        <v>42915</v>
      </c>
      <c r="T65" s="67" t="s">
        <v>716</v>
      </c>
      <c r="U65" s="67"/>
      <c r="V65" s="67" t="s">
        <v>112</v>
      </c>
      <c r="W65" s="84"/>
      <c r="X65" s="35">
        <f t="shared" si="1"/>
        <v>1.6</v>
      </c>
    </row>
    <row r="66" spans="2:24" ht="18" customHeight="1" x14ac:dyDescent="0.35">
      <c r="B66" s="37">
        <v>275</v>
      </c>
      <c r="C66" s="162">
        <v>42928</v>
      </c>
      <c r="D66" s="37" t="s">
        <v>293</v>
      </c>
      <c r="E66" s="37" t="s">
        <v>91</v>
      </c>
      <c r="F66" s="37" t="s">
        <v>718</v>
      </c>
      <c r="G66" s="37" t="s">
        <v>279</v>
      </c>
      <c r="H66" s="37"/>
      <c r="I66" s="37">
        <v>25</v>
      </c>
      <c r="J66" s="18">
        <v>3</v>
      </c>
      <c r="L66" s="37" t="s">
        <v>31</v>
      </c>
      <c r="M66" s="163">
        <v>3.82</v>
      </c>
      <c r="N66" s="37" t="s">
        <v>577</v>
      </c>
      <c r="P66" s="67" t="s">
        <v>107</v>
      </c>
      <c r="Q66" s="67" t="s">
        <v>726</v>
      </c>
      <c r="R66" s="67"/>
      <c r="S66" s="67"/>
      <c r="T66" s="67"/>
      <c r="U66" s="67"/>
      <c r="V66" s="67" t="s">
        <v>42</v>
      </c>
      <c r="W66" s="84">
        <v>0.96</v>
      </c>
      <c r="X66" s="35">
        <f t="shared" si="1"/>
        <v>0</v>
      </c>
    </row>
    <row r="67" spans="2:24" ht="18" customHeight="1" x14ac:dyDescent="0.35">
      <c r="B67" s="37">
        <v>276</v>
      </c>
      <c r="C67" s="162">
        <v>42928</v>
      </c>
      <c r="D67" s="37" t="s">
        <v>293</v>
      </c>
      <c r="E67" s="37" t="s">
        <v>27</v>
      </c>
      <c r="F67" s="37" t="s">
        <v>719</v>
      </c>
      <c r="G67" s="37" t="s">
        <v>279</v>
      </c>
      <c r="H67" s="37"/>
      <c r="I67" s="37">
        <v>1</v>
      </c>
      <c r="J67" s="115">
        <v>10</v>
      </c>
      <c r="L67" s="37" t="s">
        <v>31</v>
      </c>
      <c r="M67" s="163">
        <v>2.52</v>
      </c>
      <c r="N67" s="37" t="s">
        <v>565</v>
      </c>
      <c r="P67" s="67" t="s">
        <v>105</v>
      </c>
      <c r="Q67" s="67" t="s">
        <v>731</v>
      </c>
      <c r="R67" s="67" t="s">
        <v>306</v>
      </c>
      <c r="S67" s="68">
        <v>42934</v>
      </c>
      <c r="T67" s="67" t="s">
        <v>425</v>
      </c>
      <c r="U67" s="67"/>
      <c r="V67" s="67" t="s">
        <v>42</v>
      </c>
      <c r="W67" s="84"/>
      <c r="X67" s="35">
        <f t="shared" si="1"/>
        <v>2.52</v>
      </c>
    </row>
    <row r="68" spans="2:24" ht="18" customHeight="1" x14ac:dyDescent="0.35">
      <c r="B68" s="37">
        <v>277</v>
      </c>
      <c r="C68" s="162">
        <v>42928</v>
      </c>
      <c r="D68" s="37" t="s">
        <v>293</v>
      </c>
      <c r="E68" s="37" t="s">
        <v>89</v>
      </c>
      <c r="F68" s="37" t="s">
        <v>720</v>
      </c>
      <c r="G68" s="37" t="s">
        <v>252</v>
      </c>
      <c r="H68" s="37"/>
      <c r="I68" s="37">
        <v>50</v>
      </c>
      <c r="J68" s="18">
        <v>4</v>
      </c>
      <c r="K68" s="163">
        <v>2.4300000000000002</v>
      </c>
      <c r="L68" s="37" t="s">
        <v>21</v>
      </c>
      <c r="M68" s="163">
        <v>2.4300000000000002</v>
      </c>
      <c r="N68" s="37" t="s">
        <v>550</v>
      </c>
      <c r="P68" s="67" t="s">
        <v>105</v>
      </c>
      <c r="Q68" s="67" t="s">
        <v>734</v>
      </c>
      <c r="R68" s="67" t="s">
        <v>248</v>
      </c>
      <c r="S68" s="68">
        <v>42934</v>
      </c>
      <c r="T68" s="67" t="s">
        <v>724</v>
      </c>
      <c r="U68" s="67"/>
      <c r="V68" s="67" t="s">
        <v>42</v>
      </c>
      <c r="W68" s="84"/>
      <c r="X68" s="35">
        <f t="shared" si="1"/>
        <v>2.4300000000000002</v>
      </c>
    </row>
    <row r="69" spans="2:24" ht="18" customHeight="1" x14ac:dyDescent="0.35">
      <c r="B69" s="37">
        <v>278</v>
      </c>
      <c r="C69" s="162">
        <v>42928</v>
      </c>
      <c r="D69" s="37" t="s">
        <v>293</v>
      </c>
      <c r="E69" s="37" t="s">
        <v>27</v>
      </c>
      <c r="F69" s="37" t="s">
        <v>721</v>
      </c>
      <c r="G69" s="37" t="s">
        <v>279</v>
      </c>
      <c r="H69" s="37"/>
      <c r="I69" s="37">
        <v>32</v>
      </c>
      <c r="J69" s="18"/>
      <c r="L69" s="37" t="s">
        <v>31</v>
      </c>
      <c r="M69" s="163">
        <v>5.48</v>
      </c>
      <c r="N69" s="37" t="s">
        <v>560</v>
      </c>
      <c r="P69" s="67" t="s">
        <v>107</v>
      </c>
      <c r="Q69" s="67" t="s">
        <v>738</v>
      </c>
      <c r="R69" s="67"/>
      <c r="S69" s="67"/>
      <c r="T69" s="67"/>
      <c r="U69" s="67"/>
      <c r="V69" s="67" t="s">
        <v>42</v>
      </c>
      <c r="W69" s="84"/>
      <c r="X69" s="35">
        <f t="shared" ref="X69:X100" si="2">IF(ISBLANK(E69),"",IF(P69="Approved",W69+M69,0))</f>
        <v>0</v>
      </c>
    </row>
    <row r="70" spans="2:24" ht="18" customHeight="1" x14ac:dyDescent="0.35">
      <c r="B70" s="37">
        <v>279</v>
      </c>
      <c r="C70" s="162">
        <v>42928</v>
      </c>
      <c r="D70" s="37" t="s">
        <v>293</v>
      </c>
      <c r="E70" s="37" t="s">
        <v>27</v>
      </c>
      <c r="F70" s="37" t="s">
        <v>722</v>
      </c>
      <c r="G70" s="37" t="s">
        <v>252</v>
      </c>
      <c r="H70" s="37"/>
      <c r="I70" s="37">
        <v>20</v>
      </c>
      <c r="J70" s="18">
        <v>4</v>
      </c>
      <c r="L70" s="37"/>
      <c r="M70" s="163">
        <v>2.48</v>
      </c>
      <c r="N70" s="37" t="s">
        <v>544</v>
      </c>
      <c r="P70" s="67" t="s">
        <v>105</v>
      </c>
      <c r="Q70" s="67" t="s">
        <v>737</v>
      </c>
      <c r="R70" s="67" t="s">
        <v>248</v>
      </c>
      <c r="S70" s="68">
        <v>42934</v>
      </c>
      <c r="T70" s="67" t="s">
        <v>723</v>
      </c>
      <c r="U70" s="67"/>
      <c r="V70" s="67" t="s">
        <v>42</v>
      </c>
      <c r="W70" s="84"/>
      <c r="X70" s="35">
        <f t="shared" si="2"/>
        <v>2.48</v>
      </c>
    </row>
    <row r="71" spans="2:24" ht="18" customHeight="1" x14ac:dyDescent="0.35">
      <c r="B71" s="37">
        <v>280</v>
      </c>
      <c r="C71" s="162">
        <v>42928</v>
      </c>
      <c r="D71" s="37" t="s">
        <v>293</v>
      </c>
      <c r="E71" s="37" t="s">
        <v>91</v>
      </c>
      <c r="F71" s="37" t="s">
        <v>728</v>
      </c>
      <c r="G71" s="37" t="s">
        <v>252</v>
      </c>
      <c r="H71" s="37"/>
      <c r="I71" s="37">
        <v>1</v>
      </c>
      <c r="J71" s="37">
        <v>0</v>
      </c>
      <c r="K71" s="76">
        <v>5.74</v>
      </c>
      <c r="L71" s="37" t="s">
        <v>21</v>
      </c>
      <c r="M71" s="92">
        <v>5.74</v>
      </c>
      <c r="N71" s="37" t="s">
        <v>725</v>
      </c>
      <c r="O71" s="66"/>
      <c r="P71" s="67" t="s">
        <v>105</v>
      </c>
      <c r="Q71" s="67" t="s">
        <v>729</v>
      </c>
      <c r="R71" s="67" t="s">
        <v>248</v>
      </c>
      <c r="S71" s="68">
        <v>42934</v>
      </c>
      <c r="T71" s="67" t="s">
        <v>727</v>
      </c>
      <c r="U71" s="67"/>
      <c r="V71" s="67" t="s">
        <v>42</v>
      </c>
      <c r="W71" s="84"/>
      <c r="X71" s="35">
        <f t="shared" si="2"/>
        <v>5.74</v>
      </c>
    </row>
    <row r="72" spans="2:24" ht="18" customHeight="1" x14ac:dyDescent="0.35">
      <c r="B72" s="37">
        <v>281</v>
      </c>
      <c r="C72" s="63">
        <v>42928</v>
      </c>
      <c r="D72" s="37" t="s">
        <v>293</v>
      </c>
      <c r="E72" s="37" t="s">
        <v>27</v>
      </c>
      <c r="F72" s="37" t="s">
        <v>733</v>
      </c>
      <c r="G72" s="37" t="s">
        <v>252</v>
      </c>
      <c r="H72" s="37"/>
      <c r="I72" s="37">
        <v>1</v>
      </c>
      <c r="J72" s="37">
        <v>0</v>
      </c>
      <c r="K72" s="76">
        <v>5.3</v>
      </c>
      <c r="L72" s="37" t="s">
        <v>21</v>
      </c>
      <c r="M72" s="92">
        <v>5.3</v>
      </c>
      <c r="N72" s="37" t="s">
        <v>730</v>
      </c>
      <c r="O72" s="66"/>
      <c r="P72" s="67" t="s">
        <v>105</v>
      </c>
      <c r="Q72" s="67" t="s">
        <v>732</v>
      </c>
      <c r="R72" s="67" t="s">
        <v>248</v>
      </c>
      <c r="S72" s="68">
        <v>42934</v>
      </c>
      <c r="T72" s="67" t="s">
        <v>744</v>
      </c>
      <c r="U72" s="68">
        <v>42950</v>
      </c>
      <c r="V72" s="67" t="s">
        <v>42</v>
      </c>
      <c r="W72" s="84"/>
      <c r="X72" s="35">
        <f t="shared" si="2"/>
        <v>5.3</v>
      </c>
    </row>
    <row r="73" spans="2:24" ht="18" customHeight="1" x14ac:dyDescent="0.35">
      <c r="B73" s="37">
        <v>282</v>
      </c>
      <c r="C73" s="162">
        <v>42928</v>
      </c>
      <c r="D73" s="37" t="s">
        <v>293</v>
      </c>
      <c r="E73" s="37" t="s">
        <v>89</v>
      </c>
      <c r="F73" s="37" t="s">
        <v>736</v>
      </c>
      <c r="G73" s="37" t="s">
        <v>252</v>
      </c>
      <c r="H73" s="37"/>
      <c r="I73" s="37">
        <v>20</v>
      </c>
      <c r="J73" s="18"/>
      <c r="K73" s="163">
        <v>3.95</v>
      </c>
      <c r="L73" s="37" t="s">
        <v>21</v>
      </c>
      <c r="M73" s="163">
        <v>3.95</v>
      </c>
      <c r="N73" s="37" t="s">
        <v>550</v>
      </c>
      <c r="P73" s="67" t="s">
        <v>105</v>
      </c>
      <c r="Q73" s="67" t="s">
        <v>735</v>
      </c>
      <c r="R73" s="67" t="s">
        <v>248</v>
      </c>
      <c r="S73" s="68">
        <v>42934</v>
      </c>
      <c r="T73" s="67" t="s">
        <v>743</v>
      </c>
      <c r="U73" s="68">
        <v>42950</v>
      </c>
      <c r="V73" s="67" t="s">
        <v>42</v>
      </c>
      <c r="W73" s="84"/>
      <c r="X73" s="35">
        <f t="shared" si="2"/>
        <v>3.95</v>
      </c>
    </row>
    <row r="74" spans="2:24" ht="18" customHeight="1" x14ac:dyDescent="0.35">
      <c r="B74" s="37">
        <v>283</v>
      </c>
      <c r="C74" s="162">
        <v>42928</v>
      </c>
      <c r="D74" s="37" t="s">
        <v>293</v>
      </c>
      <c r="E74" s="37" t="s">
        <v>27</v>
      </c>
      <c r="F74" s="37" t="s">
        <v>739</v>
      </c>
      <c r="G74" s="37" t="s">
        <v>252</v>
      </c>
      <c r="H74" s="37"/>
      <c r="I74" s="37">
        <v>100</v>
      </c>
      <c r="J74" s="18"/>
      <c r="K74" s="163">
        <v>5.29</v>
      </c>
      <c r="L74" s="37" t="s">
        <v>21</v>
      </c>
      <c r="M74" s="163">
        <v>5.29</v>
      </c>
      <c r="N74" s="37" t="s">
        <v>740</v>
      </c>
      <c r="P74" s="67" t="s">
        <v>105</v>
      </c>
      <c r="Q74" s="67" t="s">
        <v>741</v>
      </c>
      <c r="R74" s="67" t="s">
        <v>248</v>
      </c>
      <c r="S74" s="68">
        <v>42934</v>
      </c>
      <c r="T74" s="67" t="s">
        <v>742</v>
      </c>
      <c r="U74" s="68">
        <v>42950</v>
      </c>
      <c r="V74" s="67" t="s">
        <v>42</v>
      </c>
      <c r="W74" s="84"/>
      <c r="X74" s="35">
        <f t="shared" si="2"/>
        <v>5.29</v>
      </c>
    </row>
    <row r="75" spans="2:24" ht="18" customHeight="1" x14ac:dyDescent="0.35">
      <c r="B75" s="37">
        <v>286</v>
      </c>
      <c r="C75" s="164">
        <v>42952</v>
      </c>
      <c r="D75" s="145" t="s">
        <v>293</v>
      </c>
      <c r="E75" s="145" t="s">
        <v>749</v>
      </c>
      <c r="F75" s="145"/>
      <c r="G75" s="145" t="s">
        <v>290</v>
      </c>
      <c r="H75" s="145"/>
      <c r="I75" s="145">
        <v>2</v>
      </c>
      <c r="J75" s="145">
        <v>1</v>
      </c>
      <c r="K75" s="165">
        <v>5.39</v>
      </c>
      <c r="L75" s="145" t="s">
        <v>21</v>
      </c>
      <c r="M75" s="165">
        <v>10.78</v>
      </c>
      <c r="N75" s="114" t="s">
        <v>761</v>
      </c>
      <c r="O75" s="145"/>
      <c r="P75" s="67" t="s">
        <v>105</v>
      </c>
      <c r="Q75" s="67" t="s">
        <v>759</v>
      </c>
      <c r="R75" s="67" t="s">
        <v>306</v>
      </c>
      <c r="S75" s="68">
        <v>42953</v>
      </c>
      <c r="T75" s="67" t="s">
        <v>763</v>
      </c>
      <c r="U75" s="67"/>
      <c r="V75" s="67" t="s">
        <v>42</v>
      </c>
      <c r="W75" s="84"/>
      <c r="X75" s="35">
        <f t="shared" si="2"/>
        <v>10.78</v>
      </c>
    </row>
    <row r="76" spans="2:24" ht="18" customHeight="1" x14ac:dyDescent="0.35">
      <c r="B76" s="37">
        <v>287</v>
      </c>
      <c r="C76" s="164">
        <v>42952</v>
      </c>
      <c r="D76" s="145" t="s">
        <v>293</v>
      </c>
      <c r="E76" s="145" t="s">
        <v>750</v>
      </c>
      <c r="F76" s="166" t="s">
        <v>751</v>
      </c>
      <c r="G76" s="145" t="s">
        <v>290</v>
      </c>
      <c r="H76" s="145"/>
      <c r="I76" s="145">
        <v>2</v>
      </c>
      <c r="J76" s="145">
        <v>1</v>
      </c>
      <c r="K76" s="167">
        <v>7.75</v>
      </c>
      <c r="L76" s="145" t="s">
        <v>21</v>
      </c>
      <c r="M76" s="167">
        <v>15.5</v>
      </c>
      <c r="N76" s="114" t="s">
        <v>762</v>
      </c>
      <c r="O76" s="145"/>
      <c r="P76" s="67" t="s">
        <v>105</v>
      </c>
      <c r="Q76" s="67" t="s">
        <v>760</v>
      </c>
      <c r="R76" s="67" t="s">
        <v>306</v>
      </c>
      <c r="S76" s="68">
        <v>42953</v>
      </c>
      <c r="T76" s="67" t="s">
        <v>763</v>
      </c>
      <c r="U76" s="67"/>
      <c r="V76" s="67" t="s">
        <v>42</v>
      </c>
      <c r="W76" s="84"/>
      <c r="X76" s="35">
        <f t="shared" si="2"/>
        <v>15.5</v>
      </c>
    </row>
    <row r="77" spans="2:24" ht="18" customHeight="1" x14ac:dyDescent="0.35">
      <c r="B77" s="37">
        <v>288</v>
      </c>
      <c r="C77" s="164">
        <v>42952</v>
      </c>
      <c r="D77" s="145" t="s">
        <v>293</v>
      </c>
      <c r="E77" s="145" t="s">
        <v>752</v>
      </c>
      <c r="F77" s="145" t="s">
        <v>326</v>
      </c>
      <c r="G77" s="145" t="s">
        <v>252</v>
      </c>
      <c r="H77" s="145"/>
      <c r="I77" s="145">
        <v>2</v>
      </c>
      <c r="J77" s="145">
        <v>2</v>
      </c>
      <c r="K77" s="165">
        <v>16.95</v>
      </c>
      <c r="L77" s="145" t="s">
        <v>21</v>
      </c>
      <c r="M77" s="165">
        <v>33.9</v>
      </c>
      <c r="N77" s="114" t="s">
        <v>758</v>
      </c>
      <c r="O77" s="145"/>
      <c r="P77" s="67" t="s">
        <v>105</v>
      </c>
      <c r="Q77" s="67" t="s">
        <v>757</v>
      </c>
      <c r="R77" s="67" t="s">
        <v>248</v>
      </c>
      <c r="S77" s="68">
        <v>42953</v>
      </c>
      <c r="T77" s="67" t="s">
        <v>764</v>
      </c>
      <c r="U77" s="67"/>
      <c r="V77" s="67" t="s">
        <v>42</v>
      </c>
      <c r="W77" s="84"/>
      <c r="X77" s="35">
        <f t="shared" si="2"/>
        <v>33.9</v>
      </c>
    </row>
    <row r="78" spans="2:24" ht="18" customHeight="1" x14ac:dyDescent="0.35">
      <c r="B78" s="37">
        <v>289</v>
      </c>
      <c r="C78" s="164">
        <v>42952</v>
      </c>
      <c r="D78" s="145" t="s">
        <v>293</v>
      </c>
      <c r="E78" s="145" t="s">
        <v>632</v>
      </c>
      <c r="F78" s="145" t="s">
        <v>753</v>
      </c>
      <c r="G78" s="145" t="s">
        <v>252</v>
      </c>
      <c r="H78" s="145"/>
      <c r="I78" s="145">
        <v>1</v>
      </c>
      <c r="J78" s="145">
        <v>1</v>
      </c>
      <c r="K78" s="165">
        <v>6.11</v>
      </c>
      <c r="L78" s="145" t="s">
        <v>21</v>
      </c>
      <c r="M78" s="165">
        <v>6.11</v>
      </c>
      <c r="N78" s="146" t="s">
        <v>754</v>
      </c>
      <c r="O78" s="145" t="s">
        <v>755</v>
      </c>
      <c r="P78" s="67" t="s">
        <v>107</v>
      </c>
      <c r="Q78" s="67" t="s">
        <v>756</v>
      </c>
      <c r="R78" s="67"/>
      <c r="S78" s="67"/>
      <c r="T78" s="67"/>
      <c r="U78" s="67"/>
      <c r="V78" s="67" t="s">
        <v>108</v>
      </c>
      <c r="W78" s="84"/>
      <c r="X78" s="35">
        <f t="shared" si="2"/>
        <v>0</v>
      </c>
    </row>
    <row r="79" spans="2:24" ht="18" customHeight="1" x14ac:dyDescent="0.35">
      <c r="B79" s="37">
        <v>291</v>
      </c>
      <c r="C79" s="13">
        <v>42968</v>
      </c>
      <c r="D79" s="17" t="s">
        <v>293</v>
      </c>
      <c r="E79" s="145" t="s">
        <v>749</v>
      </c>
      <c r="F79" s="145" t="s">
        <v>316</v>
      </c>
      <c r="G79" s="17" t="s">
        <v>290</v>
      </c>
      <c r="H79" s="17"/>
      <c r="I79" s="17">
        <v>2</v>
      </c>
      <c r="J79" s="17">
        <v>2</v>
      </c>
      <c r="K79" s="165">
        <v>5.39</v>
      </c>
      <c r="L79" s="145" t="s">
        <v>21</v>
      </c>
      <c r="M79" s="165">
        <v>10.78</v>
      </c>
      <c r="N79" s="154" t="s">
        <v>761</v>
      </c>
      <c r="O79" s="17" t="s">
        <v>765</v>
      </c>
      <c r="P79" s="67" t="s">
        <v>105</v>
      </c>
      <c r="Q79" s="67"/>
      <c r="R79" s="67" t="s">
        <v>306</v>
      </c>
      <c r="S79" s="68">
        <v>42970</v>
      </c>
      <c r="T79" s="67"/>
      <c r="U79" s="67"/>
      <c r="V79" s="67" t="s">
        <v>42</v>
      </c>
      <c r="W79" s="84"/>
      <c r="X79" s="35">
        <f t="shared" si="2"/>
        <v>10.78</v>
      </c>
    </row>
    <row r="80" spans="2:24" ht="18" customHeight="1" x14ac:dyDescent="0.35">
      <c r="B80" s="37">
        <v>299</v>
      </c>
      <c r="C80" s="164">
        <v>42968</v>
      </c>
      <c r="D80" s="145" t="s">
        <v>293</v>
      </c>
      <c r="E80" s="145" t="s">
        <v>749</v>
      </c>
      <c r="F80" s="145"/>
      <c r="G80" s="145" t="s">
        <v>290</v>
      </c>
      <c r="H80" s="145"/>
      <c r="I80" s="145">
        <v>3</v>
      </c>
      <c r="J80" s="145">
        <v>1</v>
      </c>
      <c r="K80" s="165">
        <v>5.39</v>
      </c>
      <c r="L80" s="145" t="s">
        <v>21</v>
      </c>
      <c r="M80" s="165">
        <f>I80*K80</f>
        <v>16.169999999999998</v>
      </c>
      <c r="N80" s="114" t="s">
        <v>761</v>
      </c>
      <c r="O80" s="145"/>
      <c r="P80" s="67" t="s">
        <v>105</v>
      </c>
      <c r="Q80" s="67"/>
      <c r="R80" s="67" t="s">
        <v>306</v>
      </c>
      <c r="S80" s="68">
        <v>42970</v>
      </c>
      <c r="T80" s="67"/>
      <c r="U80" s="67"/>
      <c r="V80" s="67" t="s">
        <v>42</v>
      </c>
      <c r="W80" s="84"/>
      <c r="X80" s="35">
        <f t="shared" si="2"/>
        <v>16.169999999999998</v>
      </c>
    </row>
    <row r="81" spans="2:26" ht="18" customHeight="1" x14ac:dyDescent="0.35">
      <c r="B81" s="37">
        <v>300</v>
      </c>
      <c r="C81" s="63">
        <v>42968</v>
      </c>
      <c r="D81" s="21" t="s">
        <v>293</v>
      </c>
      <c r="E81" s="18" t="s">
        <v>253</v>
      </c>
      <c r="F81" s="18" t="s">
        <v>336</v>
      </c>
      <c r="G81" s="18" t="s">
        <v>252</v>
      </c>
      <c r="H81" s="18"/>
      <c r="I81" s="18">
        <v>2</v>
      </c>
      <c r="J81" s="18">
        <v>1</v>
      </c>
      <c r="K81" s="18"/>
      <c r="L81" s="18"/>
      <c r="M81" s="105">
        <v>2.4300000000000002</v>
      </c>
      <c r="N81" s="114" t="s">
        <v>337</v>
      </c>
      <c r="O81" s="21"/>
      <c r="P81" s="67" t="s">
        <v>105</v>
      </c>
      <c r="Q81" s="67"/>
      <c r="R81" s="67" t="s">
        <v>306</v>
      </c>
      <c r="S81" s="68">
        <v>42970</v>
      </c>
      <c r="T81" s="67"/>
      <c r="U81" s="67"/>
      <c r="V81" s="67" t="s">
        <v>42</v>
      </c>
      <c r="W81" s="84"/>
      <c r="X81" s="35">
        <f t="shared" si="2"/>
        <v>2.4300000000000002</v>
      </c>
    </row>
    <row r="82" spans="2:26" ht="18" customHeight="1" x14ac:dyDescent="0.35">
      <c r="B82" s="37">
        <v>301</v>
      </c>
      <c r="C82" s="63">
        <v>42968</v>
      </c>
      <c r="D82" s="21" t="s">
        <v>293</v>
      </c>
      <c r="E82" s="18" t="s">
        <v>338</v>
      </c>
      <c r="F82" s="18" t="s">
        <v>339</v>
      </c>
      <c r="G82" s="18" t="s">
        <v>252</v>
      </c>
      <c r="H82" s="18"/>
      <c r="I82" s="18">
        <v>2</v>
      </c>
      <c r="J82" s="18">
        <v>1</v>
      </c>
      <c r="K82" s="18">
        <v>1.05</v>
      </c>
      <c r="L82" s="18" t="s">
        <v>21</v>
      </c>
      <c r="M82" s="105">
        <f>I82*K82</f>
        <v>2.1</v>
      </c>
      <c r="N82" s="21" t="s">
        <v>419</v>
      </c>
      <c r="O82" s="21"/>
      <c r="P82" s="67" t="s">
        <v>105</v>
      </c>
      <c r="Q82" s="67"/>
      <c r="R82" s="67" t="s">
        <v>306</v>
      </c>
      <c r="S82" s="68">
        <v>42970</v>
      </c>
      <c r="T82" s="67"/>
      <c r="U82" s="67"/>
      <c r="V82" s="67" t="s">
        <v>42</v>
      </c>
      <c r="W82" s="84"/>
      <c r="X82" s="35">
        <f t="shared" si="2"/>
        <v>2.1</v>
      </c>
    </row>
    <row r="83" spans="2:26" ht="18" customHeight="1" x14ac:dyDescent="0.35">
      <c r="B83" s="37">
        <v>302</v>
      </c>
      <c r="C83" s="63">
        <v>42968</v>
      </c>
      <c r="D83" s="21" t="s">
        <v>293</v>
      </c>
      <c r="E83" s="18" t="s">
        <v>370</v>
      </c>
      <c r="F83" s="18" t="s">
        <v>371</v>
      </c>
      <c r="G83" s="18" t="s">
        <v>254</v>
      </c>
      <c r="H83" s="115" t="s">
        <v>474</v>
      </c>
      <c r="I83" s="18">
        <v>4</v>
      </c>
      <c r="J83" s="18">
        <v>4</v>
      </c>
      <c r="K83" s="18">
        <v>0.91</v>
      </c>
      <c r="L83" s="18" t="s">
        <v>21</v>
      </c>
      <c r="M83" s="105">
        <f>I83*K83</f>
        <v>3.64</v>
      </c>
      <c r="N83" s="116" t="s">
        <v>475</v>
      </c>
      <c r="O83" s="21"/>
      <c r="P83" s="67" t="s">
        <v>105</v>
      </c>
      <c r="Q83" s="67" t="s">
        <v>795</v>
      </c>
      <c r="R83" s="67" t="s">
        <v>248</v>
      </c>
      <c r="S83" s="68">
        <v>42974</v>
      </c>
      <c r="T83" s="68"/>
      <c r="U83" s="68">
        <v>42979</v>
      </c>
      <c r="V83" s="67" t="s">
        <v>42</v>
      </c>
      <c r="W83" s="84"/>
      <c r="X83" s="35">
        <f t="shared" si="2"/>
        <v>3.64</v>
      </c>
    </row>
    <row r="84" spans="2:26" ht="18" customHeight="1" x14ac:dyDescent="0.35">
      <c r="B84" s="37">
        <v>303</v>
      </c>
      <c r="C84" s="63">
        <v>42968</v>
      </c>
      <c r="D84" s="21" t="s">
        <v>293</v>
      </c>
      <c r="E84" s="18" t="s">
        <v>374</v>
      </c>
      <c r="F84" s="18" t="s">
        <v>375</v>
      </c>
      <c r="G84" s="18" t="s">
        <v>254</v>
      </c>
      <c r="H84" s="18" t="s">
        <v>413</v>
      </c>
      <c r="I84" s="18">
        <v>5</v>
      </c>
      <c r="J84" s="18">
        <v>4</v>
      </c>
      <c r="K84" s="18">
        <v>0.81899999999999995</v>
      </c>
      <c r="L84" s="18" t="s">
        <v>21</v>
      </c>
      <c r="M84" s="105">
        <f>I84*K84</f>
        <v>4.0949999999999998</v>
      </c>
      <c r="N84" s="21" t="s">
        <v>376</v>
      </c>
      <c r="O84" s="21" t="s">
        <v>209</v>
      </c>
      <c r="P84" s="67" t="s">
        <v>105</v>
      </c>
      <c r="Q84" s="67" t="s">
        <v>428</v>
      </c>
      <c r="R84" s="67" t="s">
        <v>248</v>
      </c>
      <c r="S84" s="68">
        <v>42974</v>
      </c>
      <c r="T84" s="68"/>
      <c r="U84" s="68">
        <v>42979</v>
      </c>
      <c r="V84" s="67" t="s">
        <v>42</v>
      </c>
      <c r="W84" s="84"/>
      <c r="X84" s="35">
        <f t="shared" si="2"/>
        <v>4.0949999999999998</v>
      </c>
    </row>
    <row r="85" spans="2:26" ht="18" customHeight="1" x14ac:dyDescent="0.35">
      <c r="B85" s="37">
        <v>304</v>
      </c>
      <c r="C85" s="63">
        <v>42968</v>
      </c>
      <c r="D85" s="21" t="s">
        <v>293</v>
      </c>
      <c r="E85" s="18" t="s">
        <v>384</v>
      </c>
      <c r="F85" s="18" t="s">
        <v>385</v>
      </c>
      <c r="G85" s="18" t="s">
        <v>254</v>
      </c>
      <c r="H85" s="18" t="s">
        <v>414</v>
      </c>
      <c r="I85" s="18">
        <v>5</v>
      </c>
      <c r="J85" s="18">
        <v>4</v>
      </c>
      <c r="K85" s="18">
        <v>0.40600000000000003</v>
      </c>
      <c r="L85" s="18" t="s">
        <v>21</v>
      </c>
      <c r="M85" s="105">
        <f>I85*K85</f>
        <v>2.0300000000000002</v>
      </c>
      <c r="N85" s="21" t="s">
        <v>386</v>
      </c>
      <c r="O85" s="21" t="s">
        <v>209</v>
      </c>
      <c r="P85" s="67" t="s">
        <v>105</v>
      </c>
      <c r="Q85" s="67" t="s">
        <v>428</v>
      </c>
      <c r="R85" s="67" t="s">
        <v>248</v>
      </c>
      <c r="S85" s="68">
        <v>42974</v>
      </c>
      <c r="T85" s="68"/>
      <c r="U85" s="68">
        <v>42979</v>
      </c>
      <c r="V85" s="67" t="s">
        <v>42</v>
      </c>
      <c r="W85" s="84"/>
      <c r="X85" s="35">
        <f t="shared" si="2"/>
        <v>2.0300000000000002</v>
      </c>
    </row>
    <row r="86" spans="2:26" ht="18" customHeight="1" x14ac:dyDescent="0.35">
      <c r="B86" s="37">
        <v>305</v>
      </c>
      <c r="C86" s="63">
        <v>42968</v>
      </c>
      <c r="D86" s="21" t="s">
        <v>293</v>
      </c>
      <c r="E86" s="18" t="s">
        <v>354</v>
      </c>
      <c r="F86" s="18" t="s">
        <v>355</v>
      </c>
      <c r="G86" s="18" t="s">
        <v>356</v>
      </c>
      <c r="H86" s="18"/>
      <c r="I86" s="18">
        <v>3</v>
      </c>
      <c r="J86" s="18">
        <v>3</v>
      </c>
      <c r="K86" s="18">
        <v>6.12</v>
      </c>
      <c r="L86" s="18" t="s">
        <v>31</v>
      </c>
      <c r="M86" s="105">
        <v>23.25</v>
      </c>
      <c r="N86" s="114" t="s">
        <v>357</v>
      </c>
      <c r="O86" s="21" t="s">
        <v>358</v>
      </c>
      <c r="P86" s="67" t="s">
        <v>107</v>
      </c>
      <c r="Q86" s="67" t="s">
        <v>788</v>
      </c>
      <c r="R86" s="67"/>
      <c r="S86" s="67"/>
      <c r="T86" s="67"/>
      <c r="U86" s="67"/>
      <c r="V86" s="67" t="s">
        <v>108</v>
      </c>
      <c r="W86" s="84"/>
      <c r="X86" s="35">
        <f t="shared" si="2"/>
        <v>0</v>
      </c>
    </row>
    <row r="87" spans="2:26" ht="18" customHeight="1" x14ac:dyDescent="0.35">
      <c r="B87" s="37">
        <v>306</v>
      </c>
      <c r="C87" s="63">
        <v>42971</v>
      </c>
      <c r="D87" s="37" t="s">
        <v>293</v>
      </c>
      <c r="E87" s="37" t="s">
        <v>749</v>
      </c>
      <c r="F87" s="37" t="s">
        <v>316</v>
      </c>
      <c r="G87" s="37" t="s">
        <v>290</v>
      </c>
      <c r="H87" s="37"/>
      <c r="I87" s="37">
        <v>2</v>
      </c>
      <c r="J87" s="37">
        <v>2</v>
      </c>
      <c r="K87" s="76">
        <v>5.39</v>
      </c>
      <c r="L87" s="37" t="s">
        <v>21</v>
      </c>
      <c r="M87" s="92">
        <v>10.78</v>
      </c>
      <c r="N87" s="37" t="s">
        <v>761</v>
      </c>
      <c r="O87" s="66" t="s">
        <v>765</v>
      </c>
      <c r="P87" s="67" t="s">
        <v>107</v>
      </c>
      <c r="Q87" s="67" t="s">
        <v>772</v>
      </c>
      <c r="R87" s="67"/>
      <c r="S87" s="67"/>
      <c r="T87" s="67"/>
      <c r="U87" s="67"/>
      <c r="V87" s="67" t="s">
        <v>108</v>
      </c>
      <c r="W87" s="84"/>
      <c r="X87" s="35">
        <f t="shared" si="2"/>
        <v>0</v>
      </c>
    </row>
    <row r="88" spans="2:26" ht="18" customHeight="1" x14ac:dyDescent="0.35">
      <c r="B88" s="37">
        <v>307</v>
      </c>
      <c r="C88" s="63">
        <v>42971</v>
      </c>
      <c r="D88" s="37" t="s">
        <v>293</v>
      </c>
      <c r="E88" s="37" t="s">
        <v>766</v>
      </c>
      <c r="F88" s="37" t="s">
        <v>767</v>
      </c>
      <c r="G88" s="37" t="s">
        <v>290</v>
      </c>
      <c r="H88" s="37"/>
      <c r="I88" s="37">
        <v>1</v>
      </c>
      <c r="J88" s="37">
        <v>0</v>
      </c>
      <c r="K88" s="76">
        <v>1.68</v>
      </c>
      <c r="L88" s="37" t="s">
        <v>31</v>
      </c>
      <c r="M88" s="92">
        <v>2.13</v>
      </c>
      <c r="N88" s="37" t="s">
        <v>768</v>
      </c>
      <c r="O88" s="66" t="s">
        <v>765</v>
      </c>
      <c r="P88" s="67" t="s">
        <v>107</v>
      </c>
      <c r="Q88" s="67" t="s">
        <v>790</v>
      </c>
      <c r="R88" s="67"/>
      <c r="S88" s="67"/>
      <c r="T88" s="67"/>
      <c r="U88" s="67"/>
      <c r="V88" s="67" t="s">
        <v>108</v>
      </c>
      <c r="W88" s="84"/>
      <c r="X88" s="35">
        <f t="shared" si="2"/>
        <v>0</v>
      </c>
    </row>
    <row r="89" spans="2:26" ht="18" customHeight="1" x14ac:dyDescent="0.35">
      <c r="B89" s="37">
        <v>308</v>
      </c>
      <c r="C89" s="63">
        <v>42971</v>
      </c>
      <c r="D89" s="37" t="s">
        <v>293</v>
      </c>
      <c r="E89" s="37" t="s">
        <v>769</v>
      </c>
      <c r="F89" s="37" t="s">
        <v>770</v>
      </c>
      <c r="G89" s="37" t="s">
        <v>290</v>
      </c>
      <c r="H89" s="37"/>
      <c r="I89" s="37">
        <v>1</v>
      </c>
      <c r="J89" s="37">
        <v>0</v>
      </c>
      <c r="K89" s="76">
        <v>1.69</v>
      </c>
      <c r="L89" s="37" t="s">
        <v>31</v>
      </c>
      <c r="M89" s="92">
        <v>2.14</v>
      </c>
      <c r="N89" s="37" t="s">
        <v>771</v>
      </c>
      <c r="O89" s="66" t="s">
        <v>765</v>
      </c>
      <c r="P89" s="67" t="s">
        <v>107</v>
      </c>
      <c r="Q89" s="67" t="s">
        <v>794</v>
      </c>
      <c r="R89" s="67"/>
      <c r="S89" s="67"/>
      <c r="T89" s="67"/>
      <c r="U89" s="67"/>
      <c r="V89" s="67" t="s">
        <v>108</v>
      </c>
      <c r="W89" s="84"/>
      <c r="X89" s="35">
        <f t="shared" si="2"/>
        <v>0</v>
      </c>
    </row>
    <row r="90" spans="2:26" ht="18" customHeight="1" x14ac:dyDescent="0.35">
      <c r="B90" s="37">
        <v>309</v>
      </c>
      <c r="C90" s="63">
        <v>42974</v>
      </c>
      <c r="D90" s="37" t="s">
        <v>293</v>
      </c>
      <c r="E90" s="37" t="s">
        <v>766</v>
      </c>
      <c r="F90" s="37" t="s">
        <v>767</v>
      </c>
      <c r="G90" s="37" t="s">
        <v>290</v>
      </c>
      <c r="H90" s="37"/>
      <c r="I90" s="37">
        <v>1</v>
      </c>
      <c r="J90" s="37">
        <v>0</v>
      </c>
      <c r="K90" s="76">
        <v>5.09</v>
      </c>
      <c r="L90" s="37" t="s">
        <v>21</v>
      </c>
      <c r="M90" s="92">
        <v>5.09</v>
      </c>
      <c r="N90" s="37" t="s">
        <v>789</v>
      </c>
      <c r="O90" s="66"/>
      <c r="P90" s="67" t="s">
        <v>105</v>
      </c>
      <c r="Q90" s="67" t="s">
        <v>793</v>
      </c>
      <c r="R90" s="67" t="s">
        <v>306</v>
      </c>
      <c r="S90" s="68">
        <v>42974</v>
      </c>
      <c r="T90" s="67"/>
      <c r="U90" s="67"/>
      <c r="V90" s="67" t="s">
        <v>42</v>
      </c>
      <c r="W90" s="84"/>
      <c r="X90" s="35">
        <f t="shared" si="2"/>
        <v>5.09</v>
      </c>
    </row>
    <row r="91" spans="2:26" ht="18" customHeight="1" x14ac:dyDescent="0.35">
      <c r="B91" s="37">
        <v>310</v>
      </c>
      <c r="C91" s="63">
        <v>42974</v>
      </c>
      <c r="D91" s="37" t="s">
        <v>293</v>
      </c>
      <c r="E91" s="37" t="s">
        <v>769</v>
      </c>
      <c r="F91" s="37" t="s">
        <v>770</v>
      </c>
      <c r="G91" s="37" t="s">
        <v>290</v>
      </c>
      <c r="H91" s="37"/>
      <c r="I91" s="37">
        <v>1</v>
      </c>
      <c r="J91" s="37">
        <v>0</v>
      </c>
      <c r="K91" s="76">
        <v>2.4900000000000002</v>
      </c>
      <c r="L91" s="37" t="s">
        <v>21</v>
      </c>
      <c r="M91" s="92">
        <v>2.4900000000000002</v>
      </c>
      <c r="N91" s="37" t="s">
        <v>791</v>
      </c>
      <c r="O91" s="66"/>
      <c r="P91" s="67" t="s">
        <v>105</v>
      </c>
      <c r="Q91" s="67" t="s">
        <v>792</v>
      </c>
      <c r="R91" s="67" t="s">
        <v>306</v>
      </c>
      <c r="S91" s="68">
        <v>42974</v>
      </c>
      <c r="T91" s="67"/>
      <c r="U91" s="67"/>
      <c r="V91" s="67" t="s">
        <v>42</v>
      </c>
      <c r="W91" s="84"/>
      <c r="X91" s="35">
        <f t="shared" si="2"/>
        <v>2.4900000000000002</v>
      </c>
    </row>
    <row r="92" spans="2:26" ht="18" customHeight="1" x14ac:dyDescent="0.35">
      <c r="B92" s="62">
        <v>1</v>
      </c>
      <c r="C92" s="63"/>
      <c r="D92" s="37" t="s">
        <v>73</v>
      </c>
      <c r="E92" s="62" t="s">
        <v>120</v>
      </c>
      <c r="F92" s="37" t="s">
        <v>308</v>
      </c>
      <c r="G92" s="37" t="s">
        <v>308</v>
      </c>
      <c r="H92" s="37" t="s">
        <v>308</v>
      </c>
      <c r="I92" s="64"/>
      <c r="J92" s="37"/>
      <c r="K92" s="37" t="s">
        <v>307</v>
      </c>
      <c r="L92" s="37" t="s">
        <v>307</v>
      </c>
      <c r="M92" s="92">
        <f>SUM(FASTENERS!O:O)</f>
        <v>89.089999999999975</v>
      </c>
      <c r="N92" s="37" t="s">
        <v>308</v>
      </c>
      <c r="O92" s="37" t="s">
        <v>308</v>
      </c>
      <c r="P92" s="67" t="s">
        <v>105</v>
      </c>
      <c r="Q92" s="67"/>
      <c r="R92" s="67"/>
      <c r="S92" s="68"/>
      <c r="T92" s="67"/>
      <c r="U92" s="67"/>
      <c r="V92" s="67" t="s">
        <v>112</v>
      </c>
      <c r="W92" s="84"/>
      <c r="X92" s="35">
        <f t="shared" si="2"/>
        <v>89.089999999999975</v>
      </c>
    </row>
    <row r="93" spans="2:26" ht="18" customHeight="1" x14ac:dyDescent="0.35">
      <c r="B93" s="21">
        <v>9</v>
      </c>
      <c r="C93" s="63">
        <v>42696</v>
      </c>
      <c r="D93" s="21" t="s">
        <v>73</v>
      </c>
      <c r="E93" s="18" t="s">
        <v>260</v>
      </c>
      <c r="F93" s="18" t="s">
        <v>261</v>
      </c>
      <c r="G93" s="119" t="s">
        <v>254</v>
      </c>
      <c r="H93" s="119" t="s">
        <v>483</v>
      </c>
      <c r="I93" s="21">
        <v>25</v>
      </c>
      <c r="J93" s="72">
        <v>17</v>
      </c>
      <c r="K93" s="72">
        <v>0.29320000000000002</v>
      </c>
      <c r="L93" s="120" t="s">
        <v>21</v>
      </c>
      <c r="M93" s="93">
        <f>K93*I93</f>
        <v>7.33</v>
      </c>
      <c r="N93" s="121" t="s">
        <v>484</v>
      </c>
      <c r="O93" s="82"/>
      <c r="P93" s="67" t="s">
        <v>105</v>
      </c>
      <c r="Q93" s="67" t="s">
        <v>318</v>
      </c>
      <c r="R93" s="68" t="s">
        <v>248</v>
      </c>
      <c r="S93" s="68">
        <v>42727</v>
      </c>
      <c r="T93" s="67"/>
      <c r="U93" s="67"/>
      <c r="V93" s="67" t="s">
        <v>106</v>
      </c>
      <c r="W93" s="84"/>
      <c r="X93" s="35">
        <f t="shared" si="2"/>
        <v>7.33</v>
      </c>
    </row>
    <row r="94" spans="2:26" ht="18" customHeight="1" x14ac:dyDescent="0.35">
      <c r="B94" s="21">
        <v>12</v>
      </c>
      <c r="C94" s="63">
        <v>42696</v>
      </c>
      <c r="D94" s="21" t="s">
        <v>73</v>
      </c>
      <c r="E94" s="18" t="s">
        <v>263</v>
      </c>
      <c r="F94" s="18" t="s">
        <v>264</v>
      </c>
      <c r="G94" s="119" t="s">
        <v>254</v>
      </c>
      <c r="H94" s="18" t="s">
        <v>485</v>
      </c>
      <c r="I94" s="21">
        <v>25</v>
      </c>
      <c r="J94" s="72">
        <v>19</v>
      </c>
      <c r="K94" s="72">
        <v>0.20319999999999999</v>
      </c>
      <c r="L94" s="120" t="s">
        <v>21</v>
      </c>
      <c r="M94" s="93">
        <f>K94*I94</f>
        <v>5.08</v>
      </c>
      <c r="N94" s="121" t="s">
        <v>486</v>
      </c>
      <c r="O94" s="82"/>
      <c r="P94" s="67" t="s">
        <v>105</v>
      </c>
      <c r="Q94" s="67" t="s">
        <v>318</v>
      </c>
      <c r="R94" s="68" t="s">
        <v>248</v>
      </c>
      <c r="S94" s="68">
        <v>42727</v>
      </c>
      <c r="T94" s="67"/>
      <c r="U94" s="67"/>
      <c r="V94" s="67" t="s">
        <v>106</v>
      </c>
      <c r="W94" s="84"/>
      <c r="X94" s="35">
        <f t="shared" si="2"/>
        <v>5.08</v>
      </c>
      <c r="Z94" s="73"/>
    </row>
    <row r="95" spans="2:26" ht="18" customHeight="1" x14ac:dyDescent="0.35">
      <c r="B95" s="21">
        <v>18</v>
      </c>
      <c r="C95" s="63">
        <v>42696</v>
      </c>
      <c r="D95" s="91" t="s">
        <v>73</v>
      </c>
      <c r="E95" s="18" t="s">
        <v>265</v>
      </c>
      <c r="F95" s="18"/>
      <c r="G95" s="18" t="s">
        <v>254</v>
      </c>
      <c r="H95" s="118" t="s">
        <v>411</v>
      </c>
      <c r="I95" s="21">
        <v>250</v>
      </c>
      <c r="J95" s="21">
        <v>22</v>
      </c>
      <c r="K95" s="73">
        <v>9.8720000000000002E-2</v>
      </c>
      <c r="L95" s="21" t="s">
        <v>21</v>
      </c>
      <c r="M95" s="93">
        <v>24.68</v>
      </c>
      <c r="N95" s="102" t="s">
        <v>319</v>
      </c>
      <c r="O95" s="82"/>
      <c r="P95" s="67" t="s">
        <v>105</v>
      </c>
      <c r="Q95" s="67" t="s">
        <v>505</v>
      </c>
      <c r="R95" s="68" t="s">
        <v>248</v>
      </c>
      <c r="S95" s="68">
        <v>42727</v>
      </c>
      <c r="T95" s="67"/>
      <c r="U95" s="67"/>
      <c r="V95" s="67" t="s">
        <v>106</v>
      </c>
      <c r="W95" s="84"/>
      <c r="X95" s="35">
        <f t="shared" si="2"/>
        <v>24.68</v>
      </c>
      <c r="Z95" s="73"/>
    </row>
    <row r="96" spans="2:26" ht="18" customHeight="1" x14ac:dyDescent="0.35">
      <c r="B96" s="74">
        <v>22</v>
      </c>
      <c r="C96" s="63">
        <v>42696</v>
      </c>
      <c r="D96" s="91" t="s">
        <v>73</v>
      </c>
      <c r="E96" s="18" t="s">
        <v>266</v>
      </c>
      <c r="F96" s="18"/>
      <c r="G96" s="18" t="s">
        <v>254</v>
      </c>
      <c r="H96" s="18" t="s">
        <v>257</v>
      </c>
      <c r="I96" s="21">
        <v>1000</v>
      </c>
      <c r="J96" s="72">
        <v>972</v>
      </c>
      <c r="K96" s="72"/>
      <c r="L96" s="21" t="s">
        <v>21</v>
      </c>
      <c r="M96" s="93">
        <v>2.7</v>
      </c>
      <c r="N96" s="66" t="s">
        <v>258</v>
      </c>
      <c r="O96" s="82"/>
      <c r="P96" s="67" t="s">
        <v>105</v>
      </c>
      <c r="Q96" s="68"/>
      <c r="R96" s="68" t="s">
        <v>248</v>
      </c>
      <c r="S96" s="68">
        <v>42727</v>
      </c>
      <c r="T96" s="67"/>
      <c r="U96" s="67"/>
      <c r="V96" s="67" t="s">
        <v>106</v>
      </c>
      <c r="W96" s="84"/>
      <c r="X96" s="35">
        <f t="shared" si="2"/>
        <v>2.7</v>
      </c>
      <c r="Z96" s="73"/>
    </row>
    <row r="97" spans="2:26" ht="18" customHeight="1" x14ac:dyDescent="0.35">
      <c r="B97" s="21">
        <v>70</v>
      </c>
      <c r="C97" s="63">
        <v>42696</v>
      </c>
      <c r="D97" s="21" t="s">
        <v>73</v>
      </c>
      <c r="E97" s="18" t="s">
        <v>286</v>
      </c>
      <c r="F97" s="18"/>
      <c r="G97" s="18" t="s">
        <v>290</v>
      </c>
      <c r="H97" s="18"/>
      <c r="I97" s="18">
        <v>1</v>
      </c>
      <c r="K97" s="72"/>
      <c r="L97" s="21" t="s">
        <v>31</v>
      </c>
      <c r="M97" s="94">
        <v>167.97</v>
      </c>
      <c r="N97" s="21" t="s">
        <v>287</v>
      </c>
      <c r="O97" s="81"/>
      <c r="P97" s="67" t="s">
        <v>107</v>
      </c>
      <c r="Q97" s="67" t="s">
        <v>305</v>
      </c>
      <c r="R97" s="67"/>
      <c r="S97" s="68"/>
      <c r="T97" s="68"/>
      <c r="U97" s="68"/>
      <c r="V97" s="75" t="s">
        <v>108</v>
      </c>
      <c r="W97" s="84"/>
      <c r="X97" s="35">
        <f t="shared" si="2"/>
        <v>0</v>
      </c>
      <c r="Z97" s="73"/>
    </row>
    <row r="98" spans="2:26" ht="18" customHeight="1" x14ac:dyDescent="0.35">
      <c r="B98" s="21">
        <v>71</v>
      </c>
      <c r="C98" s="63">
        <v>42696</v>
      </c>
      <c r="D98" s="21" t="s">
        <v>73</v>
      </c>
      <c r="E98" s="18" t="s">
        <v>288</v>
      </c>
      <c r="F98" s="18"/>
      <c r="G98" s="18" t="s">
        <v>290</v>
      </c>
      <c r="H98" s="18"/>
      <c r="I98" s="18">
        <v>1</v>
      </c>
      <c r="K98" s="72">
        <v>118.01</v>
      </c>
      <c r="L98" s="21" t="s">
        <v>31</v>
      </c>
      <c r="M98" s="94">
        <v>156.93</v>
      </c>
      <c r="N98" s="21" t="s">
        <v>289</v>
      </c>
      <c r="O98" s="81"/>
      <c r="P98" s="67" t="s">
        <v>105</v>
      </c>
      <c r="Q98" s="67"/>
      <c r="R98" s="67" t="s">
        <v>248</v>
      </c>
      <c r="S98" s="68">
        <v>42719</v>
      </c>
      <c r="T98" s="67" t="s">
        <v>522</v>
      </c>
      <c r="U98" s="68">
        <v>42373</v>
      </c>
      <c r="V98" s="67" t="s">
        <v>42</v>
      </c>
      <c r="W98" s="84">
        <v>66.48</v>
      </c>
      <c r="X98" s="35">
        <f t="shared" si="2"/>
        <v>223.41000000000003</v>
      </c>
      <c r="Z98" s="73"/>
    </row>
    <row r="99" spans="2:26" ht="18" customHeight="1" x14ac:dyDescent="0.35">
      <c r="B99" s="37">
        <v>72</v>
      </c>
      <c r="C99" s="63">
        <v>42696</v>
      </c>
      <c r="D99" s="21" t="s">
        <v>73</v>
      </c>
      <c r="E99" s="18" t="s">
        <v>283</v>
      </c>
      <c r="F99" s="18" t="s">
        <v>441</v>
      </c>
      <c r="G99" s="18" t="s">
        <v>279</v>
      </c>
      <c r="H99" s="18"/>
      <c r="I99" s="21">
        <v>2</v>
      </c>
      <c r="J99" s="21">
        <v>7.8</v>
      </c>
      <c r="K99" s="72"/>
      <c r="L99" s="21" t="s">
        <v>21</v>
      </c>
      <c r="M99" s="94">
        <v>15.6</v>
      </c>
      <c r="N99" s="114" t="s">
        <v>284</v>
      </c>
      <c r="O99" s="81" t="s">
        <v>438</v>
      </c>
      <c r="P99" s="67" t="s">
        <v>105</v>
      </c>
      <c r="Q99" s="67" t="s">
        <v>438</v>
      </c>
      <c r="R99" s="67" t="s">
        <v>248</v>
      </c>
      <c r="S99" s="68">
        <v>42711</v>
      </c>
      <c r="T99" s="67" t="s">
        <v>425</v>
      </c>
      <c r="U99" s="67" t="s">
        <v>526</v>
      </c>
      <c r="V99" s="67" t="s">
        <v>42</v>
      </c>
      <c r="W99" s="84"/>
      <c r="X99" s="35">
        <f t="shared" si="2"/>
        <v>15.6</v>
      </c>
      <c r="Z99" s="73"/>
    </row>
    <row r="100" spans="2:26" ht="18" customHeight="1" x14ac:dyDescent="0.35">
      <c r="B100" s="21">
        <v>73</v>
      </c>
      <c r="C100" s="63">
        <v>42696</v>
      </c>
      <c r="D100" s="21" t="s">
        <v>73</v>
      </c>
      <c r="E100" s="18" t="s">
        <v>282</v>
      </c>
      <c r="F100" s="18"/>
      <c r="G100" s="18" t="s">
        <v>279</v>
      </c>
      <c r="H100" s="18"/>
      <c r="I100" s="72">
        <v>4</v>
      </c>
      <c r="K100" s="72">
        <v>1.71</v>
      </c>
      <c r="L100" s="21" t="s">
        <v>31</v>
      </c>
      <c r="M100" s="93">
        <v>11.24</v>
      </c>
      <c r="N100" s="121" t="s">
        <v>294</v>
      </c>
      <c r="O100" s="82" t="s">
        <v>426</v>
      </c>
      <c r="P100" s="67" t="s">
        <v>105</v>
      </c>
      <c r="Q100" s="67"/>
      <c r="R100" s="67" t="s">
        <v>248</v>
      </c>
      <c r="S100" s="68">
        <v>42710</v>
      </c>
      <c r="T100" s="68" t="s">
        <v>427</v>
      </c>
      <c r="U100" s="68">
        <v>42734</v>
      </c>
      <c r="V100" s="67" t="s">
        <v>42</v>
      </c>
      <c r="W100" s="84"/>
      <c r="X100" s="35">
        <f t="shared" si="2"/>
        <v>11.24</v>
      </c>
      <c r="Z100" s="73"/>
    </row>
    <row r="101" spans="2:26" ht="18" customHeight="1" x14ac:dyDescent="0.35">
      <c r="B101" s="21">
        <v>74</v>
      </c>
      <c r="C101" s="63">
        <v>42698</v>
      </c>
      <c r="D101" s="14" t="s">
        <v>73</v>
      </c>
      <c r="E101" s="14" t="s">
        <v>296</v>
      </c>
      <c r="F101" s="14" t="s">
        <v>297</v>
      </c>
      <c r="G101" s="14" t="s">
        <v>116</v>
      </c>
      <c r="H101" s="14" t="s">
        <v>298</v>
      </c>
      <c r="I101" s="14">
        <v>0</v>
      </c>
      <c r="J101" s="14"/>
      <c r="K101" s="87">
        <v>123.15</v>
      </c>
      <c r="L101" s="14" t="s">
        <v>21</v>
      </c>
      <c r="M101" s="95">
        <v>0</v>
      </c>
      <c r="N101" s="36" t="s">
        <v>299</v>
      </c>
      <c r="O101" s="66" t="s">
        <v>295</v>
      </c>
      <c r="P101" s="67" t="s">
        <v>105</v>
      </c>
      <c r="Q101" s="67" t="s">
        <v>504</v>
      </c>
      <c r="R101" s="67" t="s">
        <v>588</v>
      </c>
      <c r="S101" s="68"/>
      <c r="T101" s="68"/>
      <c r="U101" s="68"/>
      <c r="V101" s="67" t="s">
        <v>108</v>
      </c>
      <c r="W101" s="84"/>
      <c r="X101" s="35">
        <f t="shared" ref="X101:X132" si="3">IF(ISBLANK(E101),"",IF(P101="Approved",W101+M101,0))</f>
        <v>0</v>
      </c>
      <c r="Z101" s="73"/>
    </row>
    <row r="102" spans="2:26" ht="18" customHeight="1" x14ac:dyDescent="0.35">
      <c r="B102" s="21">
        <v>75</v>
      </c>
      <c r="C102" s="63">
        <v>42698</v>
      </c>
      <c r="D102" s="14" t="s">
        <v>73</v>
      </c>
      <c r="E102" s="14" t="s">
        <v>300</v>
      </c>
      <c r="F102" s="14" t="s">
        <v>301</v>
      </c>
      <c r="G102" s="14" t="s">
        <v>302</v>
      </c>
      <c r="H102" s="14"/>
      <c r="I102" s="14">
        <v>3</v>
      </c>
      <c r="J102" s="14">
        <v>0</v>
      </c>
      <c r="K102" s="87">
        <v>14.43</v>
      </c>
      <c r="L102" s="14" t="s">
        <v>21</v>
      </c>
      <c r="M102" s="95">
        <f>3*14.43</f>
        <v>43.29</v>
      </c>
      <c r="N102" s="36" t="s">
        <v>303</v>
      </c>
      <c r="O102" s="66" t="s">
        <v>304</v>
      </c>
      <c r="P102" s="67" t="s">
        <v>105</v>
      </c>
      <c r="Q102" s="67"/>
      <c r="R102" s="67" t="s">
        <v>248</v>
      </c>
      <c r="S102" s="68">
        <v>42744</v>
      </c>
      <c r="T102" s="68" t="s">
        <v>529</v>
      </c>
      <c r="U102" s="68" t="s">
        <v>598</v>
      </c>
      <c r="V102" s="67" t="s">
        <v>112</v>
      </c>
      <c r="W102" s="84">
        <v>0.53</v>
      </c>
      <c r="X102" s="35">
        <f t="shared" si="3"/>
        <v>43.82</v>
      </c>
      <c r="Z102" s="73"/>
    </row>
    <row r="103" spans="2:26" ht="18" customHeight="1" x14ac:dyDescent="0.35">
      <c r="B103" s="21">
        <v>191</v>
      </c>
      <c r="C103" s="63">
        <v>42710</v>
      </c>
      <c r="D103" s="74" t="s">
        <v>73</v>
      </c>
      <c r="E103" s="18" t="s">
        <v>437</v>
      </c>
      <c r="F103" s="18" t="s">
        <v>501</v>
      </c>
      <c r="G103" s="18" t="s">
        <v>290</v>
      </c>
      <c r="H103" s="18"/>
      <c r="I103" s="18">
        <v>1</v>
      </c>
      <c r="J103" s="18">
        <v>0</v>
      </c>
      <c r="K103" s="18">
        <v>2.97</v>
      </c>
      <c r="L103" s="18" t="s">
        <v>21</v>
      </c>
      <c r="M103" s="105">
        <v>2.97</v>
      </c>
      <c r="N103" s="114" t="s">
        <v>493</v>
      </c>
      <c r="O103" s="21"/>
      <c r="P103" s="67" t="s">
        <v>105</v>
      </c>
      <c r="Q103" s="67"/>
      <c r="R103" s="67" t="s">
        <v>248</v>
      </c>
      <c r="S103" s="68">
        <v>42719</v>
      </c>
      <c r="T103" s="67" t="s">
        <v>494</v>
      </c>
      <c r="U103" s="68">
        <v>42740</v>
      </c>
      <c r="V103" s="67" t="s">
        <v>42</v>
      </c>
      <c r="W103" s="84"/>
      <c r="X103" s="35">
        <f t="shared" si="3"/>
        <v>2.97</v>
      </c>
      <c r="Z103" s="73"/>
    </row>
    <row r="104" spans="2:26" ht="18" customHeight="1" x14ac:dyDescent="0.35">
      <c r="B104" s="21">
        <v>194</v>
      </c>
      <c r="C104" s="63">
        <v>42710</v>
      </c>
      <c r="D104" s="37" t="s">
        <v>73</v>
      </c>
      <c r="E104" s="37" t="s">
        <v>442</v>
      </c>
      <c r="F104" s="37" t="s">
        <v>492</v>
      </c>
      <c r="G104" s="37" t="s">
        <v>115</v>
      </c>
      <c r="H104" s="37"/>
      <c r="I104" s="37">
        <v>1</v>
      </c>
      <c r="J104" s="37">
        <v>0</v>
      </c>
      <c r="K104" s="37">
        <v>15.95</v>
      </c>
      <c r="L104" s="37" t="s">
        <v>31</v>
      </c>
      <c r="M104" s="105">
        <v>19.190000000000001</v>
      </c>
      <c r="N104" s="21" t="s">
        <v>491</v>
      </c>
      <c r="O104" s="21"/>
      <c r="P104" s="67" t="s">
        <v>105</v>
      </c>
      <c r="Q104" s="67" t="s">
        <v>520</v>
      </c>
      <c r="R104" s="67" t="s">
        <v>248</v>
      </c>
      <c r="S104" s="68">
        <v>42719</v>
      </c>
      <c r="T104" s="67" t="s">
        <v>521</v>
      </c>
      <c r="U104" s="67" t="s">
        <v>523</v>
      </c>
      <c r="V104" s="67" t="s">
        <v>42</v>
      </c>
      <c r="W104" s="84"/>
      <c r="X104" s="35">
        <f t="shared" si="3"/>
        <v>19.190000000000001</v>
      </c>
      <c r="Z104" s="73"/>
    </row>
    <row r="105" spans="2:26" ht="18" customHeight="1" x14ac:dyDescent="0.35">
      <c r="B105" s="21">
        <v>195</v>
      </c>
      <c r="C105" s="63">
        <v>42710</v>
      </c>
      <c r="D105" s="37" t="s">
        <v>73</v>
      </c>
      <c r="E105" s="37" t="s">
        <v>443</v>
      </c>
      <c r="F105" s="21" t="s">
        <v>444</v>
      </c>
      <c r="G105" s="37" t="s">
        <v>445</v>
      </c>
      <c r="H105" s="37" t="s">
        <v>446</v>
      </c>
      <c r="I105" s="37">
        <v>1</v>
      </c>
      <c r="J105" s="37">
        <v>0</v>
      </c>
      <c r="K105" s="72">
        <v>49.95</v>
      </c>
      <c r="L105" s="37" t="s">
        <v>21</v>
      </c>
      <c r="M105" s="21">
        <v>49.95</v>
      </c>
      <c r="N105" s="66" t="s">
        <v>447</v>
      </c>
      <c r="O105" s="21"/>
      <c r="P105" s="67" t="s">
        <v>107</v>
      </c>
      <c r="Q105" s="67" t="s">
        <v>805</v>
      </c>
      <c r="R105" s="67"/>
      <c r="S105" s="67"/>
      <c r="T105" s="67"/>
      <c r="U105" s="67"/>
      <c r="V105" s="69" t="s">
        <v>109</v>
      </c>
      <c r="W105" s="84"/>
      <c r="X105" s="35">
        <f t="shared" si="3"/>
        <v>0</v>
      </c>
      <c r="Z105" s="73"/>
    </row>
    <row r="106" spans="2:26" ht="18" customHeight="1" x14ac:dyDescent="0.35">
      <c r="B106" s="21">
        <v>196</v>
      </c>
      <c r="C106" s="63">
        <v>42710</v>
      </c>
      <c r="D106" s="37" t="s">
        <v>73</v>
      </c>
      <c r="E106" s="37" t="s">
        <v>448</v>
      </c>
      <c r="F106" s="21" t="s">
        <v>449</v>
      </c>
      <c r="G106" s="37" t="s">
        <v>290</v>
      </c>
      <c r="H106" s="37"/>
      <c r="I106" s="37">
        <v>1</v>
      </c>
      <c r="J106" s="37">
        <v>0</v>
      </c>
      <c r="K106" s="72">
        <v>6.99</v>
      </c>
      <c r="L106" s="37" t="s">
        <v>31</v>
      </c>
      <c r="M106" s="21">
        <v>9.43</v>
      </c>
      <c r="N106" s="121" t="s">
        <v>450</v>
      </c>
      <c r="O106" s="66"/>
      <c r="P106" s="67" t="s">
        <v>110</v>
      </c>
      <c r="Q106" s="67" t="s">
        <v>467</v>
      </c>
      <c r="R106" s="67"/>
      <c r="S106" s="67"/>
      <c r="T106" s="67"/>
      <c r="U106" s="67"/>
      <c r="V106" s="67" t="s">
        <v>108</v>
      </c>
      <c r="W106" s="84"/>
      <c r="X106" s="35">
        <f t="shared" si="3"/>
        <v>0</v>
      </c>
      <c r="Z106" s="73"/>
    </row>
    <row r="107" spans="2:26" ht="18" customHeight="1" x14ac:dyDescent="0.35">
      <c r="B107" s="21">
        <v>197</v>
      </c>
      <c r="C107" s="63">
        <v>42710</v>
      </c>
      <c r="D107" s="37" t="s">
        <v>73</v>
      </c>
      <c r="E107" s="37" t="s">
        <v>451</v>
      </c>
      <c r="F107" s="37" t="s">
        <v>452</v>
      </c>
      <c r="G107" s="37" t="s">
        <v>453</v>
      </c>
      <c r="H107" s="37"/>
      <c r="I107" s="37">
        <v>2</v>
      </c>
      <c r="J107" s="37">
        <v>0</v>
      </c>
      <c r="K107" s="76">
        <v>25.71</v>
      </c>
      <c r="L107" s="37" t="s">
        <v>21</v>
      </c>
      <c r="M107" s="37">
        <v>51.42</v>
      </c>
      <c r="N107" s="66" t="s">
        <v>454</v>
      </c>
      <c r="O107" s="21"/>
      <c r="P107" s="67" t="s">
        <v>107</v>
      </c>
      <c r="Q107" s="67" t="s">
        <v>471</v>
      </c>
      <c r="R107" s="67"/>
      <c r="S107" s="67"/>
      <c r="T107" s="67"/>
      <c r="U107" s="67"/>
      <c r="V107" s="67" t="s">
        <v>108</v>
      </c>
      <c r="W107" s="84"/>
      <c r="X107" s="35">
        <f t="shared" si="3"/>
        <v>0</v>
      </c>
      <c r="Z107" s="73"/>
    </row>
    <row r="108" spans="2:26" ht="18" customHeight="1" x14ac:dyDescent="0.35">
      <c r="B108" s="21">
        <v>198</v>
      </c>
      <c r="C108" s="63">
        <v>42710</v>
      </c>
      <c r="D108" s="37" t="s">
        <v>73</v>
      </c>
      <c r="E108" s="37" t="s">
        <v>455</v>
      </c>
      <c r="F108" s="37" t="s">
        <v>456</v>
      </c>
      <c r="G108" s="37" t="s">
        <v>457</v>
      </c>
      <c r="H108" s="37"/>
      <c r="I108" s="37">
        <v>1</v>
      </c>
      <c r="J108" s="37">
        <v>0</v>
      </c>
      <c r="K108" s="76">
        <v>16.95</v>
      </c>
      <c r="L108" s="37" t="s">
        <v>31</v>
      </c>
      <c r="M108" s="37">
        <v>9.43</v>
      </c>
      <c r="N108" s="66" t="s">
        <v>458</v>
      </c>
      <c r="O108" s="21"/>
      <c r="P108" s="67" t="s">
        <v>107</v>
      </c>
      <c r="Q108" s="67" t="s">
        <v>470</v>
      </c>
      <c r="R108" s="68"/>
      <c r="S108" s="67"/>
      <c r="T108" s="67"/>
      <c r="U108" s="67"/>
      <c r="V108" s="67" t="s">
        <v>108</v>
      </c>
      <c r="W108" s="84"/>
      <c r="X108" s="35">
        <f t="shared" si="3"/>
        <v>0</v>
      </c>
      <c r="Z108" s="73"/>
    </row>
    <row r="109" spans="2:26" ht="18" customHeight="1" x14ac:dyDescent="0.4">
      <c r="B109" s="21">
        <v>199</v>
      </c>
      <c r="C109" s="63">
        <v>42710</v>
      </c>
      <c r="D109" s="37" t="s">
        <v>73</v>
      </c>
      <c r="E109" s="37" t="s">
        <v>459</v>
      </c>
      <c r="F109" s="37" t="s">
        <v>460</v>
      </c>
      <c r="G109" s="37" t="s">
        <v>290</v>
      </c>
      <c r="H109" s="113"/>
      <c r="I109" s="37">
        <v>3</v>
      </c>
      <c r="J109" s="37">
        <v>0</v>
      </c>
      <c r="K109" s="76">
        <v>2.42</v>
      </c>
      <c r="L109" s="37" t="s">
        <v>31</v>
      </c>
      <c r="M109" s="37">
        <v>9.75</v>
      </c>
      <c r="N109" s="66" t="s">
        <v>461</v>
      </c>
      <c r="O109" s="21"/>
      <c r="P109" s="67" t="s">
        <v>190</v>
      </c>
      <c r="Q109" s="117" t="s">
        <v>468</v>
      </c>
      <c r="R109" s="68" t="s">
        <v>502</v>
      </c>
      <c r="S109" s="67"/>
      <c r="T109" s="67" t="s">
        <v>516</v>
      </c>
      <c r="U109" s="67"/>
      <c r="V109" s="67" t="s">
        <v>108</v>
      </c>
      <c r="W109" s="84"/>
      <c r="X109" s="35">
        <f t="shared" si="3"/>
        <v>0</v>
      </c>
      <c r="Z109" s="73"/>
    </row>
    <row r="110" spans="2:26" ht="18" customHeight="1" x14ac:dyDescent="0.35">
      <c r="B110" s="21">
        <v>200</v>
      </c>
      <c r="C110" s="63">
        <v>42710</v>
      </c>
      <c r="D110" s="37" t="s">
        <v>73</v>
      </c>
      <c r="E110" s="37" t="s">
        <v>462</v>
      </c>
      <c r="F110" s="21" t="s">
        <v>463</v>
      </c>
      <c r="G110" s="37" t="s">
        <v>464</v>
      </c>
      <c r="H110" s="37" t="s">
        <v>465</v>
      </c>
      <c r="I110" s="37">
        <v>5</v>
      </c>
      <c r="J110" s="37">
        <v>0</v>
      </c>
      <c r="K110" s="76">
        <v>14.88</v>
      </c>
      <c r="L110" s="37" t="s">
        <v>21</v>
      </c>
      <c r="M110" s="37">
        <v>74.400000000000006</v>
      </c>
      <c r="N110" s="66" t="s">
        <v>466</v>
      </c>
      <c r="O110" s="66"/>
      <c r="P110" s="67" t="s">
        <v>107</v>
      </c>
      <c r="Q110" s="67" t="s">
        <v>469</v>
      </c>
      <c r="R110" s="68"/>
      <c r="S110" s="67"/>
      <c r="T110" s="67"/>
      <c r="U110" s="67"/>
      <c r="V110" s="67" t="s">
        <v>108</v>
      </c>
      <c r="W110" s="84"/>
      <c r="X110" s="35">
        <f t="shared" si="3"/>
        <v>0</v>
      </c>
      <c r="Z110" s="73"/>
    </row>
    <row r="111" spans="2:26" ht="18" customHeight="1" x14ac:dyDescent="0.35">
      <c r="B111" s="21">
        <v>201</v>
      </c>
      <c r="C111" s="63">
        <v>42711</v>
      </c>
      <c r="D111" s="74" t="s">
        <v>73</v>
      </c>
      <c r="E111" s="18" t="s">
        <v>476</v>
      </c>
      <c r="F111" s="37" t="s">
        <v>498</v>
      </c>
      <c r="G111" s="18" t="s">
        <v>290</v>
      </c>
      <c r="H111" s="18"/>
      <c r="I111" s="37">
        <v>1</v>
      </c>
      <c r="J111" s="37">
        <v>0</v>
      </c>
      <c r="K111" s="18"/>
      <c r="L111" s="18"/>
      <c r="M111" s="105">
        <v>3.55</v>
      </c>
      <c r="N111" s="114" t="s">
        <v>496</v>
      </c>
      <c r="O111" s="21"/>
      <c r="P111" s="67" t="s">
        <v>105</v>
      </c>
      <c r="Q111" s="67"/>
      <c r="R111" s="67" t="s">
        <v>248</v>
      </c>
      <c r="S111" s="68">
        <v>42719</v>
      </c>
      <c r="T111" s="67" t="s">
        <v>500</v>
      </c>
      <c r="U111" s="68">
        <v>42740</v>
      </c>
      <c r="V111" s="67" t="s">
        <v>42</v>
      </c>
      <c r="W111" s="84"/>
      <c r="X111" s="35">
        <f t="shared" si="3"/>
        <v>3.55</v>
      </c>
      <c r="Z111" s="73"/>
    </row>
    <row r="112" spans="2:26" ht="18" customHeight="1" x14ac:dyDescent="0.35">
      <c r="B112" s="21">
        <v>203</v>
      </c>
      <c r="C112" s="63">
        <v>42712</v>
      </c>
      <c r="D112" s="37" t="s">
        <v>73</v>
      </c>
      <c r="E112" s="37" t="s">
        <v>480</v>
      </c>
      <c r="F112" s="37" t="s">
        <v>481</v>
      </c>
      <c r="G112" s="37" t="s">
        <v>116</v>
      </c>
      <c r="H112" s="37" t="s">
        <v>482</v>
      </c>
      <c r="I112" s="37">
        <v>1</v>
      </c>
      <c r="J112" s="37">
        <v>0</v>
      </c>
      <c r="K112" s="76">
        <v>263.95999999999998</v>
      </c>
      <c r="L112" s="37" t="s">
        <v>21</v>
      </c>
      <c r="M112" s="76">
        <v>263.95999999999998</v>
      </c>
      <c r="N112" s="37" t="s">
        <v>479</v>
      </c>
      <c r="O112" s="66"/>
      <c r="P112" s="67" t="s">
        <v>105</v>
      </c>
      <c r="Q112" s="67"/>
      <c r="R112" s="67" t="s">
        <v>248</v>
      </c>
      <c r="S112" s="68">
        <v>42719</v>
      </c>
      <c r="T112" s="67"/>
      <c r="U112" s="67"/>
      <c r="V112" s="67" t="s">
        <v>109</v>
      </c>
      <c r="W112" s="84"/>
      <c r="X112" s="35">
        <f t="shared" si="3"/>
        <v>263.95999999999998</v>
      </c>
      <c r="Z112" s="73"/>
    </row>
    <row r="113" spans="2:26" ht="18" customHeight="1" x14ac:dyDescent="0.35">
      <c r="B113" s="21">
        <v>204</v>
      </c>
      <c r="C113" s="63">
        <v>42719</v>
      </c>
      <c r="D113" s="37" t="s">
        <v>73</v>
      </c>
      <c r="E113" s="37" t="s">
        <v>437</v>
      </c>
      <c r="F113" s="37" t="s">
        <v>497</v>
      </c>
      <c r="G113" s="37" t="s">
        <v>290</v>
      </c>
      <c r="H113" s="37"/>
      <c r="I113" s="37">
        <v>1</v>
      </c>
      <c r="J113" s="37">
        <v>0</v>
      </c>
      <c r="K113" s="37">
        <v>2.08</v>
      </c>
      <c r="L113" s="37" t="s">
        <v>21</v>
      </c>
      <c r="M113" s="92">
        <v>2.08</v>
      </c>
      <c r="N113" s="37" t="s">
        <v>495</v>
      </c>
      <c r="O113" s="37"/>
      <c r="P113" s="67" t="s">
        <v>105</v>
      </c>
      <c r="Q113" s="67"/>
      <c r="R113" s="157" t="s">
        <v>641</v>
      </c>
      <c r="S113" s="68">
        <v>42719</v>
      </c>
      <c r="T113" s="78" t="s">
        <v>499</v>
      </c>
      <c r="U113" s="78"/>
      <c r="V113" s="67" t="s">
        <v>42</v>
      </c>
      <c r="W113" s="84"/>
      <c r="X113" s="35">
        <f t="shared" si="3"/>
        <v>2.08</v>
      </c>
      <c r="Z113" s="73"/>
    </row>
    <row r="114" spans="2:26" ht="18" customHeight="1" x14ac:dyDescent="0.35">
      <c r="B114" s="21">
        <v>205</v>
      </c>
      <c r="C114" s="63">
        <v>42719</v>
      </c>
      <c r="D114" s="37" t="s">
        <v>73</v>
      </c>
      <c r="E114" s="37" t="s">
        <v>442</v>
      </c>
      <c r="F114" s="37" t="s">
        <v>517</v>
      </c>
      <c r="G114" s="37" t="s">
        <v>115</v>
      </c>
      <c r="H114" s="37"/>
      <c r="I114" s="37">
        <v>1</v>
      </c>
      <c r="J114" s="37">
        <v>0</v>
      </c>
      <c r="K114" s="37">
        <v>2.95</v>
      </c>
      <c r="L114" s="37" t="s">
        <v>21</v>
      </c>
      <c r="M114" s="92">
        <v>3.5459999999999998</v>
      </c>
      <c r="N114" s="37" t="s">
        <v>495</v>
      </c>
      <c r="O114" s="37"/>
      <c r="P114" s="67" t="s">
        <v>105</v>
      </c>
      <c r="Q114" s="67" t="s">
        <v>519</v>
      </c>
      <c r="R114" s="90" t="s">
        <v>306</v>
      </c>
      <c r="S114" s="68">
        <v>42719</v>
      </c>
      <c r="T114" s="67" t="s">
        <v>521</v>
      </c>
      <c r="U114" s="78" t="s">
        <v>523</v>
      </c>
      <c r="V114" s="67" t="s">
        <v>42</v>
      </c>
      <c r="W114" s="84"/>
      <c r="X114" s="35">
        <f t="shared" si="3"/>
        <v>3.5459999999999998</v>
      </c>
      <c r="Z114" s="73"/>
    </row>
    <row r="115" spans="2:26" ht="18" customHeight="1" x14ac:dyDescent="0.35">
      <c r="B115" s="77">
        <v>206</v>
      </c>
      <c r="C115" s="63">
        <v>42719</v>
      </c>
      <c r="D115" s="37" t="s">
        <v>73</v>
      </c>
      <c r="E115" s="37" t="s">
        <v>442</v>
      </c>
      <c r="F115" s="37" t="s">
        <v>518</v>
      </c>
      <c r="G115" s="37" t="s">
        <v>115</v>
      </c>
      <c r="H115" s="37"/>
      <c r="I115" s="37">
        <v>1</v>
      </c>
      <c r="J115" s="37">
        <v>0</v>
      </c>
      <c r="K115" s="37">
        <v>2.95</v>
      </c>
      <c r="L115" s="37" t="s">
        <v>21</v>
      </c>
      <c r="M115" s="92">
        <v>3.5459999999999998</v>
      </c>
      <c r="N115" s="37" t="s">
        <v>495</v>
      </c>
      <c r="O115" s="37"/>
      <c r="P115" s="67" t="s">
        <v>105</v>
      </c>
      <c r="Q115" s="67" t="s">
        <v>519</v>
      </c>
      <c r="R115" s="90" t="s">
        <v>306</v>
      </c>
      <c r="S115" s="68">
        <v>42719</v>
      </c>
      <c r="T115" s="67" t="s">
        <v>521</v>
      </c>
      <c r="U115" s="78" t="s">
        <v>523</v>
      </c>
      <c r="V115" s="67" t="s">
        <v>42</v>
      </c>
      <c r="W115" s="84"/>
      <c r="X115" s="35">
        <f t="shared" si="3"/>
        <v>3.5459999999999998</v>
      </c>
      <c r="Z115" s="73"/>
    </row>
    <row r="116" spans="2:26" ht="18" customHeight="1" x14ac:dyDescent="0.35">
      <c r="B116" s="37">
        <v>207</v>
      </c>
      <c r="C116" s="63">
        <v>42767</v>
      </c>
      <c r="D116" s="37" t="s">
        <v>73</v>
      </c>
      <c r="E116" s="21" t="s">
        <v>285</v>
      </c>
      <c r="F116" s="21" t="s">
        <v>586</v>
      </c>
      <c r="G116" s="21" t="s">
        <v>587</v>
      </c>
      <c r="I116" s="21">
        <v>3</v>
      </c>
      <c r="J116" s="37">
        <v>0</v>
      </c>
      <c r="K116" s="107">
        <v>2</v>
      </c>
      <c r="L116" s="21" t="s">
        <v>21</v>
      </c>
      <c r="M116" s="92">
        <v>6</v>
      </c>
      <c r="N116" s="37" t="s">
        <v>588</v>
      </c>
      <c r="O116" s="37"/>
      <c r="P116" s="67" t="s">
        <v>105</v>
      </c>
      <c r="Q116" s="67"/>
      <c r="R116" s="67" t="s">
        <v>248</v>
      </c>
      <c r="S116" s="68">
        <v>42767</v>
      </c>
      <c r="T116" s="67"/>
      <c r="U116" s="67"/>
      <c r="V116" s="67" t="s">
        <v>42</v>
      </c>
      <c r="W116" s="84"/>
      <c r="X116" s="35">
        <f t="shared" si="3"/>
        <v>6</v>
      </c>
      <c r="Z116" s="73"/>
    </row>
    <row r="117" spans="2:26" ht="18" customHeight="1" x14ac:dyDescent="0.35">
      <c r="B117" s="37">
        <v>213</v>
      </c>
      <c r="C117" s="63">
        <v>42807</v>
      </c>
      <c r="D117" s="37" t="s">
        <v>73</v>
      </c>
      <c r="E117" s="21" t="s">
        <v>612</v>
      </c>
      <c r="F117" s="21" t="s">
        <v>613</v>
      </c>
      <c r="G117" s="21" t="s">
        <v>252</v>
      </c>
      <c r="H117" s="86"/>
      <c r="I117" s="21">
        <v>3</v>
      </c>
      <c r="J117" s="37">
        <v>0</v>
      </c>
      <c r="K117" s="107">
        <v>1.73</v>
      </c>
      <c r="L117" s="21" t="s">
        <v>21</v>
      </c>
      <c r="M117" s="92">
        <f>3*1.73</f>
        <v>5.1899999999999995</v>
      </c>
      <c r="N117" s="114" t="s">
        <v>614</v>
      </c>
      <c r="O117" s="37"/>
      <c r="P117" s="67" t="s">
        <v>105</v>
      </c>
      <c r="Q117" s="67"/>
      <c r="R117" s="67" t="s">
        <v>248</v>
      </c>
      <c r="S117" s="68">
        <v>42807</v>
      </c>
      <c r="T117" s="67" t="s">
        <v>615</v>
      </c>
      <c r="U117" s="67"/>
      <c r="V117" s="67" t="s">
        <v>112</v>
      </c>
      <c r="W117" s="84"/>
      <c r="X117" s="35">
        <f t="shared" si="3"/>
        <v>5.1899999999999995</v>
      </c>
      <c r="Z117" s="73"/>
    </row>
    <row r="118" spans="2:26" ht="18" customHeight="1" x14ac:dyDescent="0.35">
      <c r="B118" s="37">
        <v>214</v>
      </c>
      <c r="C118" s="63">
        <v>42807</v>
      </c>
      <c r="D118" s="37" t="s">
        <v>73</v>
      </c>
      <c r="E118" s="37" t="s">
        <v>616</v>
      </c>
      <c r="F118" s="37" t="s">
        <v>613</v>
      </c>
      <c r="G118" s="37" t="s">
        <v>252</v>
      </c>
      <c r="H118" s="37"/>
      <c r="I118" s="37">
        <v>4</v>
      </c>
      <c r="J118" s="37">
        <v>0</v>
      </c>
      <c r="K118" s="80">
        <v>2.39</v>
      </c>
      <c r="L118" s="37" t="s">
        <v>21</v>
      </c>
      <c r="M118" s="92">
        <f>4*2.39</f>
        <v>9.56</v>
      </c>
      <c r="N118" s="114" t="s">
        <v>617</v>
      </c>
      <c r="O118" s="37"/>
      <c r="P118" s="67" t="s">
        <v>105</v>
      </c>
      <c r="Q118" s="67"/>
      <c r="R118" s="67" t="s">
        <v>248</v>
      </c>
      <c r="S118" s="68">
        <v>42807</v>
      </c>
      <c r="T118" s="67" t="s">
        <v>618</v>
      </c>
      <c r="U118" s="67"/>
      <c r="V118" s="67" t="s">
        <v>112</v>
      </c>
      <c r="W118" s="84"/>
      <c r="X118" s="35">
        <f t="shared" si="3"/>
        <v>9.56</v>
      </c>
      <c r="Z118" s="73"/>
    </row>
    <row r="119" spans="2:26" ht="18" customHeight="1" x14ac:dyDescent="0.35">
      <c r="B119" s="37">
        <v>215</v>
      </c>
      <c r="C119" s="63">
        <v>42815</v>
      </c>
      <c r="D119" s="37" t="s">
        <v>73</v>
      </c>
      <c r="E119" s="145" t="s">
        <v>619</v>
      </c>
      <c r="F119" s="145" t="s">
        <v>620</v>
      </c>
      <c r="G119" s="145" t="s">
        <v>262</v>
      </c>
      <c r="H119" s="145"/>
      <c r="I119" s="145">
        <v>6</v>
      </c>
      <c r="J119" s="145">
        <v>2</v>
      </c>
      <c r="K119" s="145">
        <v>7.73</v>
      </c>
      <c r="L119" s="145" t="s">
        <v>31</v>
      </c>
      <c r="M119" s="145">
        <v>60.06</v>
      </c>
      <c r="N119" s="146" t="s">
        <v>621</v>
      </c>
      <c r="O119" s="145" t="s">
        <v>622</v>
      </c>
      <c r="P119" s="67" t="s">
        <v>107</v>
      </c>
      <c r="Q119" s="67" t="s">
        <v>660</v>
      </c>
      <c r="R119" s="67"/>
      <c r="S119" s="67"/>
      <c r="T119" s="67"/>
      <c r="U119" s="67"/>
      <c r="V119" s="67" t="s">
        <v>108</v>
      </c>
      <c r="W119" s="84"/>
      <c r="X119" s="35">
        <f t="shared" si="3"/>
        <v>0</v>
      </c>
      <c r="Z119" s="73"/>
    </row>
    <row r="120" spans="2:26" ht="18" customHeight="1" x14ac:dyDescent="0.35">
      <c r="B120" s="37">
        <v>216</v>
      </c>
      <c r="C120" s="63">
        <v>42815</v>
      </c>
      <c r="D120" s="37" t="s">
        <v>73</v>
      </c>
      <c r="E120" s="145" t="s">
        <v>623</v>
      </c>
      <c r="F120" s="145"/>
      <c r="G120" s="145" t="s">
        <v>254</v>
      </c>
      <c r="H120" s="145" t="s">
        <v>267</v>
      </c>
      <c r="I120" s="145">
        <v>6</v>
      </c>
      <c r="J120" s="145">
        <v>4</v>
      </c>
      <c r="K120" s="145">
        <v>5.49</v>
      </c>
      <c r="L120" s="145" t="s">
        <v>21</v>
      </c>
      <c r="M120" s="145">
        <v>32.94</v>
      </c>
      <c r="N120" s="146" t="s">
        <v>624</v>
      </c>
      <c r="O120" s="145" t="s">
        <v>625</v>
      </c>
      <c r="P120" s="67" t="s">
        <v>105</v>
      </c>
      <c r="Q120" s="67"/>
      <c r="R120" s="67" t="s">
        <v>248</v>
      </c>
      <c r="S120" s="68">
        <v>42874</v>
      </c>
      <c r="T120" s="67"/>
      <c r="U120" s="67"/>
      <c r="V120" s="67" t="s">
        <v>42</v>
      </c>
      <c r="W120" s="84">
        <v>0</v>
      </c>
      <c r="X120" s="35">
        <f t="shared" si="3"/>
        <v>32.94</v>
      </c>
      <c r="Z120" s="73"/>
    </row>
    <row r="121" spans="2:26" ht="18" customHeight="1" x14ac:dyDescent="0.35">
      <c r="B121" s="37">
        <v>217</v>
      </c>
      <c r="C121" s="63">
        <v>42815</v>
      </c>
      <c r="D121" s="37" t="s">
        <v>73</v>
      </c>
      <c r="E121" s="145" t="s">
        <v>268</v>
      </c>
      <c r="F121" s="145"/>
      <c r="G121" s="145" t="s">
        <v>254</v>
      </c>
      <c r="H121" s="145" t="s">
        <v>269</v>
      </c>
      <c r="I121" s="145">
        <v>20</v>
      </c>
      <c r="J121" s="145">
        <v>8</v>
      </c>
      <c r="K121" s="145">
        <v>0.15</v>
      </c>
      <c r="L121" s="145" t="s">
        <v>21</v>
      </c>
      <c r="M121" s="145">
        <v>3</v>
      </c>
      <c r="N121" s="146" t="s">
        <v>270</v>
      </c>
      <c r="O121" s="145"/>
      <c r="P121" s="67" t="s">
        <v>105</v>
      </c>
      <c r="Q121" s="67"/>
      <c r="R121" s="67" t="s">
        <v>248</v>
      </c>
      <c r="S121" s="68">
        <v>42874</v>
      </c>
      <c r="T121" s="67"/>
      <c r="U121" s="67"/>
      <c r="V121" s="67" t="s">
        <v>42</v>
      </c>
      <c r="W121" s="84">
        <v>0</v>
      </c>
      <c r="X121" s="35">
        <f t="shared" si="3"/>
        <v>3</v>
      </c>
      <c r="Z121" s="73"/>
    </row>
    <row r="122" spans="2:26" ht="18" customHeight="1" x14ac:dyDescent="0.35">
      <c r="B122" s="37">
        <v>218</v>
      </c>
      <c r="C122" s="63">
        <v>42815</v>
      </c>
      <c r="D122" s="37" t="s">
        <v>73</v>
      </c>
      <c r="E122" s="145" t="s">
        <v>271</v>
      </c>
      <c r="F122" s="145"/>
      <c r="G122" s="145" t="s">
        <v>254</v>
      </c>
      <c r="H122" s="145" t="s">
        <v>272</v>
      </c>
      <c r="I122" s="145">
        <v>12</v>
      </c>
      <c r="J122" s="145">
        <v>10</v>
      </c>
      <c r="K122" s="145">
        <v>1.8</v>
      </c>
      <c r="L122" s="145" t="s">
        <v>21</v>
      </c>
      <c r="M122" s="145">
        <v>21.6</v>
      </c>
      <c r="N122" s="146" t="s">
        <v>273</v>
      </c>
      <c r="O122" s="145"/>
      <c r="P122" s="67" t="s">
        <v>105</v>
      </c>
      <c r="Q122" s="67"/>
      <c r="R122" s="67" t="s">
        <v>248</v>
      </c>
      <c r="S122" s="68">
        <v>42874</v>
      </c>
      <c r="T122" s="67"/>
      <c r="U122" s="67"/>
      <c r="V122" s="67" t="s">
        <v>42</v>
      </c>
      <c r="W122" s="84">
        <v>0</v>
      </c>
      <c r="X122" s="35">
        <f t="shared" si="3"/>
        <v>21.6</v>
      </c>
      <c r="Z122" s="73"/>
    </row>
    <row r="123" spans="2:26" ht="18" customHeight="1" x14ac:dyDescent="0.35">
      <c r="B123" s="37">
        <v>219</v>
      </c>
      <c r="C123" s="63">
        <v>42815</v>
      </c>
      <c r="D123" s="37" t="s">
        <v>73</v>
      </c>
      <c r="E123" s="145" t="s">
        <v>256</v>
      </c>
      <c r="F123" s="145"/>
      <c r="G123" s="145" t="s">
        <v>254</v>
      </c>
      <c r="H123" s="145" t="s">
        <v>490</v>
      </c>
      <c r="I123" s="145">
        <v>15</v>
      </c>
      <c r="J123" s="145">
        <v>13</v>
      </c>
      <c r="K123" s="145">
        <v>0.48</v>
      </c>
      <c r="L123" s="145" t="s">
        <v>21</v>
      </c>
      <c r="M123" s="145">
        <v>7.1999999999999993</v>
      </c>
      <c r="N123" s="146" t="s">
        <v>274</v>
      </c>
      <c r="O123" s="145"/>
      <c r="P123" s="67" t="s">
        <v>105</v>
      </c>
      <c r="Q123" s="67"/>
      <c r="R123" s="67" t="s">
        <v>248</v>
      </c>
      <c r="S123" s="68">
        <v>42874</v>
      </c>
      <c r="T123" s="78"/>
      <c r="U123" s="78"/>
      <c r="V123" s="67" t="s">
        <v>42</v>
      </c>
      <c r="W123" s="84">
        <v>0</v>
      </c>
      <c r="X123" s="35">
        <f t="shared" si="3"/>
        <v>7.1999999999999993</v>
      </c>
      <c r="Z123" s="73"/>
    </row>
    <row r="124" spans="2:26" ht="18" customHeight="1" x14ac:dyDescent="0.35">
      <c r="B124" s="37">
        <v>220</v>
      </c>
      <c r="C124" s="63">
        <v>42815</v>
      </c>
      <c r="D124" s="37" t="s">
        <v>73</v>
      </c>
      <c r="E124" s="145" t="s">
        <v>275</v>
      </c>
      <c r="F124" s="145"/>
      <c r="G124" s="145" t="s">
        <v>254</v>
      </c>
      <c r="H124" s="145" t="s">
        <v>276</v>
      </c>
      <c r="I124" s="145">
        <v>12</v>
      </c>
      <c r="J124" s="145">
        <v>10</v>
      </c>
      <c r="K124" s="145">
        <v>0.61</v>
      </c>
      <c r="L124" s="145" t="s">
        <v>21</v>
      </c>
      <c r="M124" s="145">
        <v>7.32</v>
      </c>
      <c r="N124" s="146" t="s">
        <v>277</v>
      </c>
      <c r="O124" s="145"/>
      <c r="P124" s="67" t="s">
        <v>105</v>
      </c>
      <c r="Q124" s="67"/>
      <c r="R124" s="67" t="s">
        <v>248</v>
      </c>
      <c r="S124" s="68">
        <v>42874</v>
      </c>
      <c r="T124" s="67"/>
      <c r="U124" s="67"/>
      <c r="V124" s="67" t="s">
        <v>42</v>
      </c>
      <c r="W124" s="84">
        <v>0</v>
      </c>
      <c r="X124" s="35">
        <f t="shared" si="3"/>
        <v>7.32</v>
      </c>
      <c r="Z124" s="65"/>
    </row>
    <row r="125" spans="2:26" ht="18" customHeight="1" x14ac:dyDescent="0.35">
      <c r="B125" s="37">
        <v>221</v>
      </c>
      <c r="C125" s="63">
        <v>42815</v>
      </c>
      <c r="D125" s="37" t="s">
        <v>73</v>
      </c>
      <c r="E125" s="145" t="s">
        <v>278</v>
      </c>
      <c r="F125" s="145"/>
      <c r="G125" s="145" t="s">
        <v>252</v>
      </c>
      <c r="H125" s="145" t="s">
        <v>259</v>
      </c>
      <c r="I125" s="145"/>
      <c r="J125" s="145"/>
      <c r="K125" s="145"/>
      <c r="L125" s="145"/>
      <c r="M125" s="145"/>
      <c r="N125" s="146"/>
      <c r="O125" s="146" t="s">
        <v>626</v>
      </c>
      <c r="P125" s="67" t="s">
        <v>107</v>
      </c>
      <c r="Q125" s="67" t="s">
        <v>660</v>
      </c>
      <c r="R125" s="67"/>
      <c r="S125" s="67"/>
      <c r="T125" s="67"/>
      <c r="U125" s="67"/>
      <c r="V125" s="67" t="s">
        <v>108</v>
      </c>
      <c r="W125" s="84"/>
      <c r="X125" s="35">
        <f t="shared" si="3"/>
        <v>0</v>
      </c>
    </row>
    <row r="126" spans="2:26" ht="18" customHeight="1" x14ac:dyDescent="0.35">
      <c r="B126" s="37">
        <v>222</v>
      </c>
      <c r="C126" s="63">
        <v>42815</v>
      </c>
      <c r="D126" s="37" t="s">
        <v>73</v>
      </c>
      <c r="E126" s="145" t="s">
        <v>627</v>
      </c>
      <c r="F126" s="145"/>
      <c r="G126" s="145" t="s">
        <v>252</v>
      </c>
      <c r="H126" s="145" t="s">
        <v>259</v>
      </c>
      <c r="I126" s="145">
        <v>2</v>
      </c>
      <c r="J126" s="145"/>
      <c r="K126" s="145">
        <v>2.37</v>
      </c>
      <c r="L126" s="145" t="s">
        <v>21</v>
      </c>
      <c r="M126" s="145">
        <v>4.74</v>
      </c>
      <c r="N126" s="146" t="s">
        <v>628</v>
      </c>
      <c r="O126" s="145" t="s">
        <v>629</v>
      </c>
      <c r="P126" s="67" t="s">
        <v>105</v>
      </c>
      <c r="Q126" s="67"/>
      <c r="R126" s="67" t="s">
        <v>248</v>
      </c>
      <c r="S126" s="68">
        <v>42834</v>
      </c>
      <c r="T126" s="78" t="s">
        <v>647</v>
      </c>
      <c r="U126" s="67"/>
      <c r="V126" s="67" t="s">
        <v>42</v>
      </c>
      <c r="W126" s="84"/>
      <c r="X126" s="35">
        <f t="shared" si="3"/>
        <v>4.74</v>
      </c>
    </row>
    <row r="127" spans="2:26" ht="18" customHeight="1" x14ac:dyDescent="0.35">
      <c r="B127" s="37">
        <v>223</v>
      </c>
      <c r="C127" s="63">
        <v>42817</v>
      </c>
      <c r="D127" s="37" t="s">
        <v>73</v>
      </c>
      <c r="E127" s="37" t="s">
        <v>315</v>
      </c>
      <c r="F127" s="37" t="s">
        <v>336</v>
      </c>
      <c r="G127" s="37" t="s">
        <v>252</v>
      </c>
      <c r="H127" s="37"/>
      <c r="I127" s="37">
        <v>1</v>
      </c>
      <c r="J127" s="37">
        <v>0</v>
      </c>
      <c r="K127" s="76">
        <v>7.44</v>
      </c>
      <c r="L127" s="37" t="s">
        <v>21</v>
      </c>
      <c r="M127" s="92">
        <v>7.44</v>
      </c>
      <c r="N127" s="37" t="s">
        <v>630</v>
      </c>
      <c r="O127" s="66"/>
      <c r="P127" s="67" t="s">
        <v>105</v>
      </c>
      <c r="Q127" s="67"/>
      <c r="R127" s="67" t="s">
        <v>306</v>
      </c>
      <c r="S127" s="68">
        <v>42817</v>
      </c>
      <c r="T127" s="67" t="s">
        <v>631</v>
      </c>
      <c r="U127" s="67"/>
      <c r="V127" s="67" t="s">
        <v>112</v>
      </c>
      <c r="W127" s="84"/>
      <c r="X127" s="35">
        <f t="shared" si="3"/>
        <v>7.44</v>
      </c>
    </row>
    <row r="128" spans="2:26" ht="18" customHeight="1" x14ac:dyDescent="0.35">
      <c r="B128" s="37">
        <v>238</v>
      </c>
      <c r="C128" s="63">
        <v>42834</v>
      </c>
      <c r="D128" s="37" t="s">
        <v>73</v>
      </c>
      <c r="E128" s="37" t="s">
        <v>633</v>
      </c>
      <c r="F128" s="37" t="s">
        <v>634</v>
      </c>
      <c r="G128" s="37" t="s">
        <v>290</v>
      </c>
      <c r="H128" s="37"/>
      <c r="I128" s="37">
        <v>1</v>
      </c>
      <c r="J128" s="37">
        <v>0</v>
      </c>
      <c r="K128" s="76">
        <v>21.96</v>
      </c>
      <c r="L128" s="37" t="s">
        <v>21</v>
      </c>
      <c r="M128" s="92">
        <v>21.96</v>
      </c>
      <c r="N128" s="37" t="s">
        <v>635</v>
      </c>
      <c r="O128" s="66" t="s">
        <v>646</v>
      </c>
      <c r="P128" s="67" t="s">
        <v>105</v>
      </c>
      <c r="Q128" s="67"/>
      <c r="R128" s="67" t="s">
        <v>248</v>
      </c>
      <c r="S128" s="68">
        <v>42834</v>
      </c>
      <c r="T128" s="78" t="s">
        <v>650</v>
      </c>
      <c r="U128" s="78">
        <v>42838</v>
      </c>
      <c r="V128" s="67" t="s">
        <v>42</v>
      </c>
      <c r="W128" s="84"/>
      <c r="X128" s="35">
        <f t="shared" si="3"/>
        <v>21.96</v>
      </c>
    </row>
    <row r="129" spans="2:24" ht="18" customHeight="1" x14ac:dyDescent="0.35">
      <c r="B129" s="37">
        <v>239</v>
      </c>
      <c r="C129" s="63">
        <v>42834</v>
      </c>
      <c r="D129" s="17" t="s">
        <v>73</v>
      </c>
      <c r="E129" s="17" t="s">
        <v>636</v>
      </c>
      <c r="F129" s="17" t="s">
        <v>637</v>
      </c>
      <c r="G129" s="17" t="s">
        <v>252</v>
      </c>
      <c r="H129" s="17"/>
      <c r="I129" s="17">
        <v>4</v>
      </c>
      <c r="J129" s="17">
        <v>1</v>
      </c>
      <c r="K129" s="17">
        <v>1.73</v>
      </c>
      <c r="L129" s="17" t="s">
        <v>21</v>
      </c>
      <c r="M129" s="17">
        <f>K129*I129</f>
        <v>6.92</v>
      </c>
      <c r="N129" s="114" t="s">
        <v>614</v>
      </c>
      <c r="O129" s="66"/>
      <c r="P129" s="67" t="s">
        <v>105</v>
      </c>
      <c r="Q129" s="67"/>
      <c r="R129" s="67" t="s">
        <v>248</v>
      </c>
      <c r="S129" s="68">
        <v>42834</v>
      </c>
      <c r="T129" s="78" t="s">
        <v>647</v>
      </c>
      <c r="U129" s="68">
        <v>42857</v>
      </c>
      <c r="V129" s="67" t="s">
        <v>42</v>
      </c>
      <c r="W129" s="84"/>
      <c r="X129" s="35">
        <f t="shared" si="3"/>
        <v>6.92</v>
      </c>
    </row>
    <row r="130" spans="2:24" ht="18" customHeight="1" x14ac:dyDescent="0.35">
      <c r="B130" s="37">
        <v>240</v>
      </c>
      <c r="C130" s="63">
        <v>42834</v>
      </c>
      <c r="D130" s="17" t="s">
        <v>73</v>
      </c>
      <c r="E130" s="17" t="s">
        <v>638</v>
      </c>
      <c r="F130" s="17" t="s">
        <v>639</v>
      </c>
      <c r="G130" s="17" t="s">
        <v>252</v>
      </c>
      <c r="H130" s="17"/>
      <c r="I130" s="17">
        <v>4</v>
      </c>
      <c r="J130" s="17">
        <v>1</v>
      </c>
      <c r="K130" s="17">
        <v>2.08</v>
      </c>
      <c r="L130" s="17" t="s">
        <v>21</v>
      </c>
      <c r="M130" s="17">
        <f>K130*I130</f>
        <v>8.32</v>
      </c>
      <c r="N130" s="150" t="s">
        <v>640</v>
      </c>
      <c r="O130" s="66"/>
      <c r="P130" s="67" t="s">
        <v>105</v>
      </c>
      <c r="Q130" s="67"/>
      <c r="R130" s="67" t="s">
        <v>248</v>
      </c>
      <c r="S130" s="68">
        <v>42834</v>
      </c>
      <c r="T130" s="78" t="s">
        <v>647</v>
      </c>
      <c r="U130" s="67"/>
      <c r="V130" s="67" t="s">
        <v>42</v>
      </c>
      <c r="W130" s="84"/>
      <c r="X130" s="35">
        <f t="shared" si="3"/>
        <v>8.32</v>
      </c>
    </row>
    <row r="131" spans="2:24" ht="18" customHeight="1" x14ac:dyDescent="0.35">
      <c r="B131" s="21">
        <v>241</v>
      </c>
      <c r="C131" s="63">
        <v>42834</v>
      </c>
      <c r="D131" s="37" t="s">
        <v>73</v>
      </c>
      <c r="E131" s="37" t="s">
        <v>437</v>
      </c>
      <c r="F131" s="37" t="s">
        <v>497</v>
      </c>
      <c r="G131" s="37" t="s">
        <v>290</v>
      </c>
      <c r="H131" s="37"/>
      <c r="I131" s="37">
        <v>1</v>
      </c>
      <c r="J131" s="37">
        <v>0</v>
      </c>
      <c r="K131" s="37">
        <v>2.08</v>
      </c>
      <c r="L131" s="37" t="s">
        <v>21</v>
      </c>
      <c r="M131" s="92">
        <v>2.08</v>
      </c>
      <c r="N131" s="37" t="s">
        <v>495</v>
      </c>
      <c r="O131" s="66" t="s">
        <v>642</v>
      </c>
      <c r="P131" s="67" t="s">
        <v>105</v>
      </c>
      <c r="Q131" s="67" t="s">
        <v>642</v>
      </c>
      <c r="R131" s="67" t="s">
        <v>248</v>
      </c>
      <c r="S131" s="68">
        <v>42834</v>
      </c>
      <c r="T131" s="78" t="s">
        <v>649</v>
      </c>
      <c r="U131" s="78"/>
      <c r="V131" s="67" t="s">
        <v>42</v>
      </c>
      <c r="W131" s="84"/>
      <c r="X131" s="35">
        <f t="shared" si="3"/>
        <v>2.08</v>
      </c>
    </row>
    <row r="132" spans="2:24" ht="18" customHeight="1" x14ac:dyDescent="0.35">
      <c r="B132" s="21">
        <v>242</v>
      </c>
      <c r="C132" s="63">
        <v>42834</v>
      </c>
      <c r="D132" s="37" t="s">
        <v>73</v>
      </c>
      <c r="E132" s="37" t="s">
        <v>437</v>
      </c>
      <c r="F132" s="37" t="s">
        <v>644</v>
      </c>
      <c r="G132" s="37" t="s">
        <v>290</v>
      </c>
      <c r="H132" s="37"/>
      <c r="I132" s="37">
        <v>1</v>
      </c>
      <c r="J132" s="37">
        <v>0</v>
      </c>
      <c r="K132" s="37">
        <v>4.5</v>
      </c>
      <c r="L132" s="37" t="s">
        <v>21</v>
      </c>
      <c r="M132" s="92">
        <v>4.5</v>
      </c>
      <c r="N132" s="37" t="s">
        <v>643</v>
      </c>
      <c r="O132" s="66" t="s">
        <v>645</v>
      </c>
      <c r="P132" s="67" t="s">
        <v>105</v>
      </c>
      <c r="Q132" s="67"/>
      <c r="R132" s="67" t="s">
        <v>248</v>
      </c>
      <c r="S132" s="68">
        <v>42834</v>
      </c>
      <c r="T132" s="78" t="s">
        <v>648</v>
      </c>
      <c r="U132" s="78">
        <v>42837</v>
      </c>
      <c r="V132" s="67" t="s">
        <v>42</v>
      </c>
      <c r="W132" s="84"/>
      <c r="X132" s="35">
        <f t="shared" si="3"/>
        <v>4.5</v>
      </c>
    </row>
    <row r="133" spans="2:24" ht="18" customHeight="1" x14ac:dyDescent="0.35">
      <c r="B133" s="37">
        <v>245</v>
      </c>
      <c r="C133" s="63">
        <v>42858</v>
      </c>
      <c r="D133" s="37" t="s">
        <v>73</v>
      </c>
      <c r="E133" s="37" t="s">
        <v>651</v>
      </c>
      <c r="F133" s="37" t="s">
        <v>653</v>
      </c>
      <c r="G133" s="37" t="s">
        <v>652</v>
      </c>
      <c r="H133" s="37"/>
      <c r="I133" s="37">
        <v>1</v>
      </c>
      <c r="J133" s="37">
        <v>0</v>
      </c>
      <c r="K133" s="76">
        <v>16</v>
      </c>
      <c r="L133" s="37" t="s">
        <v>21</v>
      </c>
      <c r="M133" s="92">
        <v>16</v>
      </c>
      <c r="N133" s="37"/>
      <c r="O133" s="66"/>
      <c r="P133" s="67" t="s">
        <v>105</v>
      </c>
      <c r="Q133" s="67"/>
      <c r="R133" s="67" t="s">
        <v>248</v>
      </c>
      <c r="S133" s="68">
        <v>42858</v>
      </c>
      <c r="T133" s="67"/>
      <c r="U133" s="68">
        <v>42858</v>
      </c>
      <c r="V133" s="67" t="s">
        <v>42</v>
      </c>
      <c r="W133" s="69"/>
      <c r="X133" s="35">
        <f t="shared" ref="X133:X139" si="4">IF(ISBLANK(E133),"",IF(P133="Approved",W133+M133,0))</f>
        <v>16</v>
      </c>
    </row>
    <row r="134" spans="2:24" ht="18" customHeight="1" x14ac:dyDescent="0.35">
      <c r="B134" s="21">
        <v>261</v>
      </c>
      <c r="C134" s="63">
        <v>42913</v>
      </c>
      <c r="D134" s="37" t="s">
        <v>73</v>
      </c>
      <c r="E134" s="37" t="s">
        <v>689</v>
      </c>
      <c r="F134" s="37" t="s">
        <v>690</v>
      </c>
      <c r="G134" s="37" t="s">
        <v>252</v>
      </c>
      <c r="H134" s="37"/>
      <c r="I134" s="37">
        <v>1</v>
      </c>
      <c r="J134" s="37">
        <v>0</v>
      </c>
      <c r="K134" s="76">
        <v>3.65</v>
      </c>
      <c r="L134" s="37" t="s">
        <v>21</v>
      </c>
      <c r="M134" s="92">
        <v>3.65</v>
      </c>
      <c r="N134" s="37" t="s">
        <v>691</v>
      </c>
      <c r="O134" s="66"/>
      <c r="P134" s="67" t="s">
        <v>105</v>
      </c>
      <c r="Q134" s="67"/>
      <c r="R134" s="67" t="s">
        <v>306</v>
      </c>
      <c r="S134" s="68">
        <v>42913</v>
      </c>
      <c r="T134" s="67"/>
      <c r="U134" s="67"/>
      <c r="V134" s="67" t="s">
        <v>112</v>
      </c>
      <c r="W134" s="69"/>
      <c r="X134" s="35">
        <f t="shared" si="4"/>
        <v>3.65</v>
      </c>
    </row>
    <row r="135" spans="2:24" ht="18" customHeight="1" x14ac:dyDescent="0.35">
      <c r="B135" s="37">
        <v>285</v>
      </c>
      <c r="C135" s="63">
        <v>42736</v>
      </c>
      <c r="D135" s="21" t="s">
        <v>73</v>
      </c>
      <c r="E135" s="18" t="s">
        <v>396</v>
      </c>
      <c r="F135" s="18" t="s">
        <v>745</v>
      </c>
      <c r="G135" s="18" t="s">
        <v>109</v>
      </c>
      <c r="H135" s="18"/>
      <c r="I135" s="37">
        <v>48</v>
      </c>
      <c r="J135" s="18"/>
      <c r="K135" s="18">
        <v>10</v>
      </c>
      <c r="L135" s="18" t="s">
        <v>21</v>
      </c>
      <c r="M135" s="105">
        <v>480</v>
      </c>
      <c r="N135" s="21" t="s">
        <v>439</v>
      </c>
      <c r="O135" s="21" t="s">
        <v>746</v>
      </c>
      <c r="P135" s="67" t="s">
        <v>105</v>
      </c>
      <c r="Q135" s="67" t="s">
        <v>747</v>
      </c>
      <c r="R135" s="67" t="s">
        <v>248</v>
      </c>
      <c r="S135" s="68">
        <v>42736</v>
      </c>
      <c r="T135" s="67"/>
      <c r="U135" s="67" t="s">
        <v>748</v>
      </c>
      <c r="V135" s="67" t="s">
        <v>109</v>
      </c>
      <c r="W135" s="69"/>
      <c r="X135" s="35">
        <f t="shared" si="4"/>
        <v>480</v>
      </c>
    </row>
    <row r="136" spans="2:24" ht="18" customHeight="1" x14ac:dyDescent="0.35">
      <c r="B136" s="37">
        <v>311</v>
      </c>
      <c r="C136" s="63">
        <v>42974</v>
      </c>
      <c r="D136" s="37" t="s">
        <v>73</v>
      </c>
      <c r="E136" s="37" t="s">
        <v>404</v>
      </c>
      <c r="F136" s="37" t="s">
        <v>798</v>
      </c>
      <c r="G136" s="37" t="s">
        <v>254</v>
      </c>
      <c r="H136" s="37"/>
      <c r="I136" s="37">
        <v>2</v>
      </c>
      <c r="J136" s="37">
        <v>0</v>
      </c>
      <c r="K136" s="76">
        <v>3.28</v>
      </c>
      <c r="L136" s="37" t="s">
        <v>21</v>
      </c>
      <c r="M136" s="92">
        <v>6.56</v>
      </c>
      <c r="N136" s="37" t="s">
        <v>797</v>
      </c>
      <c r="O136" s="81" t="s">
        <v>796</v>
      </c>
      <c r="P136" s="67" t="s">
        <v>105</v>
      </c>
      <c r="Q136" s="67" t="s">
        <v>796</v>
      </c>
      <c r="R136" s="67" t="s">
        <v>248</v>
      </c>
      <c r="S136" s="68">
        <v>42974</v>
      </c>
      <c r="T136" s="68"/>
      <c r="U136" s="68">
        <v>42979</v>
      </c>
      <c r="V136" s="67" t="s">
        <v>42</v>
      </c>
      <c r="W136" s="69"/>
      <c r="X136" s="35">
        <f t="shared" si="4"/>
        <v>6.56</v>
      </c>
    </row>
    <row r="137" spans="2:24" ht="18" customHeight="1" x14ac:dyDescent="0.35">
      <c r="B137" s="37">
        <v>312</v>
      </c>
      <c r="C137" s="63">
        <v>42974</v>
      </c>
      <c r="D137" s="37" t="s">
        <v>73</v>
      </c>
      <c r="E137" s="37" t="s">
        <v>404</v>
      </c>
      <c r="F137" s="37" t="s">
        <v>799</v>
      </c>
      <c r="G137" s="37" t="s">
        <v>254</v>
      </c>
      <c r="H137" s="37"/>
      <c r="I137" s="37">
        <v>2</v>
      </c>
      <c r="J137" s="37">
        <v>0</v>
      </c>
      <c r="K137" s="76">
        <v>3.28</v>
      </c>
      <c r="L137" s="37" t="s">
        <v>21</v>
      </c>
      <c r="M137" s="92">
        <v>6.56</v>
      </c>
      <c r="N137" s="37" t="s">
        <v>802</v>
      </c>
      <c r="O137" s="81" t="s">
        <v>796</v>
      </c>
      <c r="P137" s="67" t="s">
        <v>105</v>
      </c>
      <c r="Q137" s="67" t="s">
        <v>796</v>
      </c>
      <c r="R137" s="67" t="s">
        <v>248</v>
      </c>
      <c r="S137" s="68">
        <v>42974</v>
      </c>
      <c r="T137" s="68"/>
      <c r="U137" s="68">
        <v>42979</v>
      </c>
      <c r="V137" s="67" t="s">
        <v>42</v>
      </c>
      <c r="W137" s="69"/>
      <c r="X137" s="35">
        <f t="shared" si="4"/>
        <v>6.56</v>
      </c>
    </row>
    <row r="138" spans="2:24" ht="18" customHeight="1" x14ac:dyDescent="0.35">
      <c r="B138" s="37">
        <v>313</v>
      </c>
      <c r="C138" s="63">
        <v>42974</v>
      </c>
      <c r="D138" s="37" t="s">
        <v>73</v>
      </c>
      <c r="E138" s="37" t="s">
        <v>404</v>
      </c>
      <c r="F138" s="37" t="s">
        <v>800</v>
      </c>
      <c r="G138" s="37" t="s">
        <v>254</v>
      </c>
      <c r="H138" s="37"/>
      <c r="I138" s="37">
        <v>1</v>
      </c>
      <c r="J138" s="37">
        <v>0</v>
      </c>
      <c r="K138" s="76">
        <v>3.87</v>
      </c>
      <c r="L138" s="37" t="s">
        <v>21</v>
      </c>
      <c r="M138" s="92">
        <v>3.87</v>
      </c>
      <c r="N138" s="37" t="s">
        <v>803</v>
      </c>
      <c r="O138" s="81" t="s">
        <v>796</v>
      </c>
      <c r="P138" s="67" t="s">
        <v>105</v>
      </c>
      <c r="Q138" s="67" t="s">
        <v>796</v>
      </c>
      <c r="R138" s="67" t="s">
        <v>248</v>
      </c>
      <c r="S138" s="68">
        <v>42974</v>
      </c>
      <c r="T138" s="68"/>
      <c r="U138" s="68">
        <v>42979</v>
      </c>
      <c r="V138" s="67" t="s">
        <v>42</v>
      </c>
      <c r="W138" s="69"/>
      <c r="X138" s="35">
        <f t="shared" si="4"/>
        <v>3.87</v>
      </c>
    </row>
    <row r="139" spans="2:24" ht="18" customHeight="1" x14ac:dyDescent="0.35">
      <c r="B139" s="37">
        <v>314</v>
      </c>
      <c r="C139" s="63">
        <v>42974</v>
      </c>
      <c r="D139" s="37" t="s">
        <v>73</v>
      </c>
      <c r="E139" s="37" t="s">
        <v>404</v>
      </c>
      <c r="F139" s="37" t="s">
        <v>801</v>
      </c>
      <c r="G139" s="37" t="s">
        <v>254</v>
      </c>
      <c r="H139" s="37"/>
      <c r="I139" s="37">
        <v>1</v>
      </c>
      <c r="J139" s="37">
        <v>0</v>
      </c>
      <c r="K139" s="76">
        <v>3.28</v>
      </c>
      <c r="L139" s="37" t="s">
        <v>21</v>
      </c>
      <c r="M139" s="92">
        <v>3.87</v>
      </c>
      <c r="N139" s="37" t="s">
        <v>804</v>
      </c>
      <c r="O139" s="81" t="s">
        <v>796</v>
      </c>
      <c r="P139" s="67" t="s">
        <v>105</v>
      </c>
      <c r="Q139" s="67" t="s">
        <v>796</v>
      </c>
      <c r="R139" s="67" t="s">
        <v>248</v>
      </c>
      <c r="S139" s="68">
        <v>42974</v>
      </c>
      <c r="T139" s="68"/>
      <c r="U139" s="68">
        <v>42979</v>
      </c>
      <c r="V139" s="67" t="s">
        <v>42</v>
      </c>
      <c r="W139" s="69"/>
      <c r="X139" s="35">
        <f t="shared" si="4"/>
        <v>3.87</v>
      </c>
    </row>
    <row r="140" spans="2:24" ht="18" customHeight="1" x14ac:dyDescent="0.35">
      <c r="C140" s="63"/>
      <c r="E140" s="18"/>
      <c r="F140" s="18"/>
      <c r="G140" s="18"/>
      <c r="H140" s="18"/>
      <c r="J140" s="72"/>
      <c r="K140" s="72"/>
      <c r="N140" s="66"/>
      <c r="O140" s="82"/>
      <c r="P140" s="67"/>
      <c r="Q140" s="67"/>
      <c r="R140" s="68"/>
      <c r="S140" s="68"/>
      <c r="T140" s="67"/>
      <c r="U140" s="67"/>
      <c r="V140" s="67"/>
      <c r="W140" s="69"/>
      <c r="X140" s="35"/>
    </row>
    <row r="141" spans="2:24" ht="18" customHeight="1" x14ac:dyDescent="0.35">
      <c r="C141" s="63"/>
      <c r="E141" s="18"/>
      <c r="F141" s="18"/>
      <c r="G141" s="18"/>
      <c r="H141" s="18"/>
      <c r="J141" s="72"/>
      <c r="K141" s="72"/>
      <c r="N141" s="66"/>
      <c r="O141" s="81"/>
      <c r="P141" s="67"/>
      <c r="Q141" s="67"/>
      <c r="R141" s="68"/>
      <c r="S141" s="68"/>
      <c r="T141" s="67"/>
      <c r="U141" s="67"/>
      <c r="V141" s="67"/>
      <c r="W141" s="69"/>
      <c r="X141" s="35"/>
    </row>
    <row r="142" spans="2:24" ht="18" customHeight="1" x14ac:dyDescent="0.35">
      <c r="B142" s="37"/>
      <c r="C142" s="63"/>
      <c r="E142" s="18"/>
      <c r="F142" s="18"/>
      <c r="G142" s="18"/>
      <c r="H142" s="18"/>
      <c r="J142" s="72"/>
      <c r="K142" s="72"/>
      <c r="N142" s="66"/>
      <c r="O142" s="82"/>
      <c r="P142" s="67"/>
      <c r="Q142" s="67"/>
      <c r="R142" s="143"/>
      <c r="S142" s="68"/>
      <c r="T142" s="67"/>
      <c r="U142" s="67"/>
      <c r="V142" s="67"/>
      <c r="W142" s="69"/>
      <c r="X142" s="35"/>
    </row>
    <row r="143" spans="2:24" ht="18" customHeight="1" x14ac:dyDescent="0.35">
      <c r="C143" s="63"/>
      <c r="E143" s="18"/>
      <c r="F143" s="18"/>
      <c r="G143" s="18"/>
      <c r="H143" s="18"/>
      <c r="J143" s="72"/>
      <c r="K143" s="72"/>
      <c r="N143" s="88"/>
      <c r="O143" s="81"/>
      <c r="P143" s="67"/>
      <c r="Q143" s="67"/>
      <c r="R143" s="68"/>
      <c r="S143" s="68"/>
      <c r="T143" s="67"/>
      <c r="U143" s="67"/>
      <c r="V143" s="67"/>
      <c r="W143" s="69"/>
      <c r="X143" s="35"/>
    </row>
    <row r="144" spans="2:24" ht="18" customHeight="1" x14ac:dyDescent="0.35">
      <c r="C144" s="63"/>
      <c r="E144" s="18"/>
      <c r="F144" s="18"/>
      <c r="G144" s="18"/>
      <c r="H144" s="18"/>
      <c r="J144" s="72"/>
      <c r="K144" s="72"/>
      <c r="N144" s="66"/>
      <c r="O144" s="82"/>
      <c r="P144" s="67"/>
      <c r="Q144" s="67"/>
      <c r="R144" s="68"/>
      <c r="S144" s="68"/>
      <c r="T144" s="67"/>
      <c r="U144" s="67"/>
      <c r="V144" s="67"/>
      <c r="W144" s="69"/>
      <c r="X144" s="35"/>
    </row>
    <row r="145" spans="2:26" ht="18" customHeight="1" x14ac:dyDescent="0.35">
      <c r="B145" s="37"/>
      <c r="C145" s="63"/>
      <c r="E145" s="18"/>
      <c r="F145" s="18"/>
      <c r="G145" s="18"/>
      <c r="H145" s="18"/>
      <c r="J145" s="72"/>
      <c r="K145" s="72"/>
      <c r="N145" s="66"/>
      <c r="O145" s="82"/>
      <c r="P145" s="67"/>
      <c r="Q145" s="67"/>
      <c r="R145" s="68"/>
      <c r="S145" s="68"/>
      <c r="T145" s="67"/>
      <c r="U145" s="67"/>
      <c r="V145" s="75"/>
      <c r="W145" s="69"/>
      <c r="X145" s="35"/>
    </row>
    <row r="146" spans="2:26" ht="18" customHeight="1" x14ac:dyDescent="0.35">
      <c r="C146" s="63"/>
      <c r="E146" s="18"/>
      <c r="F146" s="18"/>
      <c r="G146" s="18"/>
      <c r="H146" s="18"/>
      <c r="J146" s="72"/>
      <c r="K146" s="72"/>
      <c r="N146" s="66"/>
      <c r="O146" s="81"/>
      <c r="P146" s="67"/>
      <c r="Q146" s="67"/>
      <c r="R146" s="68"/>
      <c r="S146" s="68"/>
      <c r="T146" s="67"/>
      <c r="U146" s="67"/>
      <c r="V146" s="67"/>
      <c r="W146" s="69"/>
      <c r="X146" s="35"/>
    </row>
    <row r="147" spans="2:26" ht="18" customHeight="1" x14ac:dyDescent="0.35">
      <c r="B147" s="37"/>
      <c r="C147" s="63"/>
      <c r="E147" s="18"/>
      <c r="F147" s="18"/>
      <c r="G147" s="18"/>
      <c r="H147" s="18"/>
      <c r="J147" s="72"/>
      <c r="K147" s="72"/>
      <c r="N147" s="148"/>
      <c r="O147" s="82"/>
      <c r="P147" s="67"/>
      <c r="Q147" s="67"/>
      <c r="R147" s="68"/>
      <c r="S147" s="68"/>
      <c r="T147" s="67"/>
      <c r="U147" s="67"/>
      <c r="V147" s="67"/>
      <c r="W147" s="69"/>
      <c r="X147" s="35"/>
    </row>
    <row r="148" spans="2:26" ht="18" customHeight="1" x14ac:dyDescent="0.35">
      <c r="C148" s="63"/>
      <c r="E148" s="18"/>
      <c r="F148" s="18"/>
      <c r="G148" s="18"/>
      <c r="H148" s="18"/>
      <c r="J148" s="72"/>
      <c r="K148" s="72"/>
      <c r="N148" s="66"/>
      <c r="O148" s="82"/>
      <c r="P148" s="67"/>
      <c r="Q148" s="67"/>
      <c r="R148" s="68"/>
      <c r="S148" s="68"/>
      <c r="T148" s="67"/>
      <c r="U148" s="67"/>
      <c r="V148" s="67"/>
      <c r="W148" s="69"/>
      <c r="X148" s="35"/>
    </row>
    <row r="149" spans="2:26" ht="18" customHeight="1" x14ac:dyDescent="0.35">
      <c r="B149" s="37"/>
      <c r="C149" s="63"/>
      <c r="E149" s="18"/>
      <c r="F149" s="18"/>
      <c r="G149" s="18"/>
      <c r="H149" s="18"/>
      <c r="J149" s="72"/>
      <c r="K149" s="72"/>
      <c r="N149" s="66"/>
      <c r="O149" s="82"/>
      <c r="P149" s="67"/>
      <c r="Q149" s="67"/>
      <c r="R149" s="68"/>
      <c r="S149" s="68"/>
      <c r="T149" s="67"/>
      <c r="U149" s="67"/>
      <c r="V149" s="67"/>
      <c r="W149" s="69"/>
      <c r="X149" s="35"/>
    </row>
    <row r="150" spans="2:26" ht="18" customHeight="1" x14ac:dyDescent="0.35">
      <c r="C150" s="63"/>
      <c r="E150" s="18"/>
      <c r="F150" s="18"/>
      <c r="G150" s="18"/>
      <c r="H150" s="18"/>
      <c r="J150" s="72"/>
      <c r="K150" s="72"/>
      <c r="N150" s="121"/>
      <c r="O150" s="82"/>
      <c r="P150" s="67"/>
      <c r="Q150" s="67"/>
      <c r="R150" s="143"/>
      <c r="S150" s="68"/>
      <c r="T150" s="67"/>
      <c r="U150" s="67"/>
      <c r="V150" s="67"/>
      <c r="W150" s="69"/>
      <c r="X150" s="35"/>
    </row>
    <row r="151" spans="2:26" ht="18" customHeight="1" x14ac:dyDescent="0.35">
      <c r="C151" s="63"/>
      <c r="E151" s="18"/>
      <c r="F151" s="18"/>
      <c r="G151" s="18"/>
      <c r="H151" s="18"/>
      <c r="J151" s="72"/>
      <c r="K151" s="72"/>
      <c r="N151" s="66"/>
      <c r="O151" s="82"/>
      <c r="P151" s="67"/>
      <c r="Q151" s="67"/>
      <c r="R151" s="68"/>
      <c r="S151" s="68"/>
      <c r="T151" s="67"/>
      <c r="U151" s="67"/>
      <c r="V151" s="67"/>
      <c r="W151" s="69"/>
      <c r="X151" s="35"/>
    </row>
    <row r="152" spans="2:26" ht="18" customHeight="1" x14ac:dyDescent="0.35">
      <c r="B152" s="37"/>
      <c r="C152" s="63"/>
      <c r="E152" s="18"/>
      <c r="F152" s="18"/>
      <c r="G152" s="18"/>
      <c r="H152" s="18"/>
      <c r="K152" s="72"/>
      <c r="N152" s="88"/>
      <c r="O152" s="81"/>
      <c r="P152" s="67"/>
      <c r="Q152" s="67"/>
      <c r="R152" s="68"/>
      <c r="S152" s="209"/>
      <c r="T152" s="67"/>
      <c r="U152" s="67"/>
      <c r="V152" s="67"/>
      <c r="W152" s="69"/>
      <c r="X152" s="35"/>
    </row>
    <row r="153" spans="2:26" ht="18" customHeight="1" x14ac:dyDescent="0.35">
      <c r="C153" s="63"/>
      <c r="E153" s="18"/>
      <c r="F153" s="18"/>
      <c r="G153" s="18"/>
      <c r="H153" s="18"/>
      <c r="J153" s="72"/>
      <c r="K153" s="72"/>
      <c r="N153" s="88"/>
      <c r="O153" s="82"/>
      <c r="P153" s="67"/>
      <c r="Q153" s="67"/>
      <c r="R153" s="68"/>
      <c r="S153" s="68"/>
      <c r="T153" s="67"/>
      <c r="U153" s="67"/>
      <c r="V153" s="67"/>
      <c r="W153" s="69"/>
      <c r="X153" s="35"/>
    </row>
    <row r="154" spans="2:26" ht="18" customHeight="1" x14ac:dyDescent="0.35">
      <c r="B154" s="37"/>
      <c r="C154" s="63"/>
      <c r="E154" s="18"/>
      <c r="F154" s="18"/>
      <c r="G154" s="18"/>
      <c r="H154" s="18"/>
      <c r="J154" s="72"/>
      <c r="K154" s="72"/>
      <c r="N154" s="66"/>
      <c r="O154" s="82"/>
      <c r="P154" s="67"/>
      <c r="Q154" s="67"/>
      <c r="R154" s="68"/>
      <c r="S154" s="68"/>
      <c r="T154" s="67"/>
      <c r="U154" s="67"/>
      <c r="V154" s="67"/>
      <c r="W154" s="69"/>
      <c r="X154" s="35"/>
    </row>
    <row r="155" spans="2:26" ht="18" customHeight="1" x14ac:dyDescent="0.35">
      <c r="C155" s="63"/>
      <c r="E155" s="18"/>
      <c r="F155" s="18"/>
      <c r="G155" s="18"/>
      <c r="H155" s="18"/>
      <c r="J155" s="72"/>
      <c r="K155" s="72"/>
      <c r="N155" s="66"/>
      <c r="O155" s="82"/>
      <c r="P155" s="67"/>
      <c r="Q155" s="67"/>
      <c r="R155" s="68"/>
      <c r="S155" s="68"/>
      <c r="T155" s="67"/>
      <c r="U155" s="67"/>
      <c r="V155" s="67"/>
      <c r="W155" s="69"/>
      <c r="X155" s="35"/>
    </row>
    <row r="156" spans="2:26" ht="18" customHeight="1" x14ac:dyDescent="0.35">
      <c r="B156" s="37"/>
      <c r="C156" s="63"/>
      <c r="E156" s="18"/>
      <c r="F156" s="18"/>
      <c r="G156" s="18"/>
      <c r="H156" s="18"/>
      <c r="J156" s="72"/>
      <c r="K156" s="72"/>
      <c r="N156" s="66"/>
      <c r="O156" s="82"/>
      <c r="P156" s="67"/>
      <c r="Q156" s="67"/>
      <c r="R156" s="68"/>
      <c r="S156" s="68"/>
      <c r="T156" s="67"/>
      <c r="U156" s="67"/>
      <c r="V156" s="67"/>
      <c r="W156" s="69"/>
      <c r="X156" s="35"/>
    </row>
    <row r="157" spans="2:26" ht="18" customHeight="1" x14ac:dyDescent="0.35">
      <c r="C157" s="63"/>
      <c r="E157" s="18"/>
      <c r="F157" s="18"/>
      <c r="G157" s="18"/>
      <c r="H157" s="18"/>
      <c r="J157" s="72"/>
      <c r="K157" s="72"/>
      <c r="N157" s="66"/>
      <c r="O157" s="82"/>
      <c r="P157" s="67"/>
      <c r="Q157" s="67"/>
      <c r="R157" s="68"/>
      <c r="S157" s="68"/>
      <c r="T157" s="67"/>
      <c r="U157" s="67"/>
      <c r="V157" s="67"/>
      <c r="W157" s="69"/>
      <c r="X157" s="35"/>
    </row>
    <row r="158" spans="2:26" ht="18" customHeight="1" x14ac:dyDescent="0.35">
      <c r="C158" s="63"/>
      <c r="E158" s="18"/>
      <c r="F158" s="18"/>
      <c r="G158" s="18"/>
      <c r="H158" s="18"/>
      <c r="J158" s="72"/>
      <c r="K158" s="72"/>
      <c r="N158" s="66"/>
      <c r="O158" s="82"/>
      <c r="P158" s="67"/>
      <c r="Q158" s="67"/>
      <c r="R158" s="68"/>
      <c r="S158" s="68"/>
      <c r="T158" s="67"/>
      <c r="U158" s="67"/>
      <c r="V158" s="67"/>
      <c r="W158" s="69"/>
      <c r="X158" s="35"/>
    </row>
    <row r="159" spans="2:26" ht="18" customHeight="1" x14ac:dyDescent="0.35">
      <c r="B159" s="37"/>
      <c r="C159" s="63"/>
      <c r="E159" s="18"/>
      <c r="F159" s="18"/>
      <c r="G159" s="18"/>
      <c r="H159" s="18"/>
      <c r="J159" s="72"/>
      <c r="K159" s="72"/>
      <c r="N159" s="66"/>
      <c r="O159" s="82"/>
      <c r="P159" s="67"/>
      <c r="Q159" s="67"/>
      <c r="R159" s="68"/>
      <c r="S159" s="68"/>
      <c r="T159" s="67"/>
      <c r="U159" s="67"/>
      <c r="V159" s="67"/>
      <c r="W159" s="69"/>
      <c r="X159" s="35"/>
    </row>
    <row r="160" spans="2:26" ht="18" customHeight="1" x14ac:dyDescent="0.35">
      <c r="C160" s="63"/>
      <c r="E160" s="18"/>
      <c r="F160" s="18"/>
      <c r="G160" s="18"/>
      <c r="H160" s="18"/>
      <c r="J160" s="72"/>
      <c r="K160" s="72"/>
      <c r="N160" s="66"/>
      <c r="O160" s="82"/>
      <c r="P160" s="67"/>
      <c r="Q160" s="67"/>
      <c r="R160" s="68"/>
      <c r="S160" s="68"/>
      <c r="T160" s="67"/>
      <c r="U160" s="67"/>
      <c r="V160" s="67"/>
      <c r="W160" s="69"/>
      <c r="X160" s="35"/>
      <c r="Z160" s="73"/>
    </row>
    <row r="161" spans="2:37" ht="18" customHeight="1" x14ac:dyDescent="0.35">
      <c r="C161" s="63"/>
      <c r="E161" s="18"/>
      <c r="F161" s="18"/>
      <c r="G161" s="18"/>
      <c r="H161" s="18"/>
      <c r="I161" s="72"/>
      <c r="K161" s="72"/>
      <c r="N161" s="66"/>
      <c r="O161" s="82"/>
      <c r="P161" s="67"/>
      <c r="Q161" s="67"/>
      <c r="R161" s="68"/>
      <c r="S161" s="68"/>
      <c r="T161" s="67"/>
      <c r="U161" s="67"/>
      <c r="V161" s="67"/>
      <c r="W161" s="69"/>
      <c r="X161" s="35"/>
    </row>
    <row r="162" spans="2:37" ht="18" customHeight="1" x14ac:dyDescent="0.35">
      <c r="B162" s="37"/>
      <c r="C162" s="63"/>
      <c r="E162" s="18"/>
      <c r="F162" s="18"/>
      <c r="G162" s="18"/>
      <c r="H162" s="18"/>
      <c r="J162" s="72"/>
      <c r="K162" s="72"/>
      <c r="N162" s="66"/>
      <c r="O162" s="82"/>
      <c r="P162" s="67"/>
      <c r="Q162" s="67"/>
      <c r="R162" s="68"/>
      <c r="S162" s="68"/>
      <c r="T162" s="67"/>
      <c r="U162" s="67"/>
      <c r="V162" s="67"/>
      <c r="W162" s="69"/>
      <c r="X162" s="35"/>
    </row>
    <row r="163" spans="2:37" ht="18" customHeight="1" x14ac:dyDescent="0.35">
      <c r="C163" s="63"/>
      <c r="E163" s="18"/>
      <c r="F163" s="18"/>
      <c r="G163" s="18"/>
      <c r="H163" s="18"/>
      <c r="J163" s="72"/>
      <c r="K163" s="72"/>
      <c r="N163" s="66"/>
      <c r="O163" s="82"/>
      <c r="P163" s="67"/>
      <c r="Q163" s="67"/>
      <c r="R163" s="68"/>
      <c r="S163" s="68"/>
      <c r="T163" s="67"/>
      <c r="U163" s="67"/>
      <c r="V163" s="67"/>
      <c r="W163" s="69"/>
      <c r="X163" s="35"/>
    </row>
    <row r="164" spans="2:37" ht="18" customHeight="1" x14ac:dyDescent="0.35">
      <c r="C164" s="63"/>
      <c r="E164" s="18"/>
      <c r="F164" s="18"/>
      <c r="G164" s="18"/>
      <c r="H164" s="18"/>
      <c r="J164" s="72"/>
      <c r="K164" s="72"/>
      <c r="N164" s="60"/>
      <c r="O164" s="83"/>
      <c r="P164" s="67"/>
      <c r="Q164" s="67"/>
      <c r="R164" s="68"/>
      <c r="S164" s="68"/>
      <c r="T164" s="67"/>
      <c r="U164" s="67"/>
      <c r="V164" s="67"/>
      <c r="W164" s="69"/>
      <c r="X164" s="35"/>
    </row>
    <row r="165" spans="2:37" ht="18" customHeight="1" x14ac:dyDescent="0.35">
      <c r="B165" s="37"/>
      <c r="C165" s="63"/>
      <c r="E165" s="18"/>
      <c r="F165" s="18"/>
      <c r="G165" s="18"/>
      <c r="H165" s="18"/>
      <c r="J165" s="72"/>
      <c r="K165" s="72"/>
      <c r="N165" s="60"/>
      <c r="O165" s="83"/>
      <c r="P165" s="67"/>
      <c r="Q165" s="67"/>
      <c r="R165" s="75"/>
      <c r="S165" s="68"/>
      <c r="T165" s="67"/>
      <c r="U165" s="68"/>
      <c r="V165" s="67"/>
      <c r="W165" s="69"/>
      <c r="X165" s="35"/>
    </row>
    <row r="166" spans="2:37" ht="18" customHeight="1" x14ac:dyDescent="0.35">
      <c r="C166" s="63"/>
      <c r="E166" s="18"/>
      <c r="F166" s="18"/>
      <c r="G166" s="18"/>
      <c r="H166" s="18"/>
      <c r="I166" s="37"/>
      <c r="J166" s="37"/>
      <c r="K166" s="76"/>
      <c r="L166" s="37"/>
      <c r="N166" s="60"/>
      <c r="O166" s="81"/>
      <c r="P166" s="67"/>
      <c r="Q166" s="67"/>
      <c r="R166" s="68"/>
      <c r="S166" s="68"/>
      <c r="T166" s="67"/>
      <c r="U166" s="67"/>
      <c r="V166" s="67"/>
      <c r="W166" s="69"/>
      <c r="X166" s="35"/>
    </row>
    <row r="167" spans="2:37" ht="18" customHeight="1" x14ac:dyDescent="0.35">
      <c r="C167" s="63"/>
      <c r="E167" s="18"/>
      <c r="F167" s="18"/>
      <c r="G167" s="18"/>
      <c r="H167" s="18"/>
      <c r="I167" s="37"/>
      <c r="J167" s="37"/>
      <c r="K167" s="76"/>
      <c r="L167" s="37"/>
      <c r="N167" s="66"/>
      <c r="O167" s="81"/>
      <c r="P167" s="67"/>
      <c r="Q167" s="67"/>
      <c r="R167" s="68"/>
      <c r="S167" s="68"/>
      <c r="T167" s="67"/>
      <c r="U167" s="67"/>
      <c r="V167" s="67"/>
      <c r="W167" s="69"/>
      <c r="X167" s="35"/>
    </row>
    <row r="168" spans="2:37" ht="18" customHeight="1" x14ac:dyDescent="0.35">
      <c r="B168" s="37"/>
      <c r="C168" s="63"/>
      <c r="E168" s="18"/>
      <c r="F168" s="18"/>
      <c r="G168" s="18"/>
      <c r="H168" s="18"/>
      <c r="I168" s="72"/>
      <c r="K168" s="72"/>
      <c r="N168" s="60"/>
      <c r="O168" s="81"/>
      <c r="P168" s="67"/>
      <c r="Q168" s="67"/>
      <c r="R168" s="68"/>
      <c r="S168" s="68"/>
      <c r="T168" s="67"/>
      <c r="U168" s="67"/>
      <c r="V168" s="67"/>
      <c r="W168" s="69"/>
      <c r="X168" s="35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</row>
    <row r="169" spans="2:37" ht="18" customHeight="1" x14ac:dyDescent="0.35">
      <c r="C169" s="63"/>
      <c r="E169" s="18"/>
      <c r="F169" s="18"/>
      <c r="G169" s="18"/>
      <c r="H169" s="18"/>
      <c r="I169" s="72"/>
      <c r="K169" s="72"/>
      <c r="N169" s="66"/>
      <c r="O169" s="82"/>
      <c r="P169" s="67"/>
      <c r="Q169" s="67"/>
      <c r="R169" s="68"/>
      <c r="S169" s="68"/>
      <c r="T169" s="67"/>
      <c r="U169" s="67"/>
      <c r="V169" s="67"/>
      <c r="W169" s="69"/>
      <c r="X169" s="35"/>
    </row>
    <row r="170" spans="2:37" ht="18" customHeight="1" x14ac:dyDescent="0.35">
      <c r="C170" s="63"/>
      <c r="E170" s="18"/>
      <c r="F170" s="18"/>
      <c r="G170" s="18"/>
      <c r="H170" s="18"/>
      <c r="K170" s="72"/>
      <c r="N170" s="60"/>
      <c r="O170" s="82"/>
      <c r="P170" s="67"/>
      <c r="Q170" s="67"/>
      <c r="R170" s="68"/>
      <c r="S170" s="68"/>
      <c r="T170" s="67"/>
      <c r="U170" s="67"/>
      <c r="V170" s="67"/>
      <c r="W170" s="69"/>
      <c r="X170" s="35"/>
    </row>
    <row r="171" spans="2:37" ht="18" customHeight="1" x14ac:dyDescent="0.35">
      <c r="B171" s="37"/>
      <c r="C171" s="63"/>
      <c r="E171" s="18"/>
      <c r="F171" s="18"/>
      <c r="G171" s="18"/>
      <c r="H171" s="18"/>
      <c r="K171" s="72"/>
      <c r="N171" s="60"/>
      <c r="O171" s="82"/>
      <c r="P171" s="67"/>
      <c r="Q171" s="67"/>
      <c r="R171" s="143"/>
      <c r="S171" s="68"/>
      <c r="T171" s="67"/>
      <c r="U171" s="67"/>
      <c r="V171" s="67"/>
      <c r="W171" s="69"/>
      <c r="X171" s="35"/>
    </row>
    <row r="172" spans="2:37" ht="18" customHeight="1" x14ac:dyDescent="0.35">
      <c r="C172" s="63"/>
      <c r="E172" s="18"/>
      <c r="F172" s="18"/>
      <c r="G172" s="18"/>
      <c r="H172" s="18"/>
      <c r="I172" s="72"/>
      <c r="K172" s="72"/>
      <c r="N172" s="66"/>
      <c r="O172" s="82"/>
      <c r="P172" s="67"/>
      <c r="Q172" s="67"/>
      <c r="R172" s="68"/>
      <c r="S172" s="68"/>
      <c r="T172" s="67"/>
      <c r="U172" s="67"/>
      <c r="V172" s="67"/>
      <c r="W172" s="69"/>
      <c r="X172" s="35"/>
      <c r="Y172" s="37"/>
      <c r="Z172" s="65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</row>
    <row r="173" spans="2:37" ht="18" customHeight="1" x14ac:dyDescent="0.35">
      <c r="C173" s="63"/>
      <c r="E173" s="18"/>
      <c r="F173" s="18"/>
      <c r="G173" s="18"/>
      <c r="H173" s="18"/>
      <c r="I173" s="72"/>
      <c r="K173" s="72"/>
      <c r="N173" s="66"/>
      <c r="O173" s="82"/>
      <c r="P173" s="67"/>
      <c r="Q173" s="67"/>
      <c r="R173" s="68"/>
      <c r="S173" s="68"/>
      <c r="T173" s="67"/>
      <c r="U173" s="68"/>
      <c r="V173" s="67"/>
      <c r="W173" s="69"/>
      <c r="X173" s="35"/>
    </row>
    <row r="174" spans="2:37" ht="18" customHeight="1" x14ac:dyDescent="0.35">
      <c r="B174" s="37"/>
      <c r="C174" s="63"/>
      <c r="E174" s="18"/>
      <c r="F174" s="18"/>
      <c r="G174" s="18"/>
      <c r="H174" s="18"/>
      <c r="I174" s="72"/>
      <c r="K174" s="72"/>
      <c r="N174" s="121"/>
      <c r="O174" s="82"/>
      <c r="P174" s="67"/>
      <c r="Q174" s="67"/>
      <c r="R174" s="68"/>
      <c r="S174" s="68"/>
      <c r="T174" s="67"/>
      <c r="U174" s="68"/>
      <c r="V174" s="67"/>
      <c r="W174" s="69"/>
      <c r="X174" s="35"/>
    </row>
    <row r="175" spans="2:37" ht="18" customHeight="1" x14ac:dyDescent="0.35">
      <c r="C175" s="63"/>
      <c r="E175" s="18"/>
      <c r="F175" s="18"/>
      <c r="G175" s="18"/>
      <c r="H175" s="18"/>
      <c r="I175" s="72"/>
      <c r="K175" s="72"/>
      <c r="N175" s="66"/>
      <c r="O175" s="82"/>
      <c r="P175" s="67"/>
      <c r="Q175" s="67"/>
      <c r="R175" s="68"/>
      <c r="S175" s="68"/>
      <c r="T175" s="67"/>
      <c r="U175" s="67"/>
      <c r="V175" s="67"/>
      <c r="W175" s="69"/>
      <c r="X175" s="35"/>
    </row>
    <row r="176" spans="2:37" ht="18" customHeight="1" x14ac:dyDescent="0.35">
      <c r="C176" s="63"/>
      <c r="E176" s="18"/>
      <c r="F176" s="18"/>
      <c r="G176" s="18"/>
      <c r="H176" s="18"/>
      <c r="I176" s="72"/>
      <c r="K176" s="72"/>
      <c r="N176" s="66"/>
      <c r="O176" s="82"/>
      <c r="P176" s="67"/>
      <c r="Q176" s="67"/>
      <c r="R176" s="68"/>
      <c r="S176" s="68"/>
      <c r="T176" s="67"/>
      <c r="U176" s="67"/>
      <c r="V176" s="67"/>
      <c r="W176" s="69"/>
      <c r="X176" s="35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</row>
    <row r="177" spans="2:37" ht="18" customHeight="1" x14ac:dyDescent="0.35">
      <c r="B177" s="37"/>
      <c r="C177" s="63"/>
      <c r="E177" s="18"/>
      <c r="F177" s="18"/>
      <c r="G177" s="18"/>
      <c r="H177" s="18"/>
      <c r="I177" s="72"/>
      <c r="K177" s="72"/>
      <c r="N177" s="66"/>
      <c r="O177" s="82"/>
      <c r="P177" s="67"/>
      <c r="Q177" s="67"/>
      <c r="R177" s="68"/>
      <c r="S177" s="68"/>
      <c r="T177" s="67"/>
      <c r="U177" s="67"/>
      <c r="V177" s="67"/>
      <c r="W177" s="69"/>
      <c r="X177" s="35"/>
    </row>
    <row r="178" spans="2:37" ht="18" customHeight="1" x14ac:dyDescent="0.35">
      <c r="C178" s="63"/>
      <c r="E178" s="18"/>
      <c r="F178" s="18"/>
      <c r="G178" s="18"/>
      <c r="H178" s="18"/>
      <c r="I178" s="72"/>
      <c r="K178" s="72"/>
      <c r="N178" s="66"/>
      <c r="O178" s="82"/>
      <c r="P178" s="67"/>
      <c r="Q178" s="67"/>
      <c r="R178" s="68"/>
      <c r="S178" s="68"/>
      <c r="T178" s="67"/>
      <c r="U178" s="67"/>
      <c r="V178" s="67"/>
      <c r="W178" s="69"/>
      <c r="X178" s="35"/>
    </row>
    <row r="179" spans="2:37" ht="18" customHeight="1" x14ac:dyDescent="0.35">
      <c r="C179" s="63"/>
      <c r="E179" s="18"/>
      <c r="F179" s="18"/>
      <c r="G179" s="18"/>
      <c r="H179" s="18"/>
      <c r="I179" s="72"/>
      <c r="K179" s="72"/>
      <c r="N179" s="66"/>
      <c r="O179" s="82"/>
      <c r="P179" s="67"/>
      <c r="Q179" s="67"/>
      <c r="R179" s="68"/>
      <c r="S179" s="68"/>
      <c r="T179" s="67"/>
      <c r="U179" s="67"/>
      <c r="V179" s="67"/>
      <c r="W179" s="69"/>
      <c r="X179" s="35"/>
    </row>
    <row r="180" spans="2:37" ht="18" customHeight="1" x14ac:dyDescent="0.35">
      <c r="B180" s="37"/>
      <c r="C180" s="63"/>
      <c r="E180" s="103"/>
      <c r="F180" s="18"/>
      <c r="G180" s="18"/>
      <c r="H180" s="18"/>
      <c r="I180" s="72"/>
      <c r="K180" s="72"/>
      <c r="N180" s="121"/>
      <c r="O180" s="82"/>
      <c r="P180" s="67"/>
      <c r="Q180" s="67"/>
      <c r="R180" s="68"/>
      <c r="S180" s="68"/>
      <c r="T180" s="67"/>
      <c r="U180" s="67"/>
      <c r="V180" s="67"/>
      <c r="W180" s="69"/>
      <c r="X180" s="35"/>
    </row>
    <row r="181" spans="2:37" ht="18" customHeight="1" x14ac:dyDescent="0.35">
      <c r="C181" s="63"/>
      <c r="E181" s="18"/>
      <c r="F181" s="18"/>
      <c r="G181" s="18"/>
      <c r="H181" s="18"/>
      <c r="I181" s="72"/>
      <c r="K181" s="72"/>
      <c r="N181" s="66"/>
      <c r="O181" s="82"/>
      <c r="P181" s="67"/>
      <c r="Q181" s="67"/>
      <c r="R181" s="68"/>
      <c r="S181" s="68"/>
      <c r="T181" s="67"/>
      <c r="U181" s="67"/>
      <c r="V181" s="67"/>
      <c r="W181" s="69"/>
      <c r="X181" s="35"/>
    </row>
    <row r="182" spans="2:37" ht="18" customHeight="1" x14ac:dyDescent="0.35">
      <c r="C182" s="63"/>
      <c r="E182" s="18"/>
      <c r="F182" s="18"/>
      <c r="G182" s="18"/>
      <c r="H182" s="18"/>
      <c r="I182" s="72"/>
      <c r="K182" s="72"/>
      <c r="N182" s="66"/>
      <c r="O182" s="82"/>
      <c r="P182" s="67"/>
      <c r="Q182" s="67"/>
      <c r="R182" s="68"/>
      <c r="S182" s="68"/>
      <c r="T182" s="67"/>
      <c r="U182" s="67"/>
      <c r="V182" s="67"/>
      <c r="W182" s="69"/>
      <c r="X182" s="35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</row>
    <row r="183" spans="2:37" ht="18" customHeight="1" x14ac:dyDescent="0.35">
      <c r="B183" s="37"/>
      <c r="C183" s="63"/>
      <c r="E183" s="18"/>
      <c r="F183" s="18"/>
      <c r="G183" s="104"/>
      <c r="H183" s="18"/>
      <c r="I183" s="72"/>
      <c r="K183" s="72"/>
      <c r="N183" s="66"/>
      <c r="O183" s="82"/>
      <c r="P183" s="67"/>
      <c r="Q183" s="67"/>
      <c r="R183" s="68"/>
      <c r="S183" s="68"/>
      <c r="T183" s="67"/>
      <c r="U183" s="67"/>
      <c r="V183" s="67"/>
      <c r="W183" s="69"/>
      <c r="X183" s="35"/>
    </row>
    <row r="184" spans="2:37" ht="18" customHeight="1" x14ac:dyDescent="0.35">
      <c r="C184" s="63"/>
      <c r="E184" s="18"/>
      <c r="F184" s="18"/>
      <c r="G184" s="104"/>
      <c r="H184" s="18"/>
      <c r="I184" s="72"/>
      <c r="K184" s="72"/>
      <c r="N184" s="66"/>
      <c r="O184" s="82"/>
      <c r="P184" s="67"/>
      <c r="Q184" s="67"/>
      <c r="R184" s="68"/>
      <c r="S184" s="68"/>
      <c r="T184" s="67"/>
      <c r="U184" s="78"/>
      <c r="V184" s="67"/>
      <c r="W184" s="69"/>
      <c r="X184" s="35"/>
    </row>
    <row r="185" spans="2:37" ht="18" customHeight="1" x14ac:dyDescent="0.35">
      <c r="B185" s="74"/>
      <c r="C185" s="63"/>
      <c r="E185" s="18"/>
      <c r="F185" s="18"/>
      <c r="G185" s="104"/>
      <c r="H185" s="18"/>
      <c r="I185" s="72"/>
      <c r="K185" s="72"/>
      <c r="N185" s="66"/>
      <c r="O185" s="82"/>
      <c r="P185" s="67"/>
      <c r="Q185" s="67"/>
      <c r="R185" s="67"/>
      <c r="S185" s="68"/>
      <c r="T185" s="67"/>
      <c r="U185" s="67"/>
      <c r="V185" s="67"/>
      <c r="W185" s="69"/>
      <c r="X185" s="35"/>
    </row>
    <row r="186" spans="2:37" ht="18" customHeight="1" x14ac:dyDescent="0.35">
      <c r="B186" s="37"/>
      <c r="C186" s="63"/>
      <c r="E186" s="18"/>
      <c r="F186" s="18"/>
      <c r="G186" s="104"/>
      <c r="H186" s="18"/>
      <c r="I186" s="72"/>
      <c r="K186" s="72"/>
      <c r="N186" s="66"/>
      <c r="O186" s="81"/>
      <c r="P186" s="67"/>
      <c r="Q186" s="67"/>
      <c r="R186" s="67"/>
      <c r="S186" s="68"/>
      <c r="T186" s="67"/>
      <c r="U186" s="67"/>
      <c r="V186" s="67"/>
      <c r="W186" s="69"/>
      <c r="X186" s="35"/>
    </row>
    <row r="187" spans="2:37" ht="18" customHeight="1" x14ac:dyDescent="0.35">
      <c r="C187" s="63"/>
      <c r="E187" s="18"/>
      <c r="F187" s="18"/>
      <c r="G187" s="18"/>
      <c r="H187" s="18"/>
      <c r="I187" s="72"/>
      <c r="K187" s="72"/>
      <c r="N187" s="66"/>
      <c r="O187" s="82"/>
      <c r="P187" s="67"/>
      <c r="Q187" s="67"/>
      <c r="R187" s="68"/>
      <c r="S187" s="68"/>
      <c r="T187" s="67"/>
      <c r="U187" s="67"/>
      <c r="V187" s="67"/>
      <c r="W187" s="69"/>
      <c r="X187" s="35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</row>
    <row r="188" spans="2:37" ht="18" customHeight="1" x14ac:dyDescent="0.35">
      <c r="C188" s="63"/>
      <c r="E188" s="18"/>
      <c r="F188" s="18"/>
      <c r="G188" s="18"/>
      <c r="H188" s="18"/>
      <c r="K188" s="72"/>
      <c r="M188" s="94"/>
      <c r="O188" s="81"/>
      <c r="P188" s="67"/>
      <c r="Q188" s="67"/>
      <c r="R188" s="67"/>
      <c r="S188" s="68"/>
      <c r="T188" s="68"/>
      <c r="U188" s="68"/>
      <c r="V188" s="67"/>
      <c r="W188" s="69"/>
      <c r="X188" s="35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</row>
    <row r="189" spans="2:37" ht="18" customHeight="1" x14ac:dyDescent="0.35">
      <c r="B189" s="37"/>
      <c r="C189" s="63"/>
      <c r="E189" s="18"/>
      <c r="F189" s="18"/>
      <c r="G189" s="18"/>
      <c r="H189" s="18"/>
      <c r="I189" s="72"/>
      <c r="K189" s="72"/>
      <c r="M189" s="94"/>
      <c r="O189" s="81"/>
      <c r="P189" s="67"/>
      <c r="Q189" s="67"/>
      <c r="R189" s="67"/>
      <c r="S189" s="68"/>
      <c r="T189" s="68"/>
      <c r="U189" s="68"/>
      <c r="V189" s="67"/>
      <c r="W189" s="69"/>
      <c r="X189" s="35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</row>
    <row r="190" spans="2:37" ht="18" customHeight="1" x14ac:dyDescent="0.35">
      <c r="C190" s="63"/>
      <c r="E190" s="18"/>
      <c r="F190" s="18"/>
      <c r="G190" s="18"/>
      <c r="H190" s="18"/>
      <c r="I190" s="72"/>
      <c r="K190" s="72"/>
      <c r="M190" s="94"/>
      <c r="O190" s="81"/>
      <c r="P190" s="67"/>
      <c r="Q190" s="67"/>
      <c r="R190" s="67"/>
      <c r="S190" s="68"/>
      <c r="T190" s="68"/>
      <c r="U190" s="68"/>
      <c r="V190" s="75"/>
      <c r="W190" s="84"/>
      <c r="X190" s="35"/>
    </row>
    <row r="191" spans="2:37" ht="18" customHeight="1" x14ac:dyDescent="0.35">
      <c r="C191" s="63"/>
      <c r="E191" s="18"/>
      <c r="F191" s="18"/>
      <c r="G191" s="18"/>
      <c r="H191" s="18"/>
      <c r="I191" s="72"/>
      <c r="K191" s="72"/>
      <c r="M191" s="94"/>
      <c r="O191" s="81"/>
      <c r="P191" s="67"/>
      <c r="Q191" s="67"/>
      <c r="R191" s="67"/>
      <c r="S191" s="68"/>
      <c r="T191" s="67"/>
      <c r="U191" s="67"/>
      <c r="V191" s="67"/>
      <c r="W191" s="69"/>
      <c r="X191" s="35"/>
    </row>
    <row r="192" spans="2:37" ht="18" customHeight="1" x14ac:dyDescent="0.35">
      <c r="B192" s="37"/>
      <c r="C192" s="63"/>
      <c r="E192" s="18"/>
      <c r="F192" s="18"/>
      <c r="G192" s="18"/>
      <c r="H192" s="18"/>
      <c r="I192" s="72"/>
      <c r="K192" s="72"/>
      <c r="M192" s="94"/>
      <c r="O192" s="81"/>
      <c r="P192" s="67"/>
      <c r="Q192" s="67"/>
      <c r="R192" s="67"/>
      <c r="S192" s="68"/>
      <c r="T192" s="68"/>
      <c r="U192" s="68"/>
      <c r="V192" s="67"/>
      <c r="W192" s="69"/>
      <c r="X192" s="35"/>
    </row>
    <row r="193" spans="2:26" ht="18" customHeight="1" x14ac:dyDescent="0.35">
      <c r="C193" s="63"/>
      <c r="E193" s="18"/>
      <c r="F193" s="18"/>
      <c r="G193" s="18"/>
      <c r="H193" s="18"/>
      <c r="I193" s="72"/>
      <c r="K193" s="72"/>
      <c r="M193" s="94"/>
      <c r="N193" s="86"/>
      <c r="O193" s="81"/>
      <c r="P193" s="67"/>
      <c r="Q193" s="67"/>
      <c r="R193" s="89"/>
      <c r="S193" s="68"/>
      <c r="T193" s="68"/>
      <c r="U193" s="123"/>
      <c r="V193" s="67"/>
      <c r="W193" s="69"/>
      <c r="X193" s="35"/>
    </row>
    <row r="194" spans="2:26" ht="18" customHeight="1" x14ac:dyDescent="0.35">
      <c r="C194" s="63"/>
      <c r="E194" s="18"/>
      <c r="F194" s="18"/>
      <c r="G194" s="18"/>
      <c r="H194" s="18"/>
      <c r="I194" s="72"/>
      <c r="K194" s="72"/>
      <c r="M194" s="94"/>
      <c r="N194" s="71"/>
      <c r="O194" s="81"/>
      <c r="P194" s="67"/>
      <c r="Q194" s="67"/>
      <c r="R194" s="89"/>
      <c r="S194" s="68"/>
      <c r="T194" s="67"/>
      <c r="U194" s="67"/>
      <c r="V194" s="67"/>
      <c r="W194" s="69"/>
      <c r="X194" s="35"/>
    </row>
    <row r="195" spans="2:26" ht="18" customHeight="1" x14ac:dyDescent="0.35">
      <c r="B195" s="37"/>
      <c r="C195" s="63"/>
      <c r="E195" s="18"/>
      <c r="F195" s="18"/>
      <c r="G195" s="18"/>
      <c r="H195" s="18"/>
      <c r="I195" s="72"/>
      <c r="K195" s="72"/>
      <c r="M195" s="94"/>
      <c r="N195" s="71"/>
      <c r="O195" s="81"/>
      <c r="P195" s="67"/>
      <c r="Q195" s="67"/>
      <c r="R195" s="89"/>
      <c r="S195" s="68"/>
      <c r="T195" s="68"/>
      <c r="U195" s="68"/>
      <c r="V195" s="67"/>
      <c r="W195" s="69"/>
      <c r="X195" s="35"/>
    </row>
    <row r="196" spans="2:26" ht="18" customHeight="1" x14ac:dyDescent="0.35">
      <c r="C196" s="63"/>
      <c r="E196" s="18"/>
      <c r="F196" s="18"/>
      <c r="G196" s="18"/>
      <c r="H196" s="18"/>
      <c r="I196" s="72"/>
      <c r="K196" s="72"/>
      <c r="M196" s="94"/>
      <c r="N196" s="71"/>
      <c r="O196" s="81"/>
      <c r="P196" s="67"/>
      <c r="Q196" s="67"/>
      <c r="R196" s="89"/>
      <c r="S196" s="68"/>
      <c r="T196" s="68"/>
      <c r="U196" s="68"/>
      <c r="V196" s="67"/>
      <c r="W196" s="69"/>
      <c r="X196" s="35"/>
    </row>
    <row r="197" spans="2:26" ht="18" customHeight="1" x14ac:dyDescent="0.35">
      <c r="C197" s="63"/>
      <c r="E197" s="18"/>
      <c r="F197" s="18"/>
      <c r="G197" s="18"/>
      <c r="H197" s="18"/>
      <c r="I197" s="72"/>
      <c r="K197" s="72"/>
      <c r="M197" s="94"/>
      <c r="N197" s="71"/>
      <c r="O197" s="81"/>
      <c r="P197" s="67"/>
      <c r="Q197" s="67"/>
      <c r="R197" s="89"/>
      <c r="S197" s="68"/>
      <c r="T197" s="67"/>
      <c r="U197" s="67"/>
      <c r="V197" s="67"/>
      <c r="W197" s="69"/>
      <c r="X197" s="35"/>
    </row>
    <row r="198" spans="2:26" ht="18" customHeight="1" x14ac:dyDescent="0.35">
      <c r="C198" s="63"/>
      <c r="E198" s="18"/>
      <c r="F198" s="18"/>
      <c r="G198" s="18"/>
      <c r="H198" s="18"/>
      <c r="I198" s="72"/>
      <c r="K198" s="73"/>
      <c r="M198" s="94"/>
      <c r="O198" s="81"/>
      <c r="P198" s="67"/>
      <c r="Q198" s="67"/>
      <c r="R198" s="67"/>
      <c r="S198" s="68"/>
      <c r="T198" s="67"/>
      <c r="U198" s="68"/>
      <c r="V198" s="67"/>
      <c r="W198" s="84"/>
      <c r="X198" s="35"/>
    </row>
    <row r="199" spans="2:26" ht="18" customHeight="1" x14ac:dyDescent="0.35">
      <c r="C199" s="63"/>
      <c r="E199" s="18"/>
      <c r="F199" s="18"/>
      <c r="G199" s="18"/>
      <c r="H199" s="18"/>
      <c r="I199" s="72"/>
      <c r="K199" s="72"/>
      <c r="M199" s="94"/>
      <c r="O199" s="81"/>
      <c r="P199" s="67"/>
      <c r="Q199" s="67"/>
      <c r="R199" s="68"/>
      <c r="S199" s="68"/>
      <c r="T199" s="67"/>
      <c r="U199" s="67"/>
      <c r="V199" s="67"/>
      <c r="W199" s="69"/>
      <c r="X199" s="35"/>
    </row>
    <row r="200" spans="2:26" ht="18" customHeight="1" x14ac:dyDescent="0.35">
      <c r="B200" s="37"/>
      <c r="C200" s="63"/>
      <c r="E200" s="18"/>
      <c r="F200" s="18"/>
      <c r="G200" s="18"/>
      <c r="H200" s="18"/>
      <c r="I200" s="72"/>
      <c r="K200" s="72"/>
      <c r="M200" s="94"/>
      <c r="N200" s="114"/>
      <c r="O200" s="81"/>
      <c r="P200" s="67"/>
      <c r="Q200" s="67"/>
      <c r="R200" s="67"/>
      <c r="S200" s="67"/>
      <c r="T200" s="67"/>
      <c r="U200" s="67"/>
      <c r="V200" s="75"/>
      <c r="W200" s="69"/>
      <c r="X200" s="35"/>
    </row>
    <row r="201" spans="2:26" ht="18" customHeight="1" x14ac:dyDescent="0.35">
      <c r="C201" s="63"/>
      <c r="E201" s="18"/>
      <c r="F201" s="18"/>
      <c r="G201" s="18"/>
      <c r="H201" s="18"/>
      <c r="I201" s="18"/>
      <c r="K201" s="72"/>
      <c r="M201" s="94"/>
      <c r="O201" s="81"/>
      <c r="P201" s="67"/>
      <c r="Q201" s="67"/>
      <c r="R201" s="89"/>
      <c r="S201" s="68"/>
      <c r="T201" s="67"/>
      <c r="U201" s="67"/>
      <c r="V201" s="67"/>
      <c r="W201" s="69"/>
      <c r="X201" s="35"/>
    </row>
    <row r="202" spans="2:26" ht="18" customHeight="1" x14ac:dyDescent="0.35">
      <c r="C202" s="63"/>
      <c r="E202" s="18"/>
      <c r="F202" s="18"/>
      <c r="G202" s="18"/>
      <c r="H202" s="18"/>
      <c r="I202" s="18"/>
      <c r="K202" s="72"/>
      <c r="M202" s="94"/>
      <c r="O202" s="81"/>
      <c r="P202" s="67"/>
      <c r="Q202" s="67"/>
      <c r="R202" s="68"/>
      <c r="S202" s="68"/>
      <c r="T202" s="67"/>
      <c r="U202" s="67"/>
      <c r="V202" s="67"/>
      <c r="W202" s="69"/>
      <c r="X202" s="35"/>
    </row>
    <row r="203" spans="2:26" ht="18" customHeight="1" x14ac:dyDescent="0.35">
      <c r="C203" s="63"/>
      <c r="D203" s="74"/>
      <c r="E203" s="115"/>
      <c r="F203" s="18"/>
      <c r="G203" s="18"/>
      <c r="H203" s="18"/>
      <c r="I203" s="18"/>
      <c r="J203" s="18"/>
      <c r="K203" s="18"/>
      <c r="L203" s="18"/>
      <c r="M203" s="105"/>
      <c r="O203" s="21"/>
      <c r="P203" s="67"/>
      <c r="Q203" s="67"/>
      <c r="R203" s="67"/>
      <c r="S203" s="68"/>
      <c r="T203" s="67"/>
      <c r="U203" s="67"/>
      <c r="V203" s="67"/>
      <c r="W203" s="84"/>
      <c r="X203" s="35"/>
      <c r="Z203" s="73"/>
    </row>
    <row r="204" spans="2:26" ht="18" customHeight="1" x14ac:dyDescent="0.45">
      <c r="B204" s="37"/>
      <c r="C204" s="63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9"/>
      <c r="O204" s="147"/>
      <c r="P204" s="67"/>
      <c r="Q204" s="67"/>
      <c r="R204" s="67"/>
      <c r="S204" s="68"/>
      <c r="T204" s="67"/>
      <c r="U204" s="68"/>
      <c r="V204" s="67"/>
      <c r="W204" s="69"/>
      <c r="X204" s="35"/>
    </row>
    <row r="205" spans="2:26" ht="18" customHeight="1" x14ac:dyDescent="0.35">
      <c r="B205" s="37"/>
      <c r="C205" s="63"/>
      <c r="D205" s="37"/>
      <c r="E205" s="37"/>
      <c r="F205" s="37"/>
      <c r="G205" s="37"/>
      <c r="H205" s="37"/>
      <c r="I205" s="37"/>
      <c r="J205" s="37"/>
      <c r="K205" s="76"/>
      <c r="L205" s="37"/>
      <c r="M205" s="92"/>
      <c r="N205" s="37"/>
      <c r="O205" s="66"/>
      <c r="P205" s="67"/>
      <c r="Q205" s="67"/>
      <c r="R205" s="67"/>
      <c r="S205" s="68"/>
      <c r="T205" s="67"/>
      <c r="U205" s="67"/>
      <c r="V205" s="67"/>
      <c r="W205" s="69"/>
      <c r="X205" s="35"/>
    </row>
    <row r="206" spans="2:26" ht="18" customHeight="1" x14ac:dyDescent="0.35">
      <c r="C206" s="13"/>
      <c r="D206" s="37"/>
      <c r="E206" s="37"/>
      <c r="F206" s="145"/>
      <c r="G206" s="145"/>
      <c r="H206" s="161"/>
      <c r="I206" s="145"/>
      <c r="J206" s="145"/>
      <c r="K206" s="145"/>
      <c r="L206" s="145"/>
      <c r="M206" s="145"/>
      <c r="N206" s="146"/>
      <c r="O206" s="145"/>
      <c r="P206" s="67"/>
      <c r="Q206" s="67"/>
      <c r="R206" s="67"/>
      <c r="S206" s="68"/>
      <c r="T206" s="67"/>
      <c r="U206" s="68"/>
      <c r="V206" s="67"/>
      <c r="W206" s="69"/>
      <c r="X206" s="35"/>
    </row>
    <row r="207" spans="2:26" ht="18" customHeight="1" x14ac:dyDescent="0.4">
      <c r="B207" s="37"/>
      <c r="C207" s="63"/>
      <c r="D207" s="37"/>
      <c r="E207" s="37"/>
      <c r="F207" s="37"/>
      <c r="G207" s="37"/>
      <c r="H207" s="37"/>
      <c r="I207" s="37"/>
      <c r="J207" s="37"/>
      <c r="K207" s="76"/>
      <c r="L207" s="37"/>
      <c r="M207" s="92"/>
      <c r="N207" s="37"/>
      <c r="O207" s="66"/>
      <c r="P207" s="67"/>
      <c r="Q207" s="117"/>
      <c r="R207" s="67"/>
      <c r="S207" s="68"/>
      <c r="T207" s="67"/>
      <c r="U207" s="67"/>
      <c r="V207" s="67"/>
      <c r="W207" s="69"/>
      <c r="X207" s="35"/>
    </row>
    <row r="208" spans="2:26" ht="18" customHeight="1" x14ac:dyDescent="0.45">
      <c r="B208" s="37"/>
      <c r="C208" s="164"/>
      <c r="D208" s="170"/>
      <c r="E208" s="170"/>
      <c r="F208" s="145"/>
      <c r="G208" s="145"/>
      <c r="H208" s="145"/>
      <c r="I208" s="145"/>
      <c r="J208" s="145"/>
      <c r="K208" s="168"/>
      <c r="L208" s="168"/>
      <c r="M208" s="168"/>
      <c r="N208" s="145"/>
      <c r="O208" s="145"/>
      <c r="P208" s="67"/>
      <c r="Q208" s="67"/>
      <c r="R208" s="67"/>
      <c r="S208" s="68"/>
      <c r="T208" s="67"/>
      <c r="U208" s="67"/>
      <c r="V208" s="67"/>
      <c r="W208" s="69"/>
      <c r="X208" s="35"/>
    </row>
    <row r="209" spans="2:24" ht="18" customHeight="1" x14ac:dyDescent="0.45">
      <c r="B209" s="37"/>
      <c r="C209" s="164"/>
      <c r="D209" s="170"/>
      <c r="E209" s="170"/>
      <c r="F209" s="145"/>
      <c r="G209" s="145"/>
      <c r="H209" s="145"/>
      <c r="I209" s="145"/>
      <c r="J209" s="145"/>
      <c r="K209" s="168"/>
      <c r="L209" s="168"/>
      <c r="M209" s="168"/>
      <c r="N209" s="145"/>
      <c r="O209" s="168"/>
      <c r="P209" s="67"/>
      <c r="Q209" s="67"/>
      <c r="R209" s="67"/>
      <c r="S209" s="67"/>
      <c r="T209" s="67"/>
      <c r="U209" s="67"/>
      <c r="V209" s="67"/>
      <c r="W209" s="69"/>
      <c r="X209" s="35"/>
    </row>
    <row r="210" spans="2:24" ht="18" customHeight="1" x14ac:dyDescent="0.45">
      <c r="B210" s="37"/>
      <c r="C210" s="164"/>
      <c r="D210" s="170"/>
      <c r="E210" s="171"/>
      <c r="F210" s="145"/>
      <c r="G210" s="145"/>
      <c r="H210" s="145"/>
      <c r="I210" s="145"/>
      <c r="J210" s="145"/>
      <c r="K210" s="168"/>
      <c r="L210" s="168"/>
      <c r="M210" s="168"/>
      <c r="N210" s="168"/>
      <c r="O210" s="168"/>
      <c r="P210" s="67"/>
      <c r="Q210" s="67"/>
      <c r="R210" s="67"/>
      <c r="S210" s="67"/>
      <c r="T210" s="67"/>
      <c r="U210" s="67"/>
      <c r="V210" s="67"/>
      <c r="W210" s="69"/>
      <c r="X210" s="35"/>
    </row>
    <row r="211" spans="2:24" ht="18" customHeight="1" x14ac:dyDescent="0.35">
      <c r="B211" s="37"/>
      <c r="C211" s="63"/>
      <c r="D211" s="37"/>
      <c r="E211" s="37"/>
      <c r="F211" s="37"/>
      <c r="G211" s="37"/>
      <c r="H211" s="37"/>
      <c r="I211" s="37"/>
      <c r="J211" s="37"/>
      <c r="K211" s="76"/>
      <c r="L211" s="37"/>
      <c r="M211" s="92"/>
      <c r="N211" s="37"/>
      <c r="O211" s="66"/>
      <c r="P211" s="67"/>
      <c r="Q211" s="67"/>
      <c r="R211" s="67"/>
      <c r="S211" s="68"/>
      <c r="T211" s="67"/>
      <c r="U211" s="67"/>
      <c r="V211" s="67"/>
      <c r="W211" s="69"/>
      <c r="X211" s="35"/>
    </row>
    <row r="212" spans="2:24" ht="18" customHeight="1" x14ac:dyDescent="0.35">
      <c r="B212" s="37"/>
      <c r="C212" s="63"/>
      <c r="D212" s="37"/>
      <c r="E212" s="37"/>
      <c r="F212" s="37"/>
      <c r="G212" s="37"/>
      <c r="H212" s="37"/>
      <c r="I212" s="37"/>
      <c r="J212" s="37"/>
      <c r="K212" s="76"/>
      <c r="L212" s="37"/>
      <c r="M212" s="92"/>
      <c r="N212" s="37"/>
      <c r="O212" s="66"/>
      <c r="P212" s="67"/>
      <c r="Q212" s="67"/>
      <c r="R212" s="67"/>
      <c r="S212" s="68"/>
      <c r="T212" s="67"/>
      <c r="U212" s="67"/>
      <c r="V212" s="67"/>
      <c r="W212" s="69"/>
      <c r="X212" s="35"/>
    </row>
    <row r="213" spans="2:24" ht="18" customHeight="1" x14ac:dyDescent="0.35">
      <c r="B213" s="37"/>
      <c r="C213" s="63"/>
      <c r="D213" s="37"/>
      <c r="E213" s="37"/>
      <c r="F213" s="37"/>
      <c r="G213" s="37"/>
      <c r="H213" s="37"/>
      <c r="I213" s="37"/>
      <c r="J213" s="37"/>
      <c r="K213" s="76"/>
      <c r="L213" s="37"/>
      <c r="M213" s="92"/>
      <c r="N213" s="37"/>
      <c r="O213" s="66"/>
      <c r="P213" s="67"/>
      <c r="Q213" s="67"/>
      <c r="R213" s="67"/>
      <c r="S213" s="67"/>
      <c r="T213" s="67"/>
      <c r="U213" s="67"/>
      <c r="V213" s="67"/>
      <c r="W213" s="69"/>
      <c r="X213" s="35"/>
    </row>
    <row r="214" spans="2:24" ht="18" customHeight="1" x14ac:dyDescent="0.35">
      <c r="B214" s="37"/>
      <c r="C214" s="63"/>
      <c r="D214" s="37"/>
      <c r="E214" s="37"/>
      <c r="F214" s="37"/>
      <c r="G214" s="37"/>
      <c r="H214" s="37"/>
      <c r="I214" s="37"/>
      <c r="J214" s="37"/>
      <c r="K214" s="76"/>
      <c r="L214" s="37"/>
      <c r="M214" s="92"/>
      <c r="N214" s="37"/>
      <c r="O214" s="66"/>
      <c r="P214" s="67"/>
      <c r="Q214" s="67"/>
      <c r="R214" s="67"/>
      <c r="S214" s="67"/>
      <c r="T214" s="67"/>
      <c r="U214" s="67"/>
      <c r="V214" s="75"/>
      <c r="W214" s="69"/>
      <c r="X214" s="35"/>
    </row>
    <row r="215" spans="2:24" ht="18" customHeight="1" x14ac:dyDescent="0.35">
      <c r="B215" s="37"/>
      <c r="C215" s="63"/>
      <c r="D215" s="37"/>
      <c r="E215" s="37"/>
      <c r="F215" s="37"/>
      <c r="G215" s="37"/>
      <c r="H215" s="37"/>
      <c r="I215" s="37"/>
      <c r="J215" s="37"/>
      <c r="K215" s="76"/>
      <c r="L215" s="37"/>
      <c r="M215" s="92"/>
      <c r="N215" s="37"/>
      <c r="O215" s="66"/>
      <c r="P215" s="67"/>
      <c r="Q215" s="67"/>
      <c r="R215" s="67"/>
      <c r="S215" s="68"/>
      <c r="T215" s="67"/>
      <c r="U215" s="67"/>
      <c r="V215" s="75"/>
      <c r="W215" s="69"/>
      <c r="X215" s="35"/>
    </row>
    <row r="216" spans="2:24" ht="18" customHeight="1" x14ac:dyDescent="0.35">
      <c r="C216" s="63"/>
      <c r="D216" s="14"/>
      <c r="E216" s="14"/>
      <c r="F216" s="14"/>
      <c r="G216" s="14"/>
      <c r="H216" s="14"/>
      <c r="I216" s="14"/>
      <c r="J216" s="14"/>
      <c r="K216" s="87"/>
      <c r="L216" s="14"/>
      <c r="M216" s="95"/>
      <c r="N216" s="37"/>
      <c r="O216" s="66"/>
      <c r="P216" s="67"/>
      <c r="Q216" s="67"/>
      <c r="R216" s="67"/>
      <c r="S216" s="68"/>
      <c r="T216" s="67"/>
      <c r="U216" s="68"/>
      <c r="V216" s="67"/>
      <c r="W216" s="69"/>
      <c r="X216" s="35"/>
    </row>
    <row r="217" spans="2:24" ht="18" customHeight="1" x14ac:dyDescent="0.35">
      <c r="B217" s="37"/>
      <c r="C217" s="63"/>
      <c r="D217" s="14"/>
      <c r="E217" s="14"/>
      <c r="F217" s="14"/>
      <c r="G217" s="14"/>
      <c r="H217" s="14"/>
      <c r="I217" s="14"/>
      <c r="J217" s="14"/>
      <c r="K217" s="87"/>
      <c r="L217" s="14"/>
      <c r="M217" s="95"/>
      <c r="N217" s="36"/>
      <c r="O217" s="66"/>
      <c r="P217" s="67"/>
      <c r="Q217" s="67"/>
      <c r="R217" s="67"/>
      <c r="S217" s="68"/>
      <c r="T217" s="67"/>
      <c r="U217" s="67"/>
      <c r="V217" s="67"/>
      <c r="W217" s="69"/>
      <c r="X217" s="35"/>
    </row>
    <row r="218" spans="2:24" ht="18" customHeight="1" x14ac:dyDescent="0.35">
      <c r="C218" s="63"/>
      <c r="D218" s="14"/>
      <c r="E218" s="14"/>
      <c r="F218" s="14"/>
      <c r="G218" s="14"/>
      <c r="H218" s="14"/>
      <c r="I218" s="14"/>
      <c r="J218" s="14"/>
      <c r="K218" s="87"/>
      <c r="L218" s="14"/>
      <c r="M218" s="95"/>
      <c r="N218" s="36"/>
      <c r="O218" s="66"/>
      <c r="P218" s="67"/>
      <c r="Q218" s="67"/>
      <c r="R218" s="67"/>
      <c r="S218" s="68"/>
      <c r="T218" s="68"/>
      <c r="U218" s="68"/>
      <c r="V218" s="67"/>
      <c r="W218" s="69"/>
      <c r="X218" s="35"/>
    </row>
    <row r="219" spans="2:24" ht="18" customHeight="1" x14ac:dyDescent="0.35">
      <c r="B219" s="37"/>
      <c r="C219" s="63"/>
      <c r="D219" s="112"/>
      <c r="E219" s="14"/>
      <c r="F219" s="14"/>
      <c r="G219" s="14"/>
      <c r="H219" s="14"/>
      <c r="I219" s="14"/>
      <c r="J219" s="14"/>
      <c r="K219" s="87"/>
      <c r="L219" s="14"/>
      <c r="M219" s="95"/>
      <c r="N219" s="114"/>
      <c r="O219" s="66"/>
      <c r="P219" s="67"/>
      <c r="Q219" s="67"/>
      <c r="R219" s="67"/>
      <c r="S219" s="68"/>
      <c r="T219" s="67"/>
      <c r="U219" s="67"/>
      <c r="V219" s="67"/>
      <c r="W219" s="69"/>
      <c r="X219" s="35"/>
    </row>
    <row r="220" spans="2:24" ht="18" customHeight="1" x14ac:dyDescent="0.35">
      <c r="C220" s="63"/>
      <c r="D220" s="112"/>
      <c r="E220" s="14"/>
      <c r="F220" s="14"/>
      <c r="G220" s="14"/>
      <c r="H220" s="14"/>
      <c r="I220" s="14"/>
      <c r="J220" s="14"/>
      <c r="K220" s="87"/>
      <c r="L220" s="14"/>
      <c r="M220" s="95"/>
      <c r="N220" s="36"/>
      <c r="O220" s="66"/>
      <c r="P220" s="67"/>
      <c r="Q220" s="67"/>
      <c r="R220" s="67"/>
      <c r="S220" s="68"/>
      <c r="T220" s="68"/>
      <c r="U220" s="67"/>
      <c r="V220" s="67"/>
      <c r="W220" s="69"/>
      <c r="X220" s="35"/>
    </row>
    <row r="221" spans="2:24" ht="18" customHeight="1" x14ac:dyDescent="0.35">
      <c r="B221" s="37"/>
      <c r="C221" s="63"/>
      <c r="D221" s="37"/>
      <c r="H221" s="86"/>
      <c r="J221" s="37"/>
      <c r="K221" s="107"/>
      <c r="M221" s="92"/>
      <c r="N221" s="71"/>
      <c r="O221" s="37"/>
      <c r="P221" s="67"/>
      <c r="Q221" s="67"/>
      <c r="R221" s="67"/>
      <c r="S221" s="68"/>
      <c r="T221" s="67"/>
      <c r="U221" s="68"/>
      <c r="V221" s="67"/>
      <c r="W221" s="69"/>
      <c r="X221" s="35"/>
    </row>
    <row r="222" spans="2:24" ht="18" customHeight="1" x14ac:dyDescent="0.35">
      <c r="B222" s="37"/>
      <c r="C222" s="70"/>
      <c r="N222" s="71"/>
      <c r="O222" s="101"/>
      <c r="P222" s="67"/>
      <c r="Q222" s="67"/>
      <c r="R222" s="67"/>
      <c r="S222" s="68"/>
      <c r="T222" s="68"/>
      <c r="U222" s="68"/>
      <c r="V222" s="67"/>
      <c r="W222" s="69"/>
      <c r="X222" s="35"/>
    </row>
    <row r="223" spans="2:24" ht="18" customHeight="1" x14ac:dyDescent="0.35">
      <c r="C223" s="63"/>
      <c r="E223" s="18"/>
      <c r="F223" s="18"/>
      <c r="G223" s="18"/>
      <c r="H223" s="18"/>
      <c r="I223" s="18"/>
      <c r="J223" s="18"/>
      <c r="K223" s="18"/>
      <c r="L223" s="18"/>
      <c r="M223" s="105"/>
      <c r="O223" s="21"/>
      <c r="P223" s="67"/>
      <c r="Q223" s="67"/>
      <c r="R223" s="67"/>
      <c r="S223" s="68"/>
      <c r="T223" s="68"/>
      <c r="U223" s="68"/>
      <c r="V223" s="67"/>
      <c r="W223" s="69"/>
      <c r="X223" s="35"/>
    </row>
    <row r="224" spans="2:24" ht="18" customHeight="1" x14ac:dyDescent="0.35">
      <c r="C224" s="63"/>
      <c r="E224" s="18"/>
      <c r="F224" s="18"/>
      <c r="G224" s="18"/>
      <c r="H224" s="18"/>
      <c r="I224" s="18"/>
      <c r="J224" s="18"/>
      <c r="K224" s="18"/>
      <c r="L224" s="18"/>
      <c r="M224" s="105"/>
      <c r="O224" s="21"/>
      <c r="P224" s="67"/>
      <c r="Q224" s="67"/>
      <c r="R224" s="67"/>
      <c r="S224" s="68"/>
      <c r="T224" s="67"/>
      <c r="U224" s="67"/>
      <c r="V224" s="67"/>
      <c r="W224" s="69"/>
      <c r="X224" s="35"/>
    </row>
    <row r="225" spans="2:24" ht="18" customHeight="1" x14ac:dyDescent="0.35">
      <c r="C225" s="63"/>
      <c r="E225" s="18"/>
      <c r="F225" s="18"/>
      <c r="G225" s="18"/>
      <c r="H225" s="18"/>
      <c r="I225" s="18"/>
      <c r="J225" s="18"/>
      <c r="K225" s="18"/>
      <c r="L225" s="18"/>
      <c r="M225" s="105"/>
      <c r="O225" s="21"/>
      <c r="P225" s="67"/>
      <c r="Q225" s="67"/>
      <c r="R225" s="67"/>
      <c r="S225" s="68"/>
      <c r="T225" s="67"/>
      <c r="U225" s="67"/>
      <c r="V225" s="75"/>
      <c r="W225" s="69"/>
      <c r="X225" s="35"/>
    </row>
    <row r="226" spans="2:24" ht="18" customHeight="1" x14ac:dyDescent="0.35">
      <c r="B226" s="37"/>
      <c r="C226" s="63"/>
      <c r="E226" s="18"/>
      <c r="F226" s="18"/>
      <c r="G226" s="18"/>
      <c r="H226" s="18"/>
      <c r="I226" s="18"/>
      <c r="J226" s="18"/>
      <c r="K226" s="18"/>
      <c r="L226" s="18"/>
      <c r="M226" s="105"/>
      <c r="O226" s="21"/>
      <c r="P226" s="67"/>
      <c r="Q226" s="67"/>
      <c r="R226" s="67"/>
      <c r="S226" s="68"/>
      <c r="T226" s="67"/>
      <c r="U226" s="68"/>
      <c r="V226" s="67"/>
      <c r="W226" s="69"/>
      <c r="X226" s="35"/>
    </row>
    <row r="227" spans="2:24" ht="18" customHeight="1" x14ac:dyDescent="0.35">
      <c r="C227" s="63"/>
      <c r="E227" s="18"/>
      <c r="F227" s="18"/>
      <c r="G227" s="18"/>
      <c r="H227" s="18"/>
      <c r="I227" s="18"/>
      <c r="J227" s="18"/>
      <c r="K227" s="18"/>
      <c r="L227" s="18"/>
      <c r="M227" s="105"/>
      <c r="O227" s="21"/>
      <c r="P227" s="67"/>
      <c r="Q227" s="67"/>
      <c r="R227" s="67"/>
      <c r="S227" s="68"/>
      <c r="T227" s="67"/>
      <c r="U227" s="67"/>
      <c r="V227" s="67"/>
      <c r="W227" s="69"/>
      <c r="X227" s="35"/>
    </row>
    <row r="228" spans="2:24" ht="18" customHeight="1" x14ac:dyDescent="0.35">
      <c r="C228" s="63"/>
      <c r="E228" s="18"/>
      <c r="F228" s="18"/>
      <c r="G228" s="18"/>
      <c r="H228" s="18"/>
      <c r="I228" s="18"/>
      <c r="J228" s="18"/>
      <c r="K228" s="18"/>
      <c r="L228" s="18"/>
      <c r="M228" s="105"/>
      <c r="O228" s="21"/>
      <c r="P228" s="67"/>
      <c r="Q228" s="67"/>
      <c r="R228" s="67"/>
      <c r="S228" s="68"/>
      <c r="T228" s="67"/>
      <c r="U228" s="67"/>
      <c r="V228" s="67"/>
      <c r="W228" s="69"/>
      <c r="X228" s="35"/>
    </row>
    <row r="229" spans="2:24" ht="18" customHeight="1" x14ac:dyDescent="0.35">
      <c r="C229" s="63"/>
      <c r="E229" s="18"/>
      <c r="F229" s="18"/>
      <c r="G229" s="18"/>
      <c r="H229" s="18"/>
      <c r="I229" s="18"/>
      <c r="J229" s="18"/>
      <c r="K229" s="18"/>
      <c r="L229" s="18"/>
      <c r="M229" s="105"/>
      <c r="O229" s="21"/>
      <c r="P229" s="67"/>
      <c r="Q229" s="67"/>
      <c r="R229" s="67"/>
      <c r="S229" s="68"/>
      <c r="T229" s="67"/>
      <c r="U229" s="67"/>
      <c r="V229" s="67"/>
      <c r="W229" s="69"/>
      <c r="X229" s="35"/>
    </row>
    <row r="230" spans="2:24" ht="18" customHeight="1" x14ac:dyDescent="0.35">
      <c r="C230" s="63"/>
      <c r="E230" s="18"/>
      <c r="F230" s="18"/>
      <c r="G230" s="18"/>
      <c r="H230" s="18"/>
      <c r="I230" s="18"/>
      <c r="J230" s="18"/>
      <c r="K230" s="18"/>
      <c r="L230" s="18"/>
      <c r="M230" s="105"/>
      <c r="O230" s="21"/>
      <c r="P230" s="67"/>
      <c r="Q230" s="67"/>
      <c r="R230" s="67"/>
      <c r="S230" s="68"/>
      <c r="T230" s="67"/>
      <c r="U230" s="67"/>
      <c r="V230" s="67"/>
      <c r="W230" s="69"/>
      <c r="X230" s="35"/>
    </row>
    <row r="231" spans="2:24" ht="18" customHeight="1" x14ac:dyDescent="0.35">
      <c r="C231" s="63"/>
      <c r="E231" s="18"/>
      <c r="F231" s="18"/>
      <c r="G231" s="18"/>
      <c r="H231" s="18"/>
      <c r="I231" s="18"/>
      <c r="J231" s="18"/>
      <c r="K231" s="18"/>
      <c r="L231" s="18"/>
      <c r="M231" s="105"/>
      <c r="O231" s="21"/>
      <c r="P231" s="67"/>
      <c r="Q231" s="67"/>
      <c r="R231" s="67"/>
      <c r="S231" s="68"/>
      <c r="T231" s="67"/>
      <c r="U231" s="67"/>
      <c r="V231" s="67"/>
      <c r="W231" s="69"/>
      <c r="X231" s="35"/>
    </row>
    <row r="232" spans="2:24" ht="18" customHeight="1" x14ac:dyDescent="0.35">
      <c r="C232" s="63"/>
      <c r="E232" s="18"/>
      <c r="F232" s="18"/>
      <c r="G232" s="18"/>
      <c r="H232" s="18"/>
      <c r="I232" s="18"/>
      <c r="J232" s="18"/>
      <c r="K232" s="18"/>
      <c r="L232" s="18"/>
      <c r="M232" s="105"/>
      <c r="O232" s="21"/>
      <c r="P232" s="67"/>
      <c r="Q232" s="67"/>
      <c r="R232" s="68"/>
      <c r="S232" s="68"/>
      <c r="T232" s="67"/>
      <c r="U232" s="78"/>
      <c r="V232" s="67"/>
      <c r="W232" s="69"/>
      <c r="X232" s="35"/>
    </row>
    <row r="233" spans="2:24" ht="18" customHeight="1" x14ac:dyDescent="0.35">
      <c r="B233" s="37"/>
      <c r="C233" s="63"/>
      <c r="E233" s="18"/>
      <c r="F233" s="18"/>
      <c r="G233" s="18"/>
      <c r="H233" s="18"/>
      <c r="I233" s="18"/>
      <c r="J233" s="18"/>
      <c r="K233" s="18"/>
      <c r="L233" s="18"/>
      <c r="M233" s="105"/>
      <c r="O233" s="21"/>
      <c r="P233" s="67"/>
      <c r="Q233" s="67"/>
      <c r="R233" s="68"/>
      <c r="S233" s="68"/>
      <c r="T233" s="67"/>
      <c r="U233" s="67"/>
      <c r="V233" s="67"/>
      <c r="W233" s="69"/>
      <c r="X233" s="35"/>
    </row>
    <row r="234" spans="2:24" ht="18" customHeight="1" x14ac:dyDescent="0.35">
      <c r="C234" s="63"/>
      <c r="E234" s="18"/>
      <c r="F234" s="18"/>
      <c r="G234" s="18"/>
      <c r="H234" s="18"/>
      <c r="I234" s="18"/>
      <c r="J234" s="18"/>
      <c r="K234" s="18"/>
      <c r="L234" s="18"/>
      <c r="M234" s="105"/>
      <c r="O234" s="21"/>
      <c r="P234" s="67"/>
      <c r="Q234" s="67"/>
      <c r="R234" s="67"/>
      <c r="S234" s="68"/>
      <c r="T234" s="67"/>
      <c r="U234" s="67"/>
      <c r="V234" s="67"/>
      <c r="W234" s="69"/>
      <c r="X234" s="35"/>
    </row>
    <row r="235" spans="2:24" ht="18" customHeight="1" x14ac:dyDescent="0.35">
      <c r="C235" s="63"/>
      <c r="E235" s="18"/>
      <c r="F235" s="18"/>
      <c r="G235" s="18"/>
      <c r="H235" s="18"/>
      <c r="I235" s="18"/>
      <c r="J235" s="18"/>
      <c r="K235" s="18"/>
      <c r="L235" s="18"/>
      <c r="M235" s="105"/>
      <c r="O235" s="21"/>
      <c r="P235" s="67"/>
      <c r="Q235" s="67"/>
      <c r="R235" s="90"/>
      <c r="S235" s="68"/>
      <c r="T235" s="67"/>
      <c r="U235" s="67"/>
      <c r="V235" s="67"/>
      <c r="W235" s="69"/>
      <c r="X235" s="35"/>
    </row>
    <row r="236" spans="2:24" ht="18" customHeight="1" x14ac:dyDescent="0.35">
      <c r="C236" s="63"/>
      <c r="E236" s="18"/>
      <c r="F236" s="18"/>
      <c r="G236" s="18"/>
      <c r="H236" s="18"/>
      <c r="I236" s="18"/>
      <c r="J236" s="18"/>
      <c r="K236" s="18"/>
      <c r="L236" s="18"/>
      <c r="M236" s="105"/>
      <c r="O236" s="21"/>
      <c r="P236" s="67"/>
      <c r="Q236" s="67"/>
      <c r="R236" s="68"/>
      <c r="S236" s="68"/>
      <c r="T236" s="67"/>
      <c r="U236" s="67"/>
      <c r="V236" s="67"/>
      <c r="W236" s="69"/>
      <c r="X236" s="35"/>
    </row>
    <row r="237" spans="2:24" ht="18" customHeight="1" x14ac:dyDescent="0.35">
      <c r="C237" s="63"/>
      <c r="E237" s="18"/>
      <c r="F237" s="18"/>
      <c r="G237" s="18"/>
      <c r="H237" s="18"/>
      <c r="I237" s="18"/>
      <c r="J237" s="18"/>
      <c r="K237" s="18"/>
      <c r="L237" s="18"/>
      <c r="M237" s="105"/>
      <c r="O237" s="21"/>
      <c r="P237" s="67"/>
      <c r="Q237" s="67"/>
      <c r="R237" s="67"/>
      <c r="S237" s="68"/>
      <c r="T237" s="67"/>
      <c r="U237" s="123"/>
      <c r="V237" s="67"/>
      <c r="W237" s="69"/>
      <c r="X237" s="35"/>
    </row>
    <row r="238" spans="2:24" ht="18" customHeight="1" x14ac:dyDescent="0.35">
      <c r="C238" s="63"/>
      <c r="E238" s="18"/>
      <c r="F238" s="18"/>
      <c r="G238" s="18"/>
      <c r="H238" s="18"/>
      <c r="I238" s="18"/>
      <c r="J238" s="18"/>
      <c r="K238" s="18"/>
      <c r="L238" s="18"/>
      <c r="M238" s="105"/>
      <c r="O238" s="21"/>
      <c r="P238" s="67"/>
      <c r="Q238" s="67"/>
      <c r="R238" s="67"/>
      <c r="S238" s="68"/>
      <c r="T238" s="67"/>
      <c r="U238" s="68"/>
      <c r="V238" s="67"/>
      <c r="W238" s="69"/>
      <c r="X238" s="35"/>
    </row>
    <row r="239" spans="2:24" ht="18" customHeight="1" x14ac:dyDescent="0.35">
      <c r="C239" s="63"/>
      <c r="E239" s="18"/>
      <c r="F239" s="18"/>
      <c r="G239" s="18"/>
      <c r="H239" s="18"/>
      <c r="I239" s="18"/>
      <c r="J239" s="18"/>
      <c r="K239" s="18"/>
      <c r="L239" s="18"/>
      <c r="M239" s="105"/>
      <c r="O239" s="21"/>
      <c r="P239" s="67"/>
      <c r="Q239" s="67"/>
      <c r="R239" s="67"/>
      <c r="S239" s="68"/>
      <c r="T239" s="67"/>
      <c r="U239" s="68"/>
      <c r="V239" s="67"/>
      <c r="W239" s="69"/>
      <c r="X239" s="35"/>
    </row>
    <row r="240" spans="2:24" ht="18" customHeight="1" x14ac:dyDescent="0.35">
      <c r="B240" s="37"/>
      <c r="C240" s="63"/>
      <c r="E240" s="18"/>
      <c r="F240" s="18"/>
      <c r="G240" s="18"/>
      <c r="H240" s="18"/>
      <c r="I240" s="18"/>
      <c r="J240" s="18"/>
      <c r="K240" s="18"/>
      <c r="L240" s="18"/>
      <c r="M240" s="105"/>
      <c r="O240" s="21"/>
      <c r="P240" s="67"/>
      <c r="Q240" s="67"/>
      <c r="R240" s="67"/>
      <c r="S240" s="68"/>
      <c r="T240" s="67"/>
      <c r="U240" s="67"/>
      <c r="V240" s="67"/>
      <c r="W240" s="69"/>
      <c r="X240" s="35"/>
    </row>
    <row r="241" spans="2:24" ht="18" customHeight="1" x14ac:dyDescent="0.35">
      <c r="B241" s="74"/>
      <c r="C241" s="63"/>
      <c r="E241" s="18"/>
      <c r="F241" s="18"/>
      <c r="G241" s="18"/>
      <c r="H241" s="18"/>
      <c r="I241" s="18"/>
      <c r="J241" s="18"/>
      <c r="K241" s="18"/>
      <c r="L241" s="18"/>
      <c r="M241" s="105"/>
      <c r="O241" s="21"/>
      <c r="P241" s="67"/>
      <c r="Q241" s="67"/>
      <c r="R241" s="67"/>
      <c r="S241" s="68"/>
      <c r="T241" s="67"/>
      <c r="U241" s="67"/>
      <c r="V241" s="67"/>
      <c r="W241" s="69"/>
      <c r="X241" s="35"/>
    </row>
    <row r="242" spans="2:24" ht="18" customHeight="1" x14ac:dyDescent="0.35">
      <c r="B242" s="74"/>
      <c r="C242" s="63"/>
      <c r="E242" s="18"/>
      <c r="F242" s="18"/>
      <c r="G242" s="18"/>
      <c r="H242" s="18"/>
      <c r="I242" s="18"/>
      <c r="J242" s="18"/>
      <c r="K242" s="18"/>
      <c r="L242" s="18"/>
      <c r="M242" s="105"/>
      <c r="O242" s="21"/>
      <c r="P242" s="67"/>
      <c r="Q242" s="67"/>
      <c r="R242" s="67"/>
      <c r="S242" s="67"/>
      <c r="T242" s="67"/>
      <c r="U242" s="67"/>
      <c r="V242" s="75"/>
      <c r="W242" s="69"/>
      <c r="X242" s="35"/>
    </row>
    <row r="243" spans="2:24" ht="18" customHeight="1" x14ac:dyDescent="0.35">
      <c r="B243" s="74"/>
      <c r="C243" s="63"/>
      <c r="E243" s="18"/>
      <c r="F243" s="18"/>
      <c r="G243" s="18"/>
      <c r="H243" s="18"/>
      <c r="I243" s="18"/>
      <c r="J243" s="18"/>
      <c r="K243" s="18"/>
      <c r="L243" s="18"/>
      <c r="M243" s="105"/>
      <c r="O243" s="21"/>
      <c r="P243" s="67"/>
      <c r="Q243" s="173"/>
      <c r="R243" s="68"/>
      <c r="S243" s="68"/>
      <c r="T243" s="67"/>
      <c r="U243" s="67"/>
      <c r="V243" s="67"/>
      <c r="W243" s="69"/>
      <c r="X243" s="35"/>
    </row>
    <row r="244" spans="2:24" ht="18" customHeight="1" x14ac:dyDescent="0.35">
      <c r="B244" s="74"/>
      <c r="C244" s="63"/>
      <c r="E244" s="18"/>
      <c r="F244" s="18"/>
      <c r="G244" s="18"/>
      <c r="H244" s="18"/>
      <c r="I244" s="18"/>
      <c r="J244" s="18"/>
      <c r="K244" s="18"/>
      <c r="L244" s="18"/>
      <c r="M244" s="105"/>
      <c r="O244" s="21"/>
      <c r="P244" s="67"/>
      <c r="Q244" s="67"/>
      <c r="R244" s="68"/>
      <c r="S244" s="68"/>
      <c r="T244" s="67"/>
      <c r="U244" s="67"/>
      <c r="V244" s="67"/>
      <c r="W244" s="69"/>
      <c r="X244" s="35"/>
    </row>
    <row r="245" spans="2:24" ht="18" customHeight="1" x14ac:dyDescent="0.35">
      <c r="B245" s="74"/>
      <c r="C245" s="63"/>
      <c r="E245" s="18"/>
      <c r="F245" s="18"/>
      <c r="G245" s="18"/>
      <c r="H245" s="18"/>
      <c r="I245" s="18"/>
      <c r="J245" s="18"/>
      <c r="K245" s="18"/>
      <c r="L245" s="18"/>
      <c r="M245" s="105"/>
      <c r="O245" s="21"/>
      <c r="P245" s="67"/>
      <c r="Q245" s="67"/>
      <c r="R245" s="68"/>
      <c r="S245" s="68"/>
      <c r="T245" s="67"/>
      <c r="U245" s="67"/>
      <c r="V245" s="67"/>
      <c r="W245" s="69"/>
      <c r="X245" s="35"/>
    </row>
    <row r="246" spans="2:24" ht="18" customHeight="1" x14ac:dyDescent="0.35">
      <c r="B246" s="74"/>
      <c r="C246" s="63"/>
      <c r="E246" s="18"/>
      <c r="F246" s="18"/>
      <c r="G246" s="18"/>
      <c r="H246" s="18"/>
      <c r="I246" s="18"/>
      <c r="J246" s="18"/>
      <c r="K246" s="18"/>
      <c r="L246" s="18"/>
      <c r="M246" s="105"/>
      <c r="O246" s="21"/>
      <c r="P246" s="67"/>
      <c r="Q246" s="67"/>
      <c r="R246" s="68"/>
      <c r="S246" s="68"/>
      <c r="T246" s="68"/>
      <c r="U246" s="68"/>
      <c r="V246" s="67"/>
      <c r="W246" s="69"/>
      <c r="X246" s="35"/>
    </row>
    <row r="247" spans="2:24" ht="18" customHeight="1" x14ac:dyDescent="0.35">
      <c r="B247" s="77"/>
      <c r="C247" s="63"/>
      <c r="E247" s="18"/>
      <c r="F247" s="18"/>
      <c r="G247" s="18"/>
      <c r="H247" s="18"/>
      <c r="I247" s="18"/>
      <c r="J247" s="18"/>
      <c r="K247" s="18"/>
      <c r="L247" s="18"/>
      <c r="M247" s="105"/>
      <c r="O247" s="21"/>
      <c r="P247" s="67"/>
      <c r="Q247" s="67"/>
      <c r="R247" s="67"/>
      <c r="S247" s="68"/>
      <c r="T247" s="67"/>
      <c r="U247" s="67"/>
      <c r="V247" s="75"/>
      <c r="W247" s="69"/>
      <c r="X247" s="35"/>
    </row>
    <row r="248" spans="2:24" ht="18" customHeight="1" x14ac:dyDescent="0.35">
      <c r="B248" s="74"/>
      <c r="C248" s="63"/>
      <c r="E248" s="18"/>
      <c r="F248" s="18"/>
      <c r="G248" s="18"/>
      <c r="H248" s="18"/>
      <c r="I248" s="18"/>
      <c r="J248" s="18"/>
      <c r="K248" s="18"/>
      <c r="L248" s="18"/>
      <c r="M248" s="105"/>
      <c r="O248" s="21"/>
      <c r="P248" s="67"/>
      <c r="Q248" s="67"/>
      <c r="R248" s="68"/>
      <c r="S248" s="68"/>
      <c r="T248" s="67"/>
      <c r="U248" s="67"/>
      <c r="V248" s="67"/>
      <c r="W248" s="69"/>
      <c r="X248" s="35"/>
    </row>
    <row r="249" spans="2:24" ht="18" customHeight="1" x14ac:dyDescent="0.35">
      <c r="B249" s="74"/>
      <c r="C249" s="63"/>
      <c r="E249" s="18"/>
      <c r="F249" s="18"/>
      <c r="G249" s="18"/>
      <c r="H249" s="18"/>
      <c r="I249" s="18"/>
      <c r="J249" s="18"/>
      <c r="K249" s="18"/>
      <c r="L249" s="18"/>
      <c r="M249" s="105"/>
      <c r="O249" s="21"/>
      <c r="P249" s="67"/>
      <c r="Q249" s="67"/>
      <c r="R249" s="68"/>
      <c r="S249" s="68"/>
      <c r="T249" s="67"/>
      <c r="U249" s="67"/>
      <c r="V249" s="67"/>
      <c r="W249" s="69"/>
      <c r="X249" s="35"/>
    </row>
    <row r="250" spans="2:24" ht="18" customHeight="1" x14ac:dyDescent="0.35">
      <c r="C250" s="63"/>
      <c r="E250" s="18"/>
      <c r="F250" s="18"/>
      <c r="G250" s="18"/>
      <c r="H250" s="18"/>
      <c r="I250" s="18"/>
      <c r="J250" s="18"/>
      <c r="K250" s="18"/>
      <c r="L250" s="18"/>
      <c r="M250" s="105"/>
      <c r="O250" s="21"/>
      <c r="P250" s="67"/>
      <c r="Q250" s="67"/>
      <c r="R250" s="68"/>
      <c r="S250" s="68"/>
      <c r="T250" s="67"/>
      <c r="U250" s="67"/>
      <c r="V250" s="67"/>
      <c r="W250" s="69"/>
      <c r="X250" s="35"/>
    </row>
    <row r="251" spans="2:24" ht="18" customHeight="1" x14ac:dyDescent="0.35">
      <c r="C251" s="63"/>
      <c r="E251" s="18"/>
      <c r="F251" s="18"/>
      <c r="G251" s="18"/>
      <c r="H251" s="18"/>
      <c r="I251" s="18"/>
      <c r="J251" s="18"/>
      <c r="K251" s="18"/>
      <c r="L251" s="18"/>
      <c r="M251" s="105"/>
      <c r="O251" s="21"/>
      <c r="P251" s="67"/>
      <c r="Q251" s="67"/>
      <c r="R251" s="68"/>
      <c r="S251" s="68"/>
      <c r="T251" s="67"/>
      <c r="U251" s="67"/>
      <c r="V251" s="67"/>
      <c r="W251" s="69"/>
      <c r="X251" s="35"/>
    </row>
    <row r="252" spans="2:24" ht="18" customHeight="1" x14ac:dyDescent="0.35">
      <c r="C252" s="63"/>
      <c r="E252" s="18"/>
      <c r="F252" s="18"/>
      <c r="G252" s="18"/>
      <c r="H252" s="18"/>
      <c r="I252" s="18"/>
      <c r="J252" s="18"/>
      <c r="K252" s="18"/>
      <c r="L252" s="18"/>
      <c r="M252" s="105"/>
      <c r="O252" s="21"/>
      <c r="P252" s="67"/>
      <c r="Q252" s="67"/>
      <c r="R252" s="68"/>
      <c r="S252" s="68"/>
      <c r="T252" s="68"/>
      <c r="U252" s="68"/>
      <c r="V252" s="67"/>
      <c r="W252" s="69"/>
      <c r="X252" s="35"/>
    </row>
    <row r="253" spans="2:24" ht="18" customHeight="1" x14ac:dyDescent="0.35">
      <c r="C253" s="63"/>
      <c r="E253" s="18"/>
      <c r="F253" s="18"/>
      <c r="G253" s="18"/>
      <c r="H253" s="18"/>
      <c r="I253" s="18"/>
      <c r="J253" s="18"/>
      <c r="K253" s="18"/>
      <c r="L253" s="18"/>
      <c r="M253" s="105"/>
      <c r="O253" s="21"/>
      <c r="P253" s="67"/>
      <c r="Q253" s="67"/>
      <c r="R253" s="143"/>
      <c r="S253" s="68"/>
      <c r="T253" s="67"/>
      <c r="U253" s="67"/>
      <c r="V253" s="67"/>
      <c r="W253" s="69"/>
      <c r="X253" s="35"/>
    </row>
    <row r="254" spans="2:24" ht="18" customHeight="1" x14ac:dyDescent="0.35">
      <c r="B254" s="37"/>
      <c r="C254" s="63"/>
      <c r="E254" s="18"/>
      <c r="F254" s="18"/>
      <c r="G254" s="18"/>
      <c r="H254" s="18"/>
      <c r="I254" s="18"/>
      <c r="J254" s="18"/>
      <c r="K254" s="18"/>
      <c r="L254" s="18"/>
      <c r="M254" s="105"/>
      <c r="O254" s="21"/>
      <c r="P254" s="67"/>
      <c r="Q254" s="67"/>
      <c r="R254" s="143"/>
      <c r="S254" s="68"/>
      <c r="T254" s="68"/>
      <c r="U254" s="68"/>
      <c r="V254" s="67"/>
      <c r="W254" s="69"/>
      <c r="X254" s="35"/>
    </row>
    <row r="255" spans="2:24" ht="18" customHeight="1" x14ac:dyDescent="0.35">
      <c r="C255" s="63"/>
      <c r="E255" s="18"/>
      <c r="F255" s="18"/>
      <c r="G255" s="18"/>
      <c r="H255" s="18"/>
      <c r="I255" s="18"/>
      <c r="J255" s="18"/>
      <c r="K255" s="18"/>
      <c r="L255" s="18"/>
      <c r="M255" s="105"/>
      <c r="N255" s="71"/>
      <c r="O255" s="21"/>
      <c r="P255" s="67"/>
      <c r="Q255" s="67"/>
      <c r="R255" s="68"/>
      <c r="S255" s="68"/>
      <c r="T255" s="68"/>
      <c r="U255" s="68"/>
      <c r="V255" s="67"/>
      <c r="W255" s="69"/>
      <c r="X255" s="35"/>
    </row>
    <row r="256" spans="2:24" ht="18" customHeight="1" x14ac:dyDescent="0.35">
      <c r="C256" s="63"/>
      <c r="E256" s="18"/>
      <c r="F256" s="18"/>
      <c r="G256" s="18"/>
      <c r="H256" s="18"/>
      <c r="I256" s="18"/>
      <c r="J256" s="18"/>
      <c r="K256" s="18"/>
      <c r="L256" s="18"/>
      <c r="M256" s="105"/>
      <c r="O256" s="21"/>
      <c r="P256" s="67"/>
      <c r="Q256" s="67"/>
      <c r="R256" s="68"/>
      <c r="S256" s="68"/>
      <c r="T256" s="68"/>
      <c r="U256" s="68"/>
      <c r="V256" s="67"/>
      <c r="W256" s="69"/>
      <c r="X256" s="35"/>
    </row>
    <row r="257" spans="2:24" ht="18" customHeight="1" x14ac:dyDescent="0.35">
      <c r="C257" s="63"/>
      <c r="E257" s="18"/>
      <c r="F257" s="18"/>
      <c r="G257" s="18"/>
      <c r="H257" s="18"/>
      <c r="I257" s="18"/>
      <c r="J257" s="18"/>
      <c r="K257" s="18"/>
      <c r="L257" s="18"/>
      <c r="M257" s="105"/>
      <c r="O257" s="21"/>
      <c r="P257" s="67"/>
      <c r="Q257" s="67"/>
      <c r="R257" s="68"/>
      <c r="S257" s="68"/>
      <c r="T257" s="68"/>
      <c r="U257" s="68"/>
      <c r="V257" s="67"/>
      <c r="W257" s="69"/>
      <c r="X257" s="35"/>
    </row>
    <row r="258" spans="2:24" ht="18" customHeight="1" x14ac:dyDescent="0.35">
      <c r="C258" s="63"/>
      <c r="E258" s="18"/>
      <c r="F258" s="18"/>
      <c r="G258" s="18"/>
      <c r="H258" s="18"/>
      <c r="I258" s="18"/>
      <c r="J258" s="18"/>
      <c r="K258" s="18"/>
      <c r="L258" s="18"/>
      <c r="M258" s="105"/>
      <c r="O258" s="21"/>
      <c r="P258" s="67"/>
      <c r="Q258" s="67"/>
      <c r="R258" s="68"/>
      <c r="S258" s="68"/>
      <c r="T258" s="68"/>
      <c r="U258" s="68"/>
      <c r="V258" s="67"/>
      <c r="W258" s="69"/>
      <c r="X258" s="35"/>
    </row>
    <row r="259" spans="2:24" ht="18" customHeight="1" x14ac:dyDescent="0.35">
      <c r="C259" s="63"/>
      <c r="E259" s="18"/>
      <c r="F259" s="18"/>
      <c r="G259" s="18"/>
      <c r="H259" s="18"/>
      <c r="I259" s="18"/>
      <c r="J259" s="18"/>
      <c r="K259" s="18"/>
      <c r="L259" s="18"/>
      <c r="M259" s="105"/>
      <c r="O259" s="21"/>
      <c r="P259" s="67"/>
      <c r="Q259" s="67"/>
      <c r="R259" s="68"/>
      <c r="S259" s="68"/>
      <c r="T259" s="68"/>
      <c r="U259" s="68"/>
      <c r="V259" s="67"/>
      <c r="W259" s="69"/>
      <c r="X259" s="35"/>
    </row>
    <row r="260" spans="2:24" ht="18" customHeight="1" x14ac:dyDescent="0.35">
      <c r="C260" s="63"/>
      <c r="E260" s="18"/>
      <c r="F260" s="18"/>
      <c r="G260" s="18"/>
      <c r="H260" s="18"/>
      <c r="I260" s="18"/>
      <c r="J260" s="18"/>
      <c r="K260" s="18"/>
      <c r="L260" s="18"/>
      <c r="M260" s="105"/>
      <c r="O260" s="21"/>
      <c r="P260" s="67"/>
      <c r="Q260" s="67"/>
      <c r="R260" s="68"/>
      <c r="S260" s="68"/>
      <c r="T260" s="67"/>
      <c r="U260" s="67"/>
      <c r="V260" s="67"/>
      <c r="W260" s="69"/>
      <c r="X260" s="35"/>
    </row>
    <row r="261" spans="2:24" ht="18" customHeight="1" x14ac:dyDescent="0.35">
      <c r="B261" s="37"/>
      <c r="C261" s="63"/>
      <c r="E261" s="18"/>
      <c r="F261" s="18"/>
      <c r="G261" s="18"/>
      <c r="H261" s="18"/>
      <c r="I261" s="18"/>
      <c r="J261" s="18"/>
      <c r="K261" s="18"/>
      <c r="L261" s="18"/>
      <c r="M261" s="105"/>
      <c r="O261" s="21"/>
      <c r="P261" s="67"/>
      <c r="Q261" s="67"/>
      <c r="R261" s="68"/>
      <c r="S261" s="68"/>
      <c r="T261" s="67"/>
      <c r="U261" s="67"/>
      <c r="V261" s="67"/>
      <c r="W261" s="69"/>
      <c r="X261" s="35"/>
    </row>
    <row r="262" spans="2:24" ht="18" customHeight="1" x14ac:dyDescent="0.35">
      <c r="C262" s="63"/>
      <c r="E262" s="18"/>
      <c r="F262" s="18"/>
      <c r="G262" s="18"/>
      <c r="H262" s="18"/>
      <c r="I262" s="18"/>
      <c r="J262" s="18"/>
      <c r="K262" s="18"/>
      <c r="L262" s="18"/>
      <c r="M262" s="105"/>
      <c r="O262" s="21"/>
      <c r="P262" s="67"/>
      <c r="Q262" s="67"/>
      <c r="R262" s="67"/>
      <c r="S262" s="68"/>
      <c r="T262" s="67"/>
      <c r="U262" s="123"/>
      <c r="V262" s="67"/>
      <c r="W262" s="69"/>
      <c r="X262" s="35"/>
    </row>
    <row r="263" spans="2:24" ht="18" customHeight="1" x14ac:dyDescent="0.35">
      <c r="C263" s="63"/>
      <c r="E263" s="18"/>
      <c r="F263" s="18"/>
      <c r="G263" s="18"/>
      <c r="H263" s="18"/>
      <c r="I263" s="18"/>
      <c r="J263" s="18"/>
      <c r="K263" s="18"/>
      <c r="L263" s="18"/>
      <c r="M263" s="105"/>
      <c r="N263" s="114"/>
      <c r="O263" s="21"/>
      <c r="P263" s="67"/>
      <c r="Q263" s="67"/>
      <c r="R263" s="67"/>
      <c r="S263" s="68"/>
      <c r="T263" s="67"/>
      <c r="U263" s="68"/>
      <c r="V263" s="67"/>
      <c r="W263" s="69"/>
      <c r="X263" s="35"/>
    </row>
    <row r="264" spans="2:24" ht="18" customHeight="1" x14ac:dyDescent="0.35">
      <c r="C264" s="63"/>
      <c r="E264" s="18"/>
      <c r="F264" s="18"/>
      <c r="G264" s="18"/>
      <c r="H264" s="18"/>
      <c r="I264" s="18"/>
      <c r="J264" s="18"/>
      <c r="K264" s="18"/>
      <c r="L264" s="18"/>
      <c r="M264" s="105"/>
      <c r="O264" s="21"/>
      <c r="P264" s="67"/>
      <c r="Q264" s="67"/>
      <c r="R264" s="67"/>
      <c r="S264" s="68"/>
      <c r="T264" s="67"/>
      <c r="U264" s="68"/>
      <c r="V264" s="67"/>
      <c r="W264" s="69"/>
      <c r="X264" s="35"/>
    </row>
    <row r="265" spans="2:24" ht="18" customHeight="1" x14ac:dyDescent="0.35">
      <c r="C265" s="63"/>
      <c r="E265" s="18"/>
      <c r="F265" s="18"/>
      <c r="G265" s="18"/>
      <c r="H265" s="115"/>
      <c r="I265" s="18"/>
      <c r="J265" s="18"/>
      <c r="K265" s="18"/>
      <c r="L265" s="18"/>
      <c r="M265" s="105"/>
      <c r="O265" s="21"/>
      <c r="P265" s="67"/>
      <c r="Q265" s="67"/>
      <c r="R265" s="67"/>
      <c r="S265" s="68"/>
      <c r="T265" s="67"/>
      <c r="U265" s="68"/>
      <c r="V265" s="67"/>
      <c r="W265" s="69"/>
      <c r="X265" s="35"/>
    </row>
    <row r="266" spans="2:24" ht="18" customHeight="1" x14ac:dyDescent="0.35">
      <c r="C266" s="63"/>
      <c r="E266" s="18"/>
      <c r="F266" s="18"/>
      <c r="G266" s="18"/>
      <c r="H266" s="115"/>
      <c r="I266" s="18"/>
      <c r="J266" s="18"/>
      <c r="K266" s="18"/>
      <c r="L266" s="18"/>
      <c r="M266" s="105"/>
      <c r="O266" s="21"/>
      <c r="P266" s="67"/>
      <c r="Q266" s="67"/>
      <c r="R266" s="90"/>
      <c r="S266" s="68"/>
      <c r="T266" s="67"/>
      <c r="U266" s="67"/>
      <c r="V266" s="67"/>
      <c r="W266" s="69"/>
      <c r="X266" s="35"/>
    </row>
    <row r="267" spans="2:24" ht="18" customHeight="1" x14ac:dyDescent="0.35">
      <c r="C267" s="63"/>
      <c r="E267" s="18"/>
      <c r="F267" s="18"/>
      <c r="G267" s="18"/>
      <c r="H267" s="115"/>
      <c r="I267" s="18"/>
      <c r="J267" s="18"/>
      <c r="K267" s="18"/>
      <c r="L267" s="18"/>
      <c r="M267" s="105"/>
      <c r="O267" s="21"/>
      <c r="P267" s="67"/>
      <c r="Q267" s="67"/>
      <c r="R267" s="67"/>
      <c r="S267" s="68"/>
      <c r="T267" s="67"/>
      <c r="U267" s="67"/>
      <c r="V267" s="67"/>
      <c r="W267" s="69"/>
      <c r="X267" s="35"/>
    </row>
    <row r="268" spans="2:24" ht="18" customHeight="1" x14ac:dyDescent="0.35">
      <c r="B268" s="37"/>
      <c r="C268" s="63"/>
      <c r="E268" s="18"/>
      <c r="F268" s="18"/>
      <c r="G268" s="18"/>
      <c r="H268" s="115"/>
      <c r="I268" s="18"/>
      <c r="J268" s="18"/>
      <c r="K268" s="18"/>
      <c r="L268" s="18"/>
      <c r="M268" s="105"/>
      <c r="O268" s="21"/>
      <c r="P268" s="67"/>
      <c r="Q268" s="67"/>
      <c r="R268" s="67"/>
      <c r="S268" s="68"/>
      <c r="T268" s="67"/>
      <c r="U268" s="67"/>
      <c r="V268" s="67"/>
      <c r="W268" s="69"/>
      <c r="X268" s="35"/>
    </row>
    <row r="269" spans="2:24" ht="18" customHeight="1" x14ac:dyDescent="0.35">
      <c r="C269" s="63"/>
      <c r="E269" s="18"/>
      <c r="F269" s="18"/>
      <c r="G269" s="119"/>
      <c r="H269" s="122"/>
      <c r="I269" s="18"/>
      <c r="J269" s="18"/>
      <c r="K269" s="18"/>
      <c r="L269" s="119"/>
      <c r="M269" s="105"/>
      <c r="N269" s="114"/>
      <c r="O269" s="21"/>
      <c r="P269" s="67"/>
      <c r="Q269" s="67"/>
      <c r="R269" s="68"/>
      <c r="S269" s="68"/>
      <c r="T269" s="67"/>
      <c r="U269" s="67"/>
      <c r="V269" s="75"/>
      <c r="W269" s="69"/>
      <c r="X269" s="35"/>
    </row>
    <row r="270" spans="2:24" ht="18" customHeight="1" x14ac:dyDescent="0.35">
      <c r="C270" s="63"/>
      <c r="E270" s="18"/>
      <c r="F270" s="18"/>
      <c r="G270" s="18"/>
      <c r="H270" s="115"/>
      <c r="I270" s="18"/>
      <c r="J270" s="18"/>
      <c r="K270" s="18"/>
      <c r="L270" s="18"/>
      <c r="M270" s="105"/>
      <c r="O270" s="21"/>
      <c r="P270" s="67"/>
      <c r="Q270" s="67"/>
      <c r="R270" s="67"/>
      <c r="S270" s="68"/>
      <c r="T270" s="67"/>
      <c r="U270" s="67"/>
      <c r="V270" s="67"/>
      <c r="W270" s="69"/>
      <c r="X270" s="35"/>
    </row>
    <row r="271" spans="2:24" ht="18" customHeight="1" x14ac:dyDescent="0.35">
      <c r="C271" s="63"/>
      <c r="E271" s="18"/>
      <c r="F271" s="18"/>
      <c r="G271" s="18"/>
      <c r="H271" s="115"/>
      <c r="I271" s="18"/>
      <c r="J271" s="18"/>
      <c r="K271" s="18"/>
      <c r="L271" s="18"/>
      <c r="M271" s="105"/>
      <c r="O271" s="21"/>
      <c r="P271" s="67"/>
      <c r="Q271" s="67"/>
      <c r="R271" s="67"/>
      <c r="S271" s="68"/>
      <c r="T271" s="67"/>
      <c r="U271" s="67"/>
      <c r="V271" s="67"/>
      <c r="W271" s="69"/>
      <c r="X271" s="35"/>
    </row>
    <row r="272" spans="2:24" ht="18" customHeight="1" x14ac:dyDescent="0.35">
      <c r="C272" s="63"/>
      <c r="E272" s="18"/>
      <c r="F272" s="18"/>
      <c r="G272" s="119"/>
      <c r="H272" s="122"/>
      <c r="I272" s="18"/>
      <c r="J272" s="18"/>
      <c r="K272" s="18"/>
      <c r="L272" s="119"/>
      <c r="M272" s="105"/>
      <c r="N272" s="114"/>
      <c r="O272" s="21"/>
      <c r="P272" s="67"/>
      <c r="Q272" s="67"/>
      <c r="R272" s="68"/>
      <c r="S272" s="68"/>
      <c r="T272" s="67"/>
      <c r="U272" s="67"/>
      <c r="V272" s="67"/>
      <c r="W272" s="69"/>
      <c r="X272" s="35"/>
    </row>
    <row r="273" spans="2:24" ht="18" customHeight="1" x14ac:dyDescent="0.35">
      <c r="C273" s="63"/>
      <c r="E273" s="18"/>
      <c r="F273" s="119"/>
      <c r="G273" s="119"/>
      <c r="H273" s="119"/>
      <c r="I273" s="18"/>
      <c r="J273" s="18"/>
      <c r="K273" s="18"/>
      <c r="L273" s="119"/>
      <c r="M273" s="105"/>
      <c r="N273" s="114"/>
      <c r="O273" s="21"/>
      <c r="P273" s="67"/>
      <c r="Q273" s="67"/>
      <c r="R273" s="68"/>
      <c r="S273" s="68"/>
      <c r="T273" s="67"/>
      <c r="U273" s="67"/>
      <c r="V273" s="67"/>
      <c r="W273" s="69"/>
      <c r="X273" s="35"/>
    </row>
    <row r="274" spans="2:24" ht="18" customHeight="1" x14ac:dyDescent="0.35">
      <c r="C274" s="63"/>
      <c r="E274" s="18"/>
      <c r="F274" s="18"/>
      <c r="G274" s="18"/>
      <c r="H274" s="18"/>
      <c r="I274" s="18"/>
      <c r="J274" s="18"/>
      <c r="K274" s="18"/>
      <c r="L274" s="18"/>
      <c r="M274" s="105"/>
      <c r="N274" s="114"/>
      <c r="O274" s="21"/>
      <c r="P274" s="67"/>
      <c r="Q274" s="67"/>
      <c r="R274" s="67"/>
      <c r="S274" s="68"/>
      <c r="T274" s="68"/>
      <c r="U274" s="68"/>
      <c r="V274" s="67"/>
      <c r="W274" s="69"/>
      <c r="X274" s="35"/>
    </row>
    <row r="275" spans="2:24" ht="18" customHeight="1" x14ac:dyDescent="0.35">
      <c r="B275" s="37"/>
      <c r="C275" s="63"/>
      <c r="E275" s="18"/>
      <c r="F275" s="18"/>
      <c r="G275" s="18"/>
      <c r="H275" s="18"/>
      <c r="I275" s="18"/>
      <c r="J275" s="18"/>
      <c r="K275" s="18"/>
      <c r="L275" s="18"/>
      <c r="M275" s="105"/>
      <c r="O275" s="21"/>
      <c r="P275" s="67"/>
      <c r="Q275" s="67"/>
      <c r="R275" s="68"/>
      <c r="S275" s="68"/>
      <c r="T275" s="67"/>
      <c r="U275" s="67"/>
      <c r="V275" s="67"/>
      <c r="W275" s="69"/>
      <c r="X275" s="35"/>
    </row>
    <row r="276" spans="2:24" ht="18" customHeight="1" x14ac:dyDescent="0.35">
      <c r="C276" s="63"/>
      <c r="E276" s="18"/>
      <c r="F276" s="18"/>
      <c r="G276" s="18"/>
      <c r="H276" s="18"/>
      <c r="I276" s="18"/>
      <c r="J276" s="18"/>
      <c r="K276" s="18"/>
      <c r="L276" s="18"/>
      <c r="M276" s="105"/>
      <c r="O276" s="21"/>
      <c r="P276" s="67"/>
      <c r="Q276" s="67"/>
      <c r="R276" s="89"/>
      <c r="S276" s="68"/>
      <c r="T276" s="67"/>
      <c r="U276" s="67"/>
      <c r="V276" s="67"/>
      <c r="W276" s="69"/>
      <c r="X276" s="35"/>
    </row>
    <row r="277" spans="2:24" ht="18" customHeight="1" x14ac:dyDescent="0.35">
      <c r="C277" s="63"/>
      <c r="E277" s="18"/>
      <c r="F277" s="18"/>
      <c r="G277" s="18"/>
      <c r="H277" s="18"/>
      <c r="I277" s="18"/>
      <c r="J277" s="18"/>
      <c r="K277" s="18"/>
      <c r="L277" s="18"/>
      <c r="M277" s="105"/>
      <c r="O277" s="21"/>
      <c r="P277" s="67"/>
      <c r="Q277" s="67"/>
      <c r="R277" s="89"/>
      <c r="S277" s="68"/>
      <c r="T277" s="67"/>
      <c r="U277" s="67"/>
      <c r="V277" s="67"/>
      <c r="W277" s="69"/>
      <c r="X277" s="35"/>
    </row>
    <row r="278" spans="2:24" ht="18" customHeight="1" x14ac:dyDescent="0.35">
      <c r="C278" s="63"/>
      <c r="E278" s="18"/>
      <c r="F278" s="18"/>
      <c r="G278" s="18"/>
      <c r="H278" s="18"/>
      <c r="I278" s="18"/>
      <c r="J278" s="18"/>
      <c r="K278" s="18"/>
      <c r="L278" s="18"/>
      <c r="M278" s="105"/>
      <c r="O278" s="21"/>
      <c r="P278" s="67"/>
      <c r="Q278" s="67"/>
      <c r="R278" s="89"/>
      <c r="S278" s="68"/>
      <c r="T278" s="67"/>
      <c r="U278" s="67"/>
      <c r="V278" s="67"/>
      <c r="W278" s="69"/>
      <c r="X278" s="35"/>
    </row>
    <row r="279" spans="2:24" ht="18" customHeight="1" x14ac:dyDescent="0.35">
      <c r="C279" s="63"/>
      <c r="E279" s="18"/>
      <c r="F279" s="18"/>
      <c r="G279" s="18"/>
      <c r="H279" s="18"/>
      <c r="I279" s="18"/>
      <c r="J279" s="18"/>
      <c r="K279" s="18"/>
      <c r="L279" s="18"/>
      <c r="M279" s="105"/>
      <c r="O279" s="21"/>
      <c r="P279" s="67"/>
      <c r="Q279" s="67"/>
      <c r="R279" s="89"/>
      <c r="S279" s="68"/>
      <c r="T279" s="67"/>
      <c r="U279" s="67"/>
      <c r="V279" s="67"/>
      <c r="W279" s="69"/>
      <c r="X279" s="35"/>
    </row>
    <row r="280" spans="2:24" ht="18" customHeight="1" x14ac:dyDescent="0.35">
      <c r="C280" s="63"/>
      <c r="E280" s="18"/>
      <c r="F280" s="18"/>
      <c r="G280" s="18"/>
      <c r="H280" s="18"/>
      <c r="I280" s="18"/>
      <c r="J280" s="18"/>
      <c r="K280" s="18"/>
      <c r="L280" s="18"/>
      <c r="M280" s="105"/>
      <c r="O280" s="21"/>
      <c r="P280" s="67"/>
      <c r="Q280" s="67"/>
      <c r="R280" s="68"/>
      <c r="S280" s="68"/>
      <c r="T280" s="67"/>
      <c r="U280" s="67"/>
      <c r="V280" s="67"/>
      <c r="W280" s="69"/>
      <c r="X280" s="35"/>
    </row>
    <row r="281" spans="2:24" ht="18" customHeight="1" x14ac:dyDescent="0.35">
      <c r="C281" s="63"/>
      <c r="E281" s="18"/>
      <c r="F281" s="18"/>
      <c r="G281" s="18"/>
      <c r="H281" s="18"/>
      <c r="I281" s="18"/>
      <c r="J281" s="18"/>
      <c r="K281" s="18"/>
      <c r="L281" s="18"/>
      <c r="M281" s="105"/>
      <c r="O281" s="21"/>
      <c r="P281" s="67"/>
      <c r="Q281" s="67"/>
      <c r="R281" s="68"/>
      <c r="S281" s="68"/>
      <c r="T281" s="68"/>
      <c r="U281" s="68"/>
      <c r="V281" s="67"/>
      <c r="W281" s="69"/>
      <c r="X281" s="35"/>
    </row>
    <row r="282" spans="2:24" ht="18" customHeight="1" x14ac:dyDescent="0.35">
      <c r="B282" s="37"/>
      <c r="C282" s="63"/>
      <c r="E282" s="18"/>
      <c r="F282" s="18"/>
      <c r="G282" s="18"/>
      <c r="H282" s="18"/>
      <c r="I282" s="18"/>
      <c r="J282" s="18"/>
      <c r="K282" s="18"/>
      <c r="L282" s="18"/>
      <c r="M282" s="105"/>
      <c r="N282" s="86"/>
      <c r="O282" s="21"/>
      <c r="P282" s="67"/>
      <c r="Q282" s="67"/>
      <c r="R282" s="68"/>
      <c r="S282" s="68"/>
      <c r="T282" s="67"/>
      <c r="U282" s="67"/>
      <c r="V282" s="67"/>
      <c r="W282" s="69"/>
      <c r="X282" s="35"/>
    </row>
    <row r="283" spans="2:24" ht="18" customHeight="1" x14ac:dyDescent="0.35">
      <c r="C283" s="63"/>
      <c r="E283" s="18"/>
      <c r="F283" s="18"/>
      <c r="G283" s="18"/>
      <c r="H283" s="18"/>
      <c r="I283" s="18"/>
      <c r="J283" s="18"/>
      <c r="K283" s="18"/>
      <c r="L283" s="18"/>
      <c r="M283" s="105"/>
      <c r="O283" s="21"/>
      <c r="P283" s="67"/>
      <c r="Q283" s="67"/>
      <c r="R283" s="68"/>
      <c r="S283" s="68"/>
      <c r="T283" s="67"/>
      <c r="U283" s="67"/>
      <c r="V283" s="75"/>
      <c r="W283" s="69"/>
      <c r="X283" s="35"/>
    </row>
    <row r="284" spans="2:24" ht="18" customHeight="1" x14ac:dyDescent="0.35">
      <c r="C284" s="63"/>
      <c r="E284" s="18"/>
      <c r="F284" s="18"/>
      <c r="G284" s="18"/>
      <c r="H284" s="18"/>
      <c r="I284" s="18"/>
      <c r="J284" s="18"/>
      <c r="K284" s="18"/>
      <c r="L284" s="18"/>
      <c r="M284" s="105"/>
      <c r="N284" s="71"/>
      <c r="O284" s="21"/>
      <c r="P284" s="67"/>
      <c r="Q284" s="67"/>
      <c r="R284" s="68"/>
      <c r="S284" s="68"/>
      <c r="T284" s="67"/>
      <c r="U284" s="67"/>
      <c r="V284" s="67"/>
      <c r="W284" s="69"/>
      <c r="X284" s="35"/>
    </row>
    <row r="285" spans="2:24" ht="18" customHeight="1" x14ac:dyDescent="0.35">
      <c r="C285" s="63"/>
      <c r="E285" s="18"/>
      <c r="F285" s="18"/>
      <c r="G285" s="18"/>
      <c r="H285" s="18"/>
      <c r="I285" s="18"/>
      <c r="J285" s="18"/>
      <c r="K285" s="18"/>
      <c r="L285" s="18"/>
      <c r="M285" s="105"/>
      <c r="O285" s="21"/>
      <c r="P285" s="67"/>
      <c r="Q285" s="67"/>
      <c r="R285" s="67"/>
      <c r="S285" s="68"/>
      <c r="T285" s="67"/>
      <c r="U285" s="67"/>
      <c r="V285" s="67"/>
      <c r="W285" s="69"/>
      <c r="X285" s="35"/>
    </row>
    <row r="286" spans="2:24" ht="18" customHeight="1" x14ac:dyDescent="0.35">
      <c r="C286" s="63"/>
      <c r="E286" s="18"/>
      <c r="F286" s="18"/>
      <c r="G286" s="18"/>
      <c r="H286" s="18"/>
      <c r="I286" s="18"/>
      <c r="J286" s="18"/>
      <c r="K286" s="18"/>
      <c r="L286" s="18"/>
      <c r="M286" s="105"/>
      <c r="N286" s="71"/>
      <c r="O286" s="21"/>
      <c r="P286" s="67"/>
      <c r="Q286" s="67"/>
      <c r="R286" s="68"/>
      <c r="S286" s="68"/>
      <c r="T286" s="68"/>
      <c r="U286" s="68"/>
      <c r="V286" s="67"/>
      <c r="W286" s="69"/>
      <c r="X286" s="35"/>
    </row>
    <row r="287" spans="2:24" ht="18" customHeight="1" x14ac:dyDescent="0.35">
      <c r="C287" s="63"/>
      <c r="E287" s="18"/>
      <c r="F287" s="18"/>
      <c r="G287" s="18"/>
      <c r="H287" s="18"/>
      <c r="I287" s="18"/>
      <c r="J287" s="18"/>
      <c r="K287" s="18"/>
      <c r="L287" s="18"/>
      <c r="M287" s="105"/>
      <c r="O287" s="21"/>
      <c r="P287" s="67"/>
      <c r="Q287" s="67"/>
      <c r="R287" s="67"/>
      <c r="S287" s="67"/>
      <c r="T287" s="67"/>
      <c r="U287" s="67"/>
      <c r="V287" s="67"/>
      <c r="W287" s="69"/>
      <c r="X287" s="35"/>
    </row>
    <row r="288" spans="2:24" ht="18" customHeight="1" x14ac:dyDescent="0.35">
      <c r="C288" s="106"/>
      <c r="E288" s="18"/>
      <c r="F288" s="18"/>
      <c r="G288" s="18"/>
      <c r="H288" s="18"/>
      <c r="I288" s="18"/>
      <c r="J288" s="18"/>
      <c r="K288" s="18"/>
      <c r="L288" s="18"/>
      <c r="M288" s="105"/>
      <c r="O288" s="21"/>
      <c r="P288" s="67"/>
      <c r="Q288" s="67"/>
      <c r="R288" s="68"/>
      <c r="S288" s="68"/>
      <c r="T288" s="67"/>
      <c r="U288" s="67"/>
      <c r="V288" s="67"/>
      <c r="W288" s="69"/>
      <c r="X288" s="35"/>
    </row>
    <row r="289" spans="2:24" ht="18" customHeight="1" x14ac:dyDescent="0.35">
      <c r="C289" s="106"/>
      <c r="D289" s="37"/>
      <c r="E289" s="18"/>
      <c r="F289" s="18"/>
      <c r="G289" s="18"/>
      <c r="H289" s="18"/>
      <c r="I289" s="18"/>
      <c r="J289" s="18"/>
      <c r="K289" s="18"/>
      <c r="L289" s="18"/>
      <c r="M289" s="105"/>
      <c r="O289" s="21"/>
      <c r="P289" s="67"/>
      <c r="Q289" s="67"/>
      <c r="R289" s="68"/>
      <c r="S289" s="68"/>
      <c r="T289" s="67"/>
      <c r="U289" s="67"/>
      <c r="V289" s="67"/>
      <c r="W289" s="69"/>
      <c r="X289" s="35"/>
    </row>
    <row r="290" spans="2:24" ht="18" customHeight="1" x14ac:dyDescent="0.35">
      <c r="C290" s="106"/>
      <c r="D290" s="37"/>
      <c r="E290" s="18"/>
      <c r="F290" s="18"/>
      <c r="G290" s="18"/>
      <c r="H290" s="18"/>
      <c r="I290" s="18"/>
      <c r="J290" s="18"/>
      <c r="K290" s="18"/>
      <c r="L290" s="18"/>
      <c r="M290" s="105"/>
      <c r="O290" s="21"/>
      <c r="P290" s="67"/>
      <c r="Q290" s="67"/>
      <c r="R290" s="68"/>
      <c r="S290" s="68"/>
      <c r="T290" s="67"/>
      <c r="U290" s="67"/>
      <c r="V290" s="67"/>
      <c r="W290" s="69"/>
      <c r="X290" s="35"/>
    </row>
    <row r="291" spans="2:24" ht="18" customHeight="1" x14ac:dyDescent="0.35">
      <c r="C291" s="106"/>
      <c r="E291" s="18"/>
      <c r="F291" s="18"/>
      <c r="G291" s="18"/>
      <c r="H291" s="18"/>
      <c r="I291" s="18"/>
      <c r="J291" s="18"/>
      <c r="K291" s="18"/>
      <c r="L291" s="18"/>
      <c r="M291" s="105"/>
      <c r="O291" s="21"/>
      <c r="P291" s="67"/>
      <c r="Q291" s="67"/>
      <c r="R291" s="68"/>
      <c r="S291" s="68"/>
      <c r="T291" s="67"/>
      <c r="U291" s="67"/>
      <c r="V291" s="67"/>
      <c r="W291" s="69"/>
      <c r="X291" s="35"/>
    </row>
    <row r="292" spans="2:24" ht="18" customHeight="1" x14ac:dyDescent="0.35">
      <c r="C292" s="106"/>
      <c r="E292" s="18"/>
      <c r="F292" s="18"/>
      <c r="G292" s="18"/>
      <c r="H292" s="18"/>
      <c r="I292" s="18"/>
      <c r="J292" s="18"/>
      <c r="K292" s="18"/>
      <c r="L292" s="18"/>
      <c r="M292" s="105"/>
      <c r="O292" s="21"/>
      <c r="P292" s="67"/>
      <c r="Q292" s="67"/>
      <c r="R292" s="68"/>
      <c r="S292" s="68"/>
      <c r="T292" s="67"/>
      <c r="U292" s="67"/>
      <c r="V292" s="67"/>
      <c r="W292" s="69"/>
      <c r="X292" s="35"/>
    </row>
    <row r="293" spans="2:24" ht="18" customHeight="1" x14ac:dyDescent="0.35">
      <c r="C293" s="106"/>
      <c r="E293" s="18"/>
      <c r="F293" s="18"/>
      <c r="G293" s="18"/>
      <c r="H293" s="18"/>
      <c r="I293" s="18"/>
      <c r="J293" s="18"/>
      <c r="K293" s="18"/>
      <c r="L293" s="18"/>
      <c r="M293" s="105"/>
      <c r="O293" s="21"/>
      <c r="P293" s="67"/>
      <c r="Q293" s="67"/>
      <c r="R293" s="68"/>
      <c r="S293" s="209"/>
      <c r="T293" s="67"/>
      <c r="U293" s="67"/>
      <c r="V293" s="67"/>
      <c r="W293" s="69"/>
      <c r="X293" s="35"/>
    </row>
    <row r="294" spans="2:24" ht="18" customHeight="1" x14ac:dyDescent="0.35">
      <c r="C294" s="63"/>
      <c r="D294" s="74"/>
      <c r="E294" s="115"/>
      <c r="F294" s="18"/>
      <c r="G294" s="18"/>
      <c r="H294" s="18"/>
      <c r="I294" s="18"/>
      <c r="J294" s="18"/>
      <c r="K294" s="18"/>
      <c r="L294" s="18"/>
      <c r="M294" s="105"/>
      <c r="O294" s="21"/>
      <c r="P294" s="67"/>
      <c r="Q294" s="67"/>
      <c r="R294" s="67"/>
      <c r="S294" s="68"/>
      <c r="T294" s="67"/>
      <c r="U294" s="67"/>
      <c r="V294" s="67"/>
      <c r="W294" s="69"/>
      <c r="X294" s="35"/>
    </row>
    <row r="295" spans="2:24" ht="18" customHeight="1" x14ac:dyDescent="0.35">
      <c r="B295" s="77"/>
      <c r="C295" s="63"/>
      <c r="E295" s="18"/>
      <c r="F295" s="18"/>
      <c r="G295" s="18"/>
      <c r="H295" s="18"/>
      <c r="I295" s="18"/>
      <c r="J295" s="18"/>
      <c r="K295" s="18"/>
      <c r="L295" s="18"/>
      <c r="M295" s="105"/>
      <c r="O295" s="21"/>
      <c r="P295" s="67"/>
      <c r="Q295" s="67"/>
      <c r="R295" s="67"/>
      <c r="S295" s="68"/>
      <c r="T295" s="67"/>
      <c r="U295" s="68"/>
      <c r="V295" s="67"/>
      <c r="W295" s="69"/>
      <c r="X295" s="35"/>
    </row>
    <row r="296" spans="2:24" ht="18" customHeight="1" x14ac:dyDescent="0.35">
      <c r="B296" s="37"/>
      <c r="C296" s="63"/>
      <c r="D296" s="37"/>
      <c r="J296" s="37"/>
      <c r="K296" s="107"/>
      <c r="M296" s="92"/>
      <c r="N296" s="71"/>
      <c r="O296" s="37"/>
      <c r="P296" s="67"/>
      <c r="Q296" s="67"/>
      <c r="R296" s="67"/>
      <c r="S296" s="68"/>
      <c r="T296" s="78"/>
      <c r="U296" s="67"/>
      <c r="V296" s="67"/>
      <c r="W296" s="69"/>
      <c r="X296" s="35"/>
    </row>
    <row r="297" spans="2:24" ht="18" customHeight="1" x14ac:dyDescent="0.35">
      <c r="B297" s="37"/>
      <c r="C297" s="63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14"/>
      <c r="O297" s="17"/>
      <c r="P297" s="67"/>
      <c r="Q297" s="67"/>
      <c r="R297" s="67"/>
      <c r="S297" s="68"/>
      <c r="T297" s="78"/>
      <c r="U297" s="78"/>
      <c r="V297" s="67"/>
      <c r="W297" s="69"/>
      <c r="X297" s="35"/>
    </row>
    <row r="298" spans="2:24" ht="18" customHeight="1" x14ac:dyDescent="0.35">
      <c r="B298" s="37"/>
      <c r="C298" s="63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50"/>
      <c r="O298" s="17"/>
      <c r="P298" s="67"/>
      <c r="Q298" s="67"/>
      <c r="R298" s="67"/>
      <c r="S298" s="67"/>
      <c r="T298" s="78"/>
      <c r="U298" s="67"/>
      <c r="V298" s="67"/>
      <c r="W298" s="69"/>
      <c r="X298" s="35"/>
    </row>
    <row r="299" spans="2:24" ht="18" customHeight="1" x14ac:dyDescent="0.35">
      <c r="B299" s="37"/>
      <c r="C299" s="63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O299" s="17"/>
      <c r="P299" s="67"/>
      <c r="Q299" s="67"/>
      <c r="R299" s="67"/>
      <c r="S299" s="67"/>
      <c r="T299" s="67"/>
      <c r="U299" s="67"/>
      <c r="V299" s="67"/>
      <c r="W299" s="69"/>
      <c r="X299" s="35"/>
    </row>
    <row r="300" spans="2:24" ht="18" customHeight="1" x14ac:dyDescent="0.35">
      <c r="B300" s="37"/>
      <c r="C300" s="63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14"/>
      <c r="O300" s="17"/>
      <c r="P300" s="67"/>
      <c r="Q300" s="67"/>
      <c r="R300" s="67"/>
      <c r="S300" s="67"/>
      <c r="T300" s="67"/>
      <c r="U300" s="67"/>
      <c r="V300" s="67"/>
      <c r="W300" s="69"/>
      <c r="X300" s="35"/>
    </row>
    <row r="301" spans="2:24" ht="18" customHeight="1" x14ac:dyDescent="0.35">
      <c r="B301" s="37"/>
      <c r="C301" s="63"/>
      <c r="D301" s="14"/>
      <c r="E301" s="14"/>
      <c r="F301" s="14"/>
      <c r="G301" s="14"/>
      <c r="H301" s="14"/>
      <c r="I301" s="14"/>
      <c r="J301" s="14"/>
      <c r="K301" s="14"/>
      <c r="L301" s="14"/>
      <c r="M301" s="17"/>
      <c r="N301" s="37"/>
      <c r="O301" s="14"/>
      <c r="P301" s="67"/>
      <c r="Q301" s="67"/>
      <c r="R301" s="67"/>
      <c r="S301" s="68"/>
      <c r="T301" s="78"/>
      <c r="U301" s="68"/>
      <c r="V301" s="67"/>
      <c r="W301" s="69"/>
      <c r="X301" s="35"/>
    </row>
    <row r="302" spans="2:24" ht="18" customHeight="1" x14ac:dyDescent="0.35">
      <c r="B302" s="37"/>
      <c r="C302" s="63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14"/>
      <c r="O302" s="66"/>
      <c r="P302" s="67"/>
      <c r="Q302" s="67"/>
      <c r="R302" s="67"/>
      <c r="S302" s="68"/>
      <c r="T302" s="67"/>
      <c r="U302" s="78"/>
      <c r="V302" s="67"/>
      <c r="W302" s="69"/>
      <c r="X302" s="35"/>
    </row>
    <row r="303" spans="2:24" ht="18" customHeight="1" x14ac:dyDescent="0.35">
      <c r="B303" s="37"/>
      <c r="C303" s="63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50"/>
      <c r="O303" s="66"/>
      <c r="P303" s="67"/>
      <c r="Q303" s="67"/>
      <c r="R303" s="67"/>
      <c r="S303" s="68"/>
      <c r="T303" s="67"/>
      <c r="U303" s="78"/>
      <c r="V303" s="67"/>
      <c r="W303" s="69"/>
      <c r="X303" s="35"/>
    </row>
    <row r="304" spans="2:24" ht="18" customHeight="1" x14ac:dyDescent="0.35">
      <c r="B304" s="37"/>
      <c r="C304" s="63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O304" s="154"/>
      <c r="P304" s="67"/>
      <c r="Q304" s="67"/>
      <c r="R304" s="67"/>
      <c r="S304" s="68"/>
      <c r="T304" s="67"/>
      <c r="U304" s="67"/>
      <c r="V304" s="67"/>
      <c r="W304" s="69"/>
      <c r="X304" s="35"/>
    </row>
    <row r="305" spans="2:24" ht="18" customHeight="1" x14ac:dyDescent="0.35">
      <c r="B305" s="37"/>
      <c r="C305" s="63"/>
      <c r="D305" s="17"/>
      <c r="E305" s="18"/>
      <c r="F305" s="18"/>
      <c r="G305" s="18"/>
      <c r="H305" s="155"/>
      <c r="I305" s="18"/>
      <c r="J305" s="18"/>
      <c r="K305" s="156"/>
      <c r="L305" s="18"/>
      <c r="M305" s="156"/>
      <c r="N305" s="114"/>
      <c r="P305" s="67"/>
      <c r="Q305" s="67"/>
      <c r="R305" s="67"/>
      <c r="S305" s="67"/>
      <c r="T305" s="67"/>
      <c r="U305" s="67"/>
      <c r="V305" s="75"/>
      <c r="W305" s="69"/>
      <c r="X305" s="35"/>
    </row>
    <row r="306" spans="2:24" ht="18" customHeight="1" x14ac:dyDescent="0.35">
      <c r="B306" s="37"/>
      <c r="C306" s="63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O306" s="17"/>
      <c r="P306" s="67"/>
      <c r="Q306" s="67"/>
      <c r="R306" s="67"/>
      <c r="S306" s="67"/>
      <c r="T306" s="67"/>
      <c r="U306" s="67"/>
      <c r="V306" s="75"/>
      <c r="W306" s="69"/>
      <c r="X306" s="35"/>
    </row>
    <row r="307" spans="2:24" ht="18" customHeight="1" x14ac:dyDescent="0.35">
      <c r="B307" s="37"/>
      <c r="C307" s="63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O307" s="154"/>
      <c r="P307" s="67"/>
      <c r="Q307" s="67"/>
      <c r="R307" s="67"/>
      <c r="S307" s="67"/>
      <c r="T307" s="67"/>
      <c r="U307" s="67"/>
      <c r="V307" s="75"/>
      <c r="W307" s="69"/>
      <c r="X307" s="35"/>
    </row>
    <row r="308" spans="2:24" ht="18" customHeight="1" x14ac:dyDescent="0.35">
      <c r="B308" s="37"/>
      <c r="C308" s="63"/>
      <c r="D308" s="14"/>
      <c r="E308" s="14"/>
      <c r="F308" s="14"/>
      <c r="G308" s="14"/>
      <c r="H308" s="14"/>
      <c r="I308" s="14"/>
      <c r="J308" s="14"/>
      <c r="K308" s="14"/>
      <c r="L308" s="14"/>
      <c r="M308" s="17"/>
      <c r="O308" s="14"/>
      <c r="P308" s="67"/>
      <c r="Q308" s="67"/>
      <c r="R308" s="67"/>
      <c r="S308" s="67"/>
      <c r="T308" s="67"/>
      <c r="U308" s="67"/>
      <c r="V308" s="75"/>
      <c r="W308" s="69"/>
      <c r="X308" s="35"/>
    </row>
    <row r="309" spans="2:24" ht="18" customHeight="1" x14ac:dyDescent="0.35">
      <c r="B309" s="37"/>
      <c r="C309" s="63"/>
      <c r="D309" s="14"/>
      <c r="E309" s="14"/>
      <c r="F309" s="14"/>
      <c r="G309" s="14"/>
      <c r="H309" s="14"/>
      <c r="I309" s="14"/>
      <c r="J309" s="14"/>
      <c r="K309" s="14"/>
      <c r="L309" s="14"/>
      <c r="M309" s="34"/>
      <c r="N309" s="65"/>
      <c r="O309" s="211"/>
      <c r="P309" s="67"/>
      <c r="Q309" s="67"/>
      <c r="R309" s="67"/>
      <c r="S309" s="67"/>
      <c r="T309" s="67"/>
      <c r="U309" s="67"/>
      <c r="V309" s="75"/>
      <c r="W309" s="69"/>
      <c r="X309" s="35"/>
    </row>
    <row r="310" spans="2:24" ht="18" customHeight="1" x14ac:dyDescent="0.35">
      <c r="C310" s="63"/>
      <c r="D310" s="7"/>
      <c r="E310" s="7"/>
      <c r="F310" s="7"/>
      <c r="G310" s="7"/>
      <c r="H310" s="7"/>
      <c r="I310" s="7"/>
      <c r="J310" s="7"/>
      <c r="K310" s="7"/>
      <c r="L310" s="7"/>
      <c r="M310" s="158"/>
      <c r="N310" s="37"/>
      <c r="O310" s="210"/>
      <c r="P310" s="67"/>
      <c r="Q310" s="67"/>
      <c r="R310" s="67"/>
      <c r="S310" s="68"/>
      <c r="T310" s="67"/>
      <c r="U310" s="68"/>
      <c r="V310" s="67"/>
      <c r="W310" s="69"/>
      <c r="X310" s="35"/>
    </row>
    <row r="311" spans="2:24" ht="18" customHeight="1" x14ac:dyDescent="0.35">
      <c r="B311" s="37"/>
      <c r="C311" s="63"/>
      <c r="D311" s="7"/>
      <c r="E311" s="7"/>
      <c r="F311" s="7"/>
      <c r="G311" s="7"/>
      <c r="H311" s="7"/>
      <c r="I311" s="7"/>
      <c r="J311" s="7"/>
      <c r="K311" s="7"/>
      <c r="L311" s="7"/>
      <c r="M311" s="158"/>
      <c r="N311" s="7"/>
      <c r="O311" s="210"/>
      <c r="P311" s="67"/>
      <c r="Q311" s="67"/>
      <c r="R311" s="67"/>
      <c r="S311" s="67"/>
      <c r="T311" s="67"/>
      <c r="U311" s="67"/>
      <c r="V311" s="67"/>
      <c r="W311" s="69"/>
      <c r="X311" s="35"/>
    </row>
    <row r="312" spans="2:24" ht="18" customHeight="1" x14ac:dyDescent="0.35">
      <c r="B312" s="37"/>
      <c r="C312" s="63"/>
      <c r="D312" s="7"/>
      <c r="E312" s="7"/>
      <c r="F312" s="7"/>
      <c r="G312" s="7"/>
      <c r="H312" s="7"/>
      <c r="I312" s="7"/>
      <c r="J312" s="7"/>
      <c r="K312" s="7"/>
      <c r="L312" s="7"/>
      <c r="M312" s="158"/>
      <c r="N312" s="7"/>
      <c r="O312" s="210"/>
      <c r="P312" s="67"/>
      <c r="Q312" s="67"/>
      <c r="R312" s="67"/>
      <c r="S312" s="67"/>
      <c r="T312" s="67"/>
      <c r="U312" s="67"/>
      <c r="V312" s="67"/>
      <c r="W312" s="69"/>
      <c r="X312" s="35"/>
    </row>
    <row r="313" spans="2:24" ht="18" customHeight="1" x14ac:dyDescent="0.35">
      <c r="B313" s="37"/>
      <c r="C313" s="63"/>
      <c r="D313" s="7"/>
      <c r="E313" s="7"/>
      <c r="F313" s="7"/>
      <c r="G313" s="7"/>
      <c r="H313" s="7"/>
      <c r="I313" s="7"/>
      <c r="J313" s="7"/>
      <c r="K313" s="7"/>
      <c r="L313" s="7"/>
      <c r="M313" s="158"/>
      <c r="N313" s="37"/>
      <c r="O313" s="7"/>
      <c r="P313" s="67"/>
      <c r="Q313" s="67"/>
      <c r="R313" s="67"/>
      <c r="S313" s="67"/>
      <c r="T313" s="67"/>
      <c r="U313" s="67"/>
      <c r="V313" s="67"/>
      <c r="W313" s="69"/>
      <c r="X313" s="35"/>
    </row>
    <row r="314" spans="2:24" ht="18" customHeight="1" x14ac:dyDescent="0.35">
      <c r="B314" s="37"/>
      <c r="C314" s="63"/>
      <c r="D314" s="7"/>
      <c r="E314" s="7"/>
      <c r="F314" s="7"/>
      <c r="G314" s="37"/>
      <c r="H314" s="37"/>
      <c r="I314" s="37"/>
      <c r="J314" s="37"/>
      <c r="K314" s="76"/>
      <c r="L314" s="37"/>
      <c r="M314" s="92"/>
      <c r="N314" s="37"/>
      <c r="O314" s="66"/>
      <c r="P314" s="67"/>
      <c r="Q314" s="67"/>
      <c r="R314" s="67"/>
      <c r="S314" s="68"/>
      <c r="T314" s="67"/>
      <c r="U314" s="68"/>
      <c r="V314" s="67"/>
      <c r="W314" s="69"/>
      <c r="X314" s="35"/>
    </row>
    <row r="315" spans="2:24" ht="18" customHeight="1" x14ac:dyDescent="0.35">
      <c r="B315" s="37"/>
      <c r="C315" s="63"/>
      <c r="D315" s="7"/>
      <c r="E315" s="7"/>
      <c r="F315" s="7"/>
      <c r="G315" s="7"/>
      <c r="H315" s="7"/>
      <c r="I315" s="7"/>
      <c r="J315" s="7"/>
      <c r="K315" s="7"/>
      <c r="L315" s="7"/>
      <c r="M315" s="158"/>
      <c r="N315" s="37"/>
      <c r="O315" s="7"/>
      <c r="P315" s="67"/>
      <c r="Q315" s="67"/>
      <c r="R315" s="67"/>
      <c r="S315" s="68"/>
      <c r="T315" s="67"/>
      <c r="U315" s="67"/>
      <c r="V315" s="67"/>
      <c r="W315" s="69"/>
      <c r="X315" s="35"/>
    </row>
    <row r="316" spans="2:24" ht="18" customHeight="1" x14ac:dyDescent="0.35">
      <c r="B316" s="37"/>
      <c r="C316" s="63"/>
      <c r="D316" s="37"/>
      <c r="E316" s="37"/>
      <c r="F316" s="145"/>
      <c r="G316" s="37"/>
      <c r="H316" s="37"/>
      <c r="I316" s="37"/>
      <c r="J316" s="37"/>
      <c r="K316" s="76"/>
      <c r="L316" s="37"/>
      <c r="M316" s="92"/>
      <c r="N316" s="37"/>
      <c r="O316" s="66"/>
      <c r="P316" s="67"/>
      <c r="Q316" s="67"/>
      <c r="R316" s="67"/>
      <c r="S316" s="68"/>
      <c r="T316" s="67"/>
      <c r="U316" s="67"/>
      <c r="V316" s="67"/>
      <c r="W316" s="69"/>
      <c r="X316" s="35"/>
    </row>
    <row r="317" spans="2:24" ht="18" customHeight="1" x14ac:dyDescent="0.35">
      <c r="B317" s="37"/>
      <c r="C317" s="63"/>
      <c r="D317" s="7"/>
      <c r="E317" s="18"/>
      <c r="F317" s="18"/>
      <c r="G317" s="18"/>
      <c r="H317" s="18"/>
      <c r="I317" s="7"/>
      <c r="J317" s="7"/>
      <c r="K317" s="7"/>
      <c r="L317" s="7"/>
      <c r="M317" s="158"/>
      <c r="N317" s="169"/>
      <c r="O317" s="7"/>
      <c r="P317" s="67"/>
      <c r="Q317" s="67"/>
      <c r="R317" s="67"/>
      <c r="S317" s="208"/>
      <c r="T317" s="68"/>
      <c r="U317" s="68"/>
      <c r="V317" s="67"/>
      <c r="W317" s="69"/>
      <c r="X317" s="35"/>
    </row>
    <row r="318" spans="2:24" ht="18" customHeight="1" x14ac:dyDescent="0.35">
      <c r="B318" s="37"/>
      <c r="C318" s="37"/>
      <c r="D318" s="37"/>
      <c r="E318" s="37"/>
      <c r="F318" s="37"/>
      <c r="G318" s="37"/>
      <c r="H318" s="37"/>
      <c r="I318" s="37"/>
      <c r="J318" s="37"/>
      <c r="K318" s="76"/>
      <c r="L318" s="37"/>
      <c r="M318" s="92"/>
      <c r="N318" s="37"/>
      <c r="O318" s="66"/>
      <c r="P318" s="67"/>
      <c r="Q318" s="67"/>
      <c r="R318" s="67"/>
      <c r="S318" s="67"/>
      <c r="T318" s="67"/>
      <c r="U318" s="67"/>
      <c r="V318" s="67"/>
      <c r="W318" s="69"/>
      <c r="X318" s="35" t="str">
        <f t="shared" ref="X318:X349" si="5">IF(ISBLANK(E318),"",IF(P318="Approved",W318+M318,0))</f>
        <v/>
      </c>
    </row>
    <row r="319" spans="2:24" ht="18" customHeight="1" x14ac:dyDescent="0.35">
      <c r="B319" s="37"/>
      <c r="C319" s="37"/>
      <c r="D319" s="37"/>
      <c r="E319" s="37"/>
      <c r="F319" s="37"/>
      <c r="G319" s="37"/>
      <c r="H319" s="37"/>
      <c r="I319" s="37"/>
      <c r="J319" s="37"/>
      <c r="K319" s="76"/>
      <c r="L319" s="37"/>
      <c r="M319" s="92"/>
      <c r="N319" s="37"/>
      <c r="O319" s="66"/>
      <c r="P319" s="67"/>
      <c r="Q319" s="67"/>
      <c r="R319" s="67"/>
      <c r="S319" s="67"/>
      <c r="T319" s="67"/>
      <c r="U319" s="67"/>
      <c r="V319" s="67"/>
      <c r="W319" s="69"/>
      <c r="X319" s="35" t="str">
        <f t="shared" si="5"/>
        <v/>
      </c>
    </row>
    <row r="320" spans="2:24" ht="18" customHeight="1" x14ac:dyDescent="0.35">
      <c r="B320" s="37"/>
      <c r="C320" s="37"/>
      <c r="D320" s="37"/>
      <c r="E320" s="37"/>
      <c r="F320" s="37"/>
      <c r="G320" s="37"/>
      <c r="H320" s="37"/>
      <c r="I320" s="37"/>
      <c r="J320" s="37"/>
      <c r="K320" s="76"/>
      <c r="L320" s="37"/>
      <c r="M320" s="92"/>
      <c r="N320" s="37"/>
      <c r="O320" s="66"/>
      <c r="P320" s="67"/>
      <c r="Q320" s="67"/>
      <c r="R320" s="67"/>
      <c r="S320" s="67"/>
      <c r="T320" s="67"/>
      <c r="U320" s="67"/>
      <c r="V320" s="67"/>
      <c r="W320" s="69"/>
      <c r="X320" s="35" t="str">
        <f t="shared" si="5"/>
        <v/>
      </c>
    </row>
    <row r="321" spans="2:24" ht="18" customHeight="1" x14ac:dyDescent="0.35">
      <c r="B321" s="37"/>
      <c r="C321" s="37"/>
      <c r="D321" s="37"/>
      <c r="E321" s="37"/>
      <c r="F321" s="37"/>
      <c r="G321" s="37"/>
      <c r="H321" s="37"/>
      <c r="I321" s="37"/>
      <c r="J321" s="37"/>
      <c r="K321" s="76"/>
      <c r="L321" s="37"/>
      <c r="M321" s="92"/>
      <c r="N321" s="37"/>
      <c r="O321" s="66"/>
      <c r="P321" s="67"/>
      <c r="Q321" s="67"/>
      <c r="R321" s="67"/>
      <c r="S321" s="67"/>
      <c r="T321" s="67"/>
      <c r="U321" s="67"/>
      <c r="V321" s="67"/>
      <c r="W321" s="69"/>
      <c r="X321" s="35" t="str">
        <f t="shared" si="5"/>
        <v/>
      </c>
    </row>
    <row r="322" spans="2:24" ht="18" customHeight="1" x14ac:dyDescent="0.35">
      <c r="B322" s="37"/>
      <c r="C322" s="37"/>
      <c r="D322" s="37"/>
      <c r="E322" s="37"/>
      <c r="F322" s="37"/>
      <c r="G322" s="37"/>
      <c r="H322" s="37"/>
      <c r="I322" s="37"/>
      <c r="J322" s="37"/>
      <c r="K322" s="76"/>
      <c r="L322" s="37"/>
      <c r="M322" s="92"/>
      <c r="N322" s="37"/>
      <c r="O322" s="66"/>
      <c r="P322" s="67"/>
      <c r="Q322" s="67"/>
      <c r="R322" s="67"/>
      <c r="S322" s="67"/>
      <c r="T322" s="67"/>
      <c r="U322" s="67"/>
      <c r="V322" s="67"/>
      <c r="W322" s="69"/>
      <c r="X322" s="35" t="str">
        <f t="shared" si="5"/>
        <v/>
      </c>
    </row>
    <row r="323" spans="2:24" ht="18" customHeight="1" x14ac:dyDescent="0.35">
      <c r="B323" s="37"/>
      <c r="C323" s="37"/>
      <c r="D323" s="37"/>
      <c r="E323" s="37"/>
      <c r="F323" s="37"/>
      <c r="G323" s="37"/>
      <c r="H323" s="37"/>
      <c r="I323" s="37"/>
      <c r="J323" s="37"/>
      <c r="K323" s="76"/>
      <c r="L323" s="37"/>
      <c r="M323" s="92"/>
      <c r="N323" s="37"/>
      <c r="O323" s="66"/>
      <c r="P323" s="67"/>
      <c r="Q323" s="67"/>
      <c r="R323" s="67"/>
      <c r="S323" s="67"/>
      <c r="T323" s="67"/>
      <c r="U323" s="67"/>
      <c r="V323" s="67"/>
      <c r="W323" s="69"/>
      <c r="X323" s="35" t="str">
        <f t="shared" si="5"/>
        <v/>
      </c>
    </row>
    <row r="324" spans="2:24" ht="18" customHeight="1" x14ac:dyDescent="0.35">
      <c r="B324" s="37"/>
      <c r="C324" s="37"/>
      <c r="D324" s="37"/>
      <c r="E324" s="37"/>
      <c r="F324" s="37"/>
      <c r="G324" s="37"/>
      <c r="H324" s="37"/>
      <c r="I324" s="37"/>
      <c r="J324" s="37"/>
      <c r="K324" s="76"/>
      <c r="L324" s="37"/>
      <c r="M324" s="92"/>
      <c r="N324" s="37"/>
      <c r="O324" s="66"/>
      <c r="P324" s="67"/>
      <c r="Q324" s="67"/>
      <c r="R324" s="67"/>
      <c r="S324" s="67"/>
      <c r="T324" s="67"/>
      <c r="U324" s="67"/>
      <c r="V324" s="67"/>
      <c r="W324" s="69"/>
      <c r="X324" s="35" t="str">
        <f t="shared" si="5"/>
        <v/>
      </c>
    </row>
    <row r="325" spans="2:24" ht="18" customHeight="1" x14ac:dyDescent="0.35">
      <c r="B325" s="37"/>
      <c r="C325" s="37"/>
      <c r="D325" s="37"/>
      <c r="E325" s="37"/>
      <c r="F325" s="37"/>
      <c r="G325" s="37"/>
      <c r="H325" s="37"/>
      <c r="I325" s="37"/>
      <c r="J325" s="37"/>
      <c r="K325" s="76"/>
      <c r="L325" s="37"/>
      <c r="M325" s="92"/>
      <c r="N325" s="37"/>
      <c r="O325" s="66"/>
      <c r="P325" s="67"/>
      <c r="Q325" s="67"/>
      <c r="R325" s="67"/>
      <c r="S325" s="67"/>
      <c r="T325" s="67"/>
      <c r="U325" s="67"/>
      <c r="V325" s="67"/>
      <c r="W325" s="69"/>
      <c r="X325" s="35" t="str">
        <f t="shared" si="5"/>
        <v/>
      </c>
    </row>
    <row r="326" spans="2:24" ht="18" customHeight="1" x14ac:dyDescent="0.35">
      <c r="B326" s="37"/>
      <c r="C326" s="37"/>
      <c r="D326" s="37"/>
      <c r="E326" s="37"/>
      <c r="F326" s="37"/>
      <c r="G326" s="37"/>
      <c r="H326" s="37"/>
      <c r="I326" s="37"/>
      <c r="J326" s="37"/>
      <c r="K326" s="76"/>
      <c r="L326" s="37"/>
      <c r="M326" s="92"/>
      <c r="N326" s="37"/>
      <c r="O326" s="66"/>
      <c r="P326" s="67"/>
      <c r="Q326" s="67"/>
      <c r="R326" s="67"/>
      <c r="S326" s="67"/>
      <c r="T326" s="67"/>
      <c r="U326" s="67"/>
      <c r="V326" s="67"/>
      <c r="W326" s="69"/>
      <c r="X326" s="35" t="str">
        <f t="shared" si="5"/>
        <v/>
      </c>
    </row>
    <row r="327" spans="2:24" ht="18" customHeight="1" x14ac:dyDescent="0.35">
      <c r="B327" s="37"/>
      <c r="C327" s="37"/>
      <c r="D327" s="37"/>
      <c r="E327" s="37"/>
      <c r="F327" s="37"/>
      <c r="G327" s="37"/>
      <c r="H327" s="37"/>
      <c r="I327" s="37"/>
      <c r="J327" s="37"/>
      <c r="K327" s="76"/>
      <c r="L327" s="37"/>
      <c r="M327" s="92"/>
      <c r="N327" s="37"/>
      <c r="O327" s="66"/>
      <c r="P327" s="67"/>
      <c r="Q327" s="67"/>
      <c r="R327" s="67"/>
      <c r="S327" s="67"/>
      <c r="T327" s="67"/>
      <c r="U327" s="67"/>
      <c r="V327" s="67"/>
      <c r="W327" s="69"/>
      <c r="X327" s="35" t="str">
        <f t="shared" si="5"/>
        <v/>
      </c>
    </row>
    <row r="328" spans="2:24" ht="18" customHeight="1" x14ac:dyDescent="0.35">
      <c r="B328" s="37"/>
      <c r="C328" s="37"/>
      <c r="D328" s="37"/>
      <c r="E328" s="37"/>
      <c r="F328" s="37"/>
      <c r="G328" s="37"/>
      <c r="H328" s="37"/>
      <c r="I328" s="37"/>
      <c r="J328" s="37"/>
      <c r="K328" s="76"/>
      <c r="L328" s="37"/>
      <c r="M328" s="92"/>
      <c r="N328" s="37"/>
      <c r="O328" s="66"/>
      <c r="P328" s="67"/>
      <c r="Q328" s="67"/>
      <c r="R328" s="67"/>
      <c r="S328" s="67"/>
      <c r="T328" s="67"/>
      <c r="U328" s="67"/>
      <c r="V328" s="67"/>
      <c r="W328" s="69"/>
      <c r="X328" s="35" t="str">
        <f t="shared" si="5"/>
        <v/>
      </c>
    </row>
    <row r="329" spans="2:24" ht="18" customHeight="1" x14ac:dyDescent="0.35">
      <c r="B329" s="37"/>
      <c r="C329" s="37"/>
      <c r="D329" s="37"/>
      <c r="E329" s="37"/>
      <c r="F329" s="37"/>
      <c r="G329" s="37"/>
      <c r="H329" s="37"/>
      <c r="I329" s="37"/>
      <c r="J329" s="37"/>
      <c r="K329" s="76"/>
      <c r="L329" s="37"/>
      <c r="M329" s="92"/>
      <c r="N329" s="37"/>
      <c r="O329" s="66"/>
      <c r="P329" s="67"/>
      <c r="Q329" s="67"/>
      <c r="R329" s="67"/>
      <c r="S329" s="67"/>
      <c r="T329" s="67"/>
      <c r="U329" s="67"/>
      <c r="V329" s="67"/>
      <c r="W329" s="69"/>
      <c r="X329" s="35" t="str">
        <f t="shared" si="5"/>
        <v/>
      </c>
    </row>
    <row r="330" spans="2:24" ht="18" customHeight="1" x14ac:dyDescent="0.35">
      <c r="B330" s="37"/>
      <c r="C330" s="37"/>
      <c r="D330" s="37"/>
      <c r="E330" s="37"/>
      <c r="F330" s="37"/>
      <c r="G330" s="37"/>
      <c r="H330" s="37"/>
      <c r="I330" s="37"/>
      <c r="J330" s="37"/>
      <c r="K330" s="76"/>
      <c r="L330" s="37"/>
      <c r="M330" s="92"/>
      <c r="N330" s="37"/>
      <c r="O330" s="66"/>
      <c r="P330" s="67"/>
      <c r="Q330" s="67"/>
      <c r="R330" s="67"/>
      <c r="S330" s="67"/>
      <c r="T330" s="67"/>
      <c r="U330" s="67"/>
      <c r="V330" s="67"/>
      <c r="W330" s="69"/>
      <c r="X330" s="35" t="str">
        <f t="shared" si="5"/>
        <v/>
      </c>
    </row>
    <row r="331" spans="2:24" ht="18" customHeight="1" x14ac:dyDescent="0.35">
      <c r="B331" s="37"/>
      <c r="C331" s="37"/>
      <c r="D331" s="37"/>
      <c r="E331" s="37"/>
      <c r="F331" s="37"/>
      <c r="G331" s="37"/>
      <c r="H331" s="37"/>
      <c r="I331" s="37"/>
      <c r="J331" s="37"/>
      <c r="K331" s="76"/>
      <c r="L331" s="37"/>
      <c r="M331" s="92"/>
      <c r="N331" s="37"/>
      <c r="O331" s="66"/>
      <c r="P331" s="67"/>
      <c r="Q331" s="67"/>
      <c r="R331" s="67"/>
      <c r="S331" s="67"/>
      <c r="T331" s="67"/>
      <c r="U331" s="67"/>
      <c r="V331" s="67"/>
      <c r="W331" s="69"/>
      <c r="X331" s="35" t="str">
        <f t="shared" si="5"/>
        <v/>
      </c>
    </row>
    <row r="332" spans="2:24" ht="18" customHeight="1" x14ac:dyDescent="0.35">
      <c r="B332" s="37"/>
      <c r="C332" s="37"/>
      <c r="D332" s="37"/>
      <c r="E332" s="37"/>
      <c r="F332" s="37"/>
      <c r="G332" s="37"/>
      <c r="H332" s="37"/>
      <c r="I332" s="37"/>
      <c r="J332" s="37"/>
      <c r="K332" s="76"/>
      <c r="L332" s="37"/>
      <c r="M332" s="92"/>
      <c r="N332" s="37"/>
      <c r="O332" s="66"/>
      <c r="P332" s="67"/>
      <c r="Q332" s="67"/>
      <c r="R332" s="67"/>
      <c r="S332" s="67"/>
      <c r="T332" s="67"/>
      <c r="U332" s="67"/>
      <c r="V332" s="67"/>
      <c r="W332" s="69"/>
      <c r="X332" s="35" t="str">
        <f t="shared" si="5"/>
        <v/>
      </c>
    </row>
    <row r="333" spans="2:24" ht="18" customHeight="1" x14ac:dyDescent="0.35">
      <c r="B333" s="37"/>
      <c r="C333" s="37"/>
      <c r="D333" s="37"/>
      <c r="E333" s="37"/>
      <c r="F333" s="37"/>
      <c r="G333" s="37"/>
      <c r="H333" s="37"/>
      <c r="I333" s="37"/>
      <c r="J333" s="37"/>
      <c r="K333" s="76"/>
      <c r="L333" s="37"/>
      <c r="M333" s="92"/>
      <c r="N333" s="37"/>
      <c r="O333" s="66"/>
      <c r="P333" s="67"/>
      <c r="Q333" s="67"/>
      <c r="R333" s="67"/>
      <c r="S333" s="67"/>
      <c r="T333" s="67"/>
      <c r="U333" s="67"/>
      <c r="V333" s="67"/>
      <c r="W333" s="69"/>
      <c r="X333" s="35" t="str">
        <f t="shared" si="5"/>
        <v/>
      </c>
    </row>
    <row r="334" spans="2:24" ht="18" customHeight="1" x14ac:dyDescent="0.35">
      <c r="B334" s="37"/>
      <c r="C334" s="37"/>
      <c r="D334" s="37"/>
      <c r="E334" s="37"/>
      <c r="F334" s="37"/>
      <c r="G334" s="37"/>
      <c r="H334" s="37"/>
      <c r="I334" s="37"/>
      <c r="J334" s="37"/>
      <c r="K334" s="76"/>
      <c r="L334" s="37"/>
      <c r="M334" s="92"/>
      <c r="N334" s="37"/>
      <c r="O334" s="66"/>
      <c r="P334" s="67"/>
      <c r="Q334" s="67"/>
      <c r="R334" s="67"/>
      <c r="S334" s="67"/>
      <c r="T334" s="67"/>
      <c r="U334" s="67"/>
      <c r="V334" s="67"/>
      <c r="W334" s="69"/>
      <c r="X334" s="35" t="str">
        <f t="shared" si="5"/>
        <v/>
      </c>
    </row>
    <row r="335" spans="2:24" ht="18" customHeight="1" x14ac:dyDescent="0.35">
      <c r="B335" s="37"/>
      <c r="C335" s="37"/>
      <c r="D335" s="37"/>
      <c r="E335" s="37"/>
      <c r="F335" s="37"/>
      <c r="G335" s="37"/>
      <c r="H335" s="37"/>
      <c r="I335" s="37"/>
      <c r="J335" s="37"/>
      <c r="K335" s="76"/>
      <c r="L335" s="37"/>
      <c r="M335" s="92"/>
      <c r="N335" s="37"/>
      <c r="O335" s="66"/>
      <c r="P335" s="67"/>
      <c r="Q335" s="67"/>
      <c r="R335" s="67"/>
      <c r="S335" s="67"/>
      <c r="T335" s="67"/>
      <c r="U335" s="67"/>
      <c r="V335" s="67"/>
      <c r="W335" s="69"/>
      <c r="X335" s="35" t="str">
        <f t="shared" si="5"/>
        <v/>
      </c>
    </row>
    <row r="336" spans="2:24" ht="18" customHeight="1" x14ac:dyDescent="0.35">
      <c r="B336" s="37"/>
      <c r="C336" s="37"/>
      <c r="D336" s="37"/>
      <c r="E336" s="37"/>
      <c r="F336" s="37"/>
      <c r="G336" s="37"/>
      <c r="H336" s="37"/>
      <c r="I336" s="37"/>
      <c r="J336" s="37"/>
      <c r="K336" s="76"/>
      <c r="L336" s="37"/>
      <c r="M336" s="92"/>
      <c r="N336" s="37"/>
      <c r="O336" s="66"/>
      <c r="P336" s="67"/>
      <c r="Q336" s="67"/>
      <c r="R336" s="67"/>
      <c r="S336" s="67"/>
      <c r="T336" s="67"/>
      <c r="U336" s="67"/>
      <c r="V336" s="67"/>
      <c r="W336" s="69"/>
      <c r="X336" s="35" t="str">
        <f t="shared" si="5"/>
        <v/>
      </c>
    </row>
    <row r="337" spans="2:24" ht="18" customHeight="1" x14ac:dyDescent="0.35">
      <c r="B337" s="37"/>
      <c r="C337" s="37"/>
      <c r="D337" s="37"/>
      <c r="E337" s="37"/>
      <c r="F337" s="37"/>
      <c r="G337" s="37"/>
      <c r="H337" s="37"/>
      <c r="I337" s="37"/>
      <c r="J337" s="37"/>
      <c r="K337" s="76"/>
      <c r="L337" s="37"/>
      <c r="M337" s="92"/>
      <c r="N337" s="37"/>
      <c r="O337" s="66"/>
      <c r="P337" s="67"/>
      <c r="Q337" s="67"/>
      <c r="R337" s="67"/>
      <c r="S337" s="67"/>
      <c r="T337" s="67"/>
      <c r="U337" s="67"/>
      <c r="V337" s="67"/>
      <c r="W337" s="69"/>
      <c r="X337" s="35" t="str">
        <f t="shared" si="5"/>
        <v/>
      </c>
    </row>
    <row r="338" spans="2:24" ht="18" customHeight="1" x14ac:dyDescent="0.35">
      <c r="B338" s="37"/>
      <c r="C338" s="37"/>
      <c r="D338" s="37"/>
      <c r="E338" s="37"/>
      <c r="F338" s="37"/>
      <c r="G338" s="37"/>
      <c r="H338" s="37"/>
      <c r="I338" s="37"/>
      <c r="J338" s="37"/>
      <c r="K338" s="76"/>
      <c r="L338" s="37"/>
      <c r="M338" s="92"/>
      <c r="N338" s="37"/>
      <c r="O338" s="66"/>
      <c r="P338" s="67"/>
      <c r="Q338" s="67"/>
      <c r="R338" s="67"/>
      <c r="S338" s="67"/>
      <c r="T338" s="67"/>
      <c r="U338" s="67"/>
      <c r="V338" s="67"/>
      <c r="W338" s="69"/>
      <c r="X338" s="35" t="str">
        <f t="shared" si="5"/>
        <v/>
      </c>
    </row>
    <row r="339" spans="2:24" ht="18" customHeight="1" x14ac:dyDescent="0.35">
      <c r="B339" s="37"/>
      <c r="C339" s="37"/>
      <c r="D339" s="37"/>
      <c r="E339" s="37"/>
      <c r="F339" s="37"/>
      <c r="G339" s="37"/>
      <c r="H339" s="37"/>
      <c r="I339" s="37"/>
      <c r="J339" s="37"/>
      <c r="K339" s="76"/>
      <c r="L339" s="37"/>
      <c r="M339" s="92"/>
      <c r="N339" s="37"/>
      <c r="O339" s="66"/>
      <c r="P339" s="67"/>
      <c r="Q339" s="67"/>
      <c r="R339" s="67"/>
      <c r="S339" s="67"/>
      <c r="T339" s="67"/>
      <c r="U339" s="67"/>
      <c r="V339" s="67"/>
      <c r="W339" s="69"/>
      <c r="X339" s="35" t="str">
        <f t="shared" si="5"/>
        <v/>
      </c>
    </row>
    <row r="340" spans="2:24" ht="18" customHeight="1" x14ac:dyDescent="0.35">
      <c r="B340" s="37"/>
      <c r="C340" s="37"/>
      <c r="D340" s="37"/>
      <c r="E340" s="37"/>
      <c r="F340" s="37"/>
      <c r="G340" s="37"/>
      <c r="H340" s="37"/>
      <c r="I340" s="37"/>
      <c r="J340" s="37"/>
      <c r="K340" s="76"/>
      <c r="L340" s="37"/>
      <c r="M340" s="92"/>
      <c r="N340" s="37"/>
      <c r="O340" s="66"/>
      <c r="P340" s="67"/>
      <c r="Q340" s="67"/>
      <c r="R340" s="67"/>
      <c r="S340" s="67"/>
      <c r="T340" s="67"/>
      <c r="U340" s="67"/>
      <c r="V340" s="67"/>
      <c r="W340" s="69"/>
      <c r="X340" s="35" t="str">
        <f t="shared" si="5"/>
        <v/>
      </c>
    </row>
    <row r="341" spans="2:24" ht="18" customHeight="1" x14ac:dyDescent="0.35">
      <c r="B341" s="37"/>
      <c r="C341" s="37"/>
      <c r="D341" s="37"/>
      <c r="E341" s="37"/>
      <c r="F341" s="37"/>
      <c r="G341" s="37"/>
      <c r="H341" s="37"/>
      <c r="I341" s="37"/>
      <c r="J341" s="37"/>
      <c r="K341" s="76"/>
      <c r="L341" s="37"/>
      <c r="M341" s="92"/>
      <c r="N341" s="37"/>
      <c r="O341" s="66"/>
      <c r="P341" s="67"/>
      <c r="Q341" s="67"/>
      <c r="R341" s="67"/>
      <c r="S341" s="67"/>
      <c r="T341" s="67"/>
      <c r="U341" s="67"/>
      <c r="V341" s="67"/>
      <c r="W341" s="69"/>
      <c r="X341" s="35" t="str">
        <f t="shared" si="5"/>
        <v/>
      </c>
    </row>
    <row r="342" spans="2:24" ht="18" customHeight="1" x14ac:dyDescent="0.35">
      <c r="B342" s="37"/>
      <c r="C342" s="37"/>
      <c r="D342" s="37"/>
      <c r="E342" s="37"/>
      <c r="F342" s="37"/>
      <c r="G342" s="37"/>
      <c r="H342" s="37"/>
      <c r="I342" s="37"/>
      <c r="J342" s="37"/>
      <c r="K342" s="76"/>
      <c r="L342" s="37"/>
      <c r="M342" s="92"/>
      <c r="N342" s="37"/>
      <c r="O342" s="66"/>
      <c r="P342" s="67"/>
      <c r="Q342" s="67"/>
      <c r="R342" s="67"/>
      <c r="S342" s="67"/>
      <c r="T342" s="67"/>
      <c r="U342" s="67"/>
      <c r="V342" s="67"/>
      <c r="W342" s="69"/>
      <c r="X342" s="35" t="str">
        <f t="shared" si="5"/>
        <v/>
      </c>
    </row>
    <row r="343" spans="2:24" ht="18" customHeight="1" x14ac:dyDescent="0.35">
      <c r="B343" s="37"/>
      <c r="C343" s="37"/>
      <c r="D343" s="37"/>
      <c r="E343" s="37"/>
      <c r="F343" s="37"/>
      <c r="G343" s="37"/>
      <c r="H343" s="37"/>
      <c r="I343" s="37"/>
      <c r="J343" s="37"/>
      <c r="K343" s="76"/>
      <c r="L343" s="37"/>
      <c r="M343" s="92"/>
      <c r="N343" s="37"/>
      <c r="O343" s="66"/>
      <c r="P343" s="67"/>
      <c r="Q343" s="67"/>
      <c r="R343" s="67"/>
      <c r="S343" s="67"/>
      <c r="T343" s="67"/>
      <c r="U343" s="67"/>
      <c r="V343" s="67"/>
      <c r="W343" s="69"/>
      <c r="X343" s="35" t="str">
        <f t="shared" si="5"/>
        <v/>
      </c>
    </row>
    <row r="344" spans="2:24" ht="18" customHeight="1" x14ac:dyDescent="0.35">
      <c r="B344" s="37"/>
      <c r="C344" s="37"/>
      <c r="D344" s="37"/>
      <c r="E344" s="37"/>
      <c r="F344" s="37"/>
      <c r="G344" s="37"/>
      <c r="H344" s="37"/>
      <c r="I344" s="37"/>
      <c r="J344" s="37"/>
      <c r="K344" s="76"/>
      <c r="L344" s="37"/>
      <c r="M344" s="92"/>
      <c r="N344" s="37"/>
      <c r="O344" s="66"/>
      <c r="P344" s="67"/>
      <c r="Q344" s="67"/>
      <c r="R344" s="67"/>
      <c r="S344" s="67"/>
      <c r="T344" s="67"/>
      <c r="U344" s="67"/>
      <c r="V344" s="67"/>
      <c r="W344" s="69"/>
      <c r="X344" s="35" t="str">
        <f t="shared" si="5"/>
        <v/>
      </c>
    </row>
    <row r="345" spans="2:24" ht="18" customHeight="1" x14ac:dyDescent="0.35">
      <c r="B345" s="37"/>
      <c r="C345" s="37"/>
      <c r="D345" s="37"/>
      <c r="E345" s="37"/>
      <c r="F345" s="37"/>
      <c r="G345" s="37"/>
      <c r="H345" s="37"/>
      <c r="I345" s="37"/>
      <c r="J345" s="37"/>
      <c r="K345" s="76"/>
      <c r="L345" s="37"/>
      <c r="M345" s="92"/>
      <c r="N345" s="37"/>
      <c r="O345" s="66"/>
      <c r="P345" s="67"/>
      <c r="Q345" s="67"/>
      <c r="R345" s="67"/>
      <c r="S345" s="67"/>
      <c r="T345" s="67"/>
      <c r="U345" s="67"/>
      <c r="V345" s="67"/>
      <c r="W345" s="69"/>
      <c r="X345" s="35" t="str">
        <f t="shared" si="5"/>
        <v/>
      </c>
    </row>
    <row r="346" spans="2:24" ht="18" customHeight="1" x14ac:dyDescent="0.35">
      <c r="B346" s="37"/>
      <c r="C346" s="37"/>
      <c r="D346" s="37"/>
      <c r="E346" s="37"/>
      <c r="F346" s="37"/>
      <c r="G346" s="37"/>
      <c r="H346" s="37"/>
      <c r="I346" s="37"/>
      <c r="J346" s="37"/>
      <c r="K346" s="76"/>
      <c r="L346" s="37"/>
      <c r="M346" s="92"/>
      <c r="N346" s="37"/>
      <c r="O346" s="66"/>
      <c r="P346" s="67"/>
      <c r="Q346" s="67"/>
      <c r="R346" s="67"/>
      <c r="S346" s="67"/>
      <c r="T346" s="67"/>
      <c r="U346" s="67"/>
      <c r="V346" s="67"/>
      <c r="W346" s="69"/>
      <c r="X346" s="35" t="str">
        <f t="shared" si="5"/>
        <v/>
      </c>
    </row>
    <row r="347" spans="2:24" ht="18" customHeight="1" x14ac:dyDescent="0.35">
      <c r="B347" s="37"/>
      <c r="C347" s="37"/>
      <c r="D347" s="37"/>
      <c r="E347" s="37"/>
      <c r="F347" s="37"/>
      <c r="G347" s="37"/>
      <c r="H347" s="37"/>
      <c r="I347" s="37"/>
      <c r="J347" s="37"/>
      <c r="K347" s="76"/>
      <c r="L347" s="37"/>
      <c r="M347" s="92"/>
      <c r="N347" s="37"/>
      <c r="O347" s="66"/>
      <c r="P347" s="67"/>
      <c r="Q347" s="67"/>
      <c r="R347" s="67"/>
      <c r="S347" s="67"/>
      <c r="T347" s="67"/>
      <c r="U347" s="67"/>
      <c r="V347" s="67"/>
      <c r="W347" s="69"/>
      <c r="X347" s="35" t="str">
        <f t="shared" si="5"/>
        <v/>
      </c>
    </row>
    <row r="348" spans="2:24" ht="18" customHeight="1" x14ac:dyDescent="0.35">
      <c r="B348" s="37"/>
      <c r="C348" s="37"/>
      <c r="D348" s="37"/>
      <c r="E348" s="37"/>
      <c r="F348" s="37"/>
      <c r="G348" s="37"/>
      <c r="H348" s="37"/>
      <c r="I348" s="37"/>
      <c r="J348" s="37"/>
      <c r="K348" s="76"/>
      <c r="L348" s="37"/>
      <c r="M348" s="92"/>
      <c r="N348" s="37"/>
      <c r="O348" s="66"/>
      <c r="P348" s="67"/>
      <c r="Q348" s="67"/>
      <c r="R348" s="67"/>
      <c r="S348" s="67"/>
      <c r="T348" s="67"/>
      <c r="U348" s="67"/>
      <c r="V348" s="67"/>
      <c r="W348" s="69"/>
      <c r="X348" s="35" t="str">
        <f t="shared" si="5"/>
        <v/>
      </c>
    </row>
    <row r="349" spans="2:24" ht="18" customHeight="1" x14ac:dyDescent="0.35">
      <c r="B349" s="37"/>
      <c r="C349" s="37"/>
      <c r="D349" s="37"/>
      <c r="E349" s="37"/>
      <c r="F349" s="37"/>
      <c r="G349" s="37"/>
      <c r="H349" s="37"/>
      <c r="I349" s="37"/>
      <c r="J349" s="37"/>
      <c r="K349" s="76"/>
      <c r="L349" s="37"/>
      <c r="M349" s="92"/>
      <c r="N349" s="37"/>
      <c r="O349" s="66"/>
      <c r="P349" s="67"/>
      <c r="Q349" s="67"/>
      <c r="R349" s="67"/>
      <c r="S349" s="67"/>
      <c r="T349" s="67"/>
      <c r="U349" s="67"/>
      <c r="V349" s="67"/>
      <c r="W349" s="69"/>
      <c r="X349" s="35" t="str">
        <f t="shared" si="5"/>
        <v/>
      </c>
    </row>
    <row r="350" spans="2:24" ht="18" customHeight="1" x14ac:dyDescent="0.35">
      <c r="B350" s="37"/>
      <c r="C350" s="37"/>
      <c r="D350" s="37"/>
      <c r="E350" s="37"/>
      <c r="F350" s="37"/>
      <c r="G350" s="37"/>
      <c r="H350" s="37"/>
      <c r="I350" s="37"/>
      <c r="J350" s="37"/>
      <c r="K350" s="76"/>
      <c r="L350" s="37"/>
      <c r="M350" s="92"/>
      <c r="N350" s="37"/>
      <c r="O350" s="66"/>
      <c r="P350" s="67"/>
      <c r="Q350" s="67"/>
      <c r="R350" s="67"/>
      <c r="S350" s="67"/>
      <c r="T350" s="67"/>
      <c r="U350" s="67"/>
      <c r="V350" s="67"/>
      <c r="W350" s="69"/>
      <c r="X350" s="35" t="str">
        <f t="shared" ref="X350:X381" si="6">IF(ISBLANK(E350),"",IF(P350="Approved",W350+M350,0))</f>
        <v/>
      </c>
    </row>
    <row r="351" spans="2:24" ht="18" customHeight="1" x14ac:dyDescent="0.35">
      <c r="B351" s="37"/>
      <c r="C351" s="37"/>
      <c r="D351" s="37"/>
      <c r="E351" s="37"/>
      <c r="F351" s="37"/>
      <c r="G351" s="37"/>
      <c r="H351" s="37"/>
      <c r="I351" s="37"/>
      <c r="J351" s="37"/>
      <c r="K351" s="76"/>
      <c r="L351" s="37"/>
      <c r="M351" s="92"/>
      <c r="N351" s="37"/>
      <c r="O351" s="66"/>
      <c r="P351" s="67"/>
      <c r="Q351" s="67"/>
      <c r="R351" s="67"/>
      <c r="S351" s="67"/>
      <c r="T351" s="67"/>
      <c r="U351" s="67"/>
      <c r="V351" s="67"/>
      <c r="W351" s="69"/>
      <c r="X351" s="35" t="str">
        <f t="shared" si="6"/>
        <v/>
      </c>
    </row>
    <row r="352" spans="2:24" ht="18" customHeight="1" x14ac:dyDescent="0.35">
      <c r="B352" s="37"/>
      <c r="C352" s="37"/>
      <c r="D352" s="37"/>
      <c r="E352" s="37"/>
      <c r="F352" s="37"/>
      <c r="G352" s="37"/>
      <c r="H352" s="37"/>
      <c r="I352" s="37"/>
      <c r="J352" s="37"/>
      <c r="K352" s="76"/>
      <c r="L352" s="37"/>
      <c r="M352" s="92"/>
      <c r="N352" s="37"/>
      <c r="O352" s="66"/>
      <c r="P352" s="67"/>
      <c r="Q352" s="67"/>
      <c r="R352" s="67"/>
      <c r="S352" s="67"/>
      <c r="T352" s="67"/>
      <c r="U352" s="67"/>
      <c r="V352" s="67"/>
      <c r="W352" s="69"/>
      <c r="X352" s="35" t="str">
        <f t="shared" si="6"/>
        <v/>
      </c>
    </row>
    <row r="353" spans="2:24" ht="18" customHeight="1" x14ac:dyDescent="0.35">
      <c r="B353" s="37"/>
      <c r="C353" s="37"/>
      <c r="D353" s="37"/>
      <c r="E353" s="37"/>
      <c r="F353" s="37"/>
      <c r="G353" s="37"/>
      <c r="H353" s="37"/>
      <c r="I353" s="37"/>
      <c r="J353" s="37"/>
      <c r="K353" s="76"/>
      <c r="L353" s="37"/>
      <c r="M353" s="92"/>
      <c r="N353" s="37"/>
      <c r="O353" s="66"/>
      <c r="P353" s="67"/>
      <c r="Q353" s="67"/>
      <c r="R353" s="67"/>
      <c r="S353" s="67"/>
      <c r="T353" s="67"/>
      <c r="U353" s="67"/>
      <c r="V353" s="67"/>
      <c r="W353" s="69"/>
      <c r="X353" s="35" t="str">
        <f t="shared" si="6"/>
        <v/>
      </c>
    </row>
    <row r="354" spans="2:24" ht="18" customHeight="1" x14ac:dyDescent="0.35">
      <c r="B354" s="37"/>
      <c r="C354" s="37"/>
      <c r="D354" s="37"/>
      <c r="E354" s="37"/>
      <c r="F354" s="37"/>
      <c r="G354" s="37"/>
      <c r="H354" s="37"/>
      <c r="I354" s="37"/>
      <c r="J354" s="37"/>
      <c r="K354" s="76"/>
      <c r="L354" s="37"/>
      <c r="M354" s="92"/>
      <c r="N354" s="37"/>
      <c r="O354" s="66"/>
      <c r="P354" s="67"/>
      <c r="Q354" s="67"/>
      <c r="R354" s="67"/>
      <c r="S354" s="67"/>
      <c r="T354" s="67"/>
      <c r="U354" s="67"/>
      <c r="V354" s="67"/>
      <c r="W354" s="69"/>
      <c r="X354" s="35" t="str">
        <f t="shared" si="6"/>
        <v/>
      </c>
    </row>
    <row r="355" spans="2:24" ht="18" customHeight="1" x14ac:dyDescent="0.35">
      <c r="B355" s="37"/>
      <c r="C355" s="37"/>
      <c r="D355" s="37"/>
      <c r="E355" s="37"/>
      <c r="F355" s="37"/>
      <c r="G355" s="37"/>
      <c r="H355" s="37"/>
      <c r="I355" s="37"/>
      <c r="J355" s="37"/>
      <c r="K355" s="76"/>
      <c r="L355" s="37"/>
      <c r="M355" s="92"/>
      <c r="N355" s="37"/>
      <c r="O355" s="66"/>
      <c r="P355" s="67"/>
      <c r="Q355" s="67"/>
      <c r="R355" s="67"/>
      <c r="S355" s="67"/>
      <c r="T355" s="67"/>
      <c r="U355" s="67"/>
      <c r="V355" s="67"/>
      <c r="W355" s="69"/>
      <c r="X355" s="35" t="str">
        <f t="shared" si="6"/>
        <v/>
      </c>
    </row>
    <row r="356" spans="2:24" ht="18" customHeight="1" x14ac:dyDescent="0.35">
      <c r="B356" s="37"/>
      <c r="C356" s="37"/>
      <c r="D356" s="37"/>
      <c r="E356" s="37"/>
      <c r="F356" s="37"/>
      <c r="G356" s="37"/>
      <c r="H356" s="37"/>
      <c r="I356" s="37"/>
      <c r="J356" s="37"/>
      <c r="K356" s="76"/>
      <c r="L356" s="37"/>
      <c r="M356" s="92"/>
      <c r="N356" s="37"/>
      <c r="O356" s="66"/>
      <c r="P356" s="67"/>
      <c r="Q356" s="67"/>
      <c r="R356" s="67"/>
      <c r="S356" s="67"/>
      <c r="T356" s="67"/>
      <c r="U356" s="67"/>
      <c r="V356" s="67"/>
      <c r="W356" s="69"/>
      <c r="X356" s="35" t="str">
        <f t="shared" si="6"/>
        <v/>
      </c>
    </row>
    <row r="357" spans="2:24" ht="18" customHeight="1" x14ac:dyDescent="0.35">
      <c r="B357" s="37"/>
      <c r="C357" s="37"/>
      <c r="D357" s="37"/>
      <c r="E357" s="37"/>
      <c r="F357" s="37"/>
      <c r="G357" s="37"/>
      <c r="H357" s="37"/>
      <c r="I357" s="37"/>
      <c r="J357" s="37"/>
      <c r="K357" s="76"/>
      <c r="L357" s="37"/>
      <c r="M357" s="92"/>
      <c r="N357" s="37"/>
      <c r="O357" s="66"/>
      <c r="P357" s="67"/>
      <c r="Q357" s="67"/>
      <c r="R357" s="67"/>
      <c r="S357" s="67"/>
      <c r="T357" s="67"/>
      <c r="U357" s="67"/>
      <c r="V357" s="67"/>
      <c r="W357" s="69"/>
      <c r="X357" s="35" t="str">
        <f t="shared" si="6"/>
        <v/>
      </c>
    </row>
    <row r="358" spans="2:24" ht="18" customHeight="1" x14ac:dyDescent="0.35">
      <c r="B358" s="37"/>
      <c r="C358" s="37"/>
      <c r="D358" s="37"/>
      <c r="E358" s="37"/>
      <c r="F358" s="37"/>
      <c r="G358" s="37"/>
      <c r="H358" s="37"/>
      <c r="I358" s="37"/>
      <c r="J358" s="37"/>
      <c r="K358" s="76"/>
      <c r="L358" s="37"/>
      <c r="M358" s="92"/>
      <c r="N358" s="37"/>
      <c r="O358" s="66"/>
      <c r="P358" s="67"/>
      <c r="Q358" s="67"/>
      <c r="R358" s="67"/>
      <c r="S358" s="67"/>
      <c r="T358" s="67"/>
      <c r="U358" s="67"/>
      <c r="V358" s="67"/>
      <c r="W358" s="69"/>
      <c r="X358" s="35" t="str">
        <f t="shared" si="6"/>
        <v/>
      </c>
    </row>
    <row r="359" spans="2:24" ht="18" customHeight="1" x14ac:dyDescent="0.35">
      <c r="B359" s="37"/>
      <c r="C359" s="37"/>
      <c r="D359" s="37"/>
      <c r="E359" s="37"/>
      <c r="F359" s="37"/>
      <c r="G359" s="37"/>
      <c r="H359" s="37"/>
      <c r="I359" s="37"/>
      <c r="J359" s="37"/>
      <c r="K359" s="76"/>
      <c r="L359" s="37"/>
      <c r="M359" s="92"/>
      <c r="N359" s="37"/>
      <c r="O359" s="66"/>
      <c r="P359" s="67"/>
      <c r="Q359" s="67"/>
      <c r="R359" s="67"/>
      <c r="S359" s="67"/>
      <c r="T359" s="67"/>
      <c r="U359" s="67"/>
      <c r="V359" s="67"/>
      <c r="W359" s="69"/>
      <c r="X359" s="35" t="str">
        <f t="shared" si="6"/>
        <v/>
      </c>
    </row>
    <row r="360" spans="2:24" ht="18" customHeight="1" x14ac:dyDescent="0.35">
      <c r="B360" s="37"/>
      <c r="C360" s="37"/>
      <c r="D360" s="37"/>
      <c r="E360" s="37"/>
      <c r="F360" s="37"/>
      <c r="G360" s="37"/>
      <c r="H360" s="37"/>
      <c r="I360" s="37"/>
      <c r="J360" s="37"/>
      <c r="K360" s="76"/>
      <c r="L360" s="37"/>
      <c r="M360" s="92"/>
      <c r="N360" s="37"/>
      <c r="O360" s="66"/>
      <c r="P360" s="67"/>
      <c r="Q360" s="67"/>
      <c r="R360" s="67"/>
      <c r="S360" s="67"/>
      <c r="T360" s="67"/>
      <c r="U360" s="67"/>
      <c r="V360" s="67"/>
      <c r="W360" s="69"/>
      <c r="X360" s="35" t="str">
        <f t="shared" si="6"/>
        <v/>
      </c>
    </row>
    <row r="361" spans="2:24" ht="18" customHeight="1" x14ac:dyDescent="0.35">
      <c r="B361" s="37"/>
      <c r="C361" s="37"/>
      <c r="D361" s="37"/>
      <c r="E361" s="37"/>
      <c r="F361" s="37"/>
      <c r="G361" s="37"/>
      <c r="H361" s="37"/>
      <c r="I361" s="37"/>
      <c r="J361" s="37"/>
      <c r="K361" s="76"/>
      <c r="L361" s="37"/>
      <c r="M361" s="92"/>
      <c r="N361" s="37"/>
      <c r="O361" s="66"/>
      <c r="P361" s="67"/>
      <c r="Q361" s="67"/>
      <c r="R361" s="67"/>
      <c r="S361" s="67"/>
      <c r="T361" s="67"/>
      <c r="U361" s="67"/>
      <c r="V361" s="67"/>
      <c r="W361" s="69"/>
      <c r="X361" s="35" t="str">
        <f t="shared" si="6"/>
        <v/>
      </c>
    </row>
    <row r="362" spans="2:24" ht="18" customHeight="1" x14ac:dyDescent="0.35">
      <c r="B362" s="37"/>
      <c r="C362" s="37"/>
      <c r="D362" s="37"/>
      <c r="E362" s="37"/>
      <c r="F362" s="37"/>
      <c r="G362" s="37"/>
      <c r="H362" s="37"/>
      <c r="I362" s="37"/>
      <c r="J362" s="37"/>
      <c r="K362" s="76"/>
      <c r="L362" s="37"/>
      <c r="M362" s="92"/>
      <c r="N362" s="37"/>
      <c r="O362" s="66"/>
      <c r="P362" s="67"/>
      <c r="Q362" s="67"/>
      <c r="R362" s="67"/>
      <c r="S362" s="67"/>
      <c r="T362" s="67"/>
      <c r="U362" s="67"/>
      <c r="V362" s="67"/>
      <c r="W362" s="69"/>
      <c r="X362" s="35" t="str">
        <f t="shared" si="6"/>
        <v/>
      </c>
    </row>
    <row r="363" spans="2:24" ht="18" customHeight="1" x14ac:dyDescent="0.35">
      <c r="B363" s="37"/>
      <c r="C363" s="37"/>
      <c r="D363" s="37"/>
      <c r="E363" s="37"/>
      <c r="F363" s="37"/>
      <c r="G363" s="37"/>
      <c r="H363" s="37"/>
      <c r="I363" s="37"/>
      <c r="J363" s="37"/>
      <c r="K363" s="76"/>
      <c r="L363" s="37"/>
      <c r="M363" s="92"/>
      <c r="N363" s="37"/>
      <c r="O363" s="66"/>
      <c r="P363" s="67"/>
      <c r="Q363" s="67"/>
      <c r="R363" s="67"/>
      <c r="S363" s="67"/>
      <c r="T363" s="67"/>
      <c r="U363" s="67"/>
      <c r="V363" s="67"/>
      <c r="W363" s="69"/>
      <c r="X363" s="35" t="str">
        <f t="shared" si="6"/>
        <v/>
      </c>
    </row>
    <row r="364" spans="2:24" ht="18" customHeight="1" x14ac:dyDescent="0.35">
      <c r="B364" s="37"/>
      <c r="C364" s="37"/>
      <c r="D364" s="37"/>
      <c r="E364" s="37"/>
      <c r="F364" s="37"/>
      <c r="G364" s="37"/>
      <c r="H364" s="37"/>
      <c r="I364" s="37"/>
      <c r="J364" s="37"/>
      <c r="K364" s="76"/>
      <c r="L364" s="37"/>
      <c r="M364" s="92"/>
      <c r="N364" s="37"/>
      <c r="O364" s="66"/>
      <c r="P364" s="67"/>
      <c r="Q364" s="67"/>
      <c r="R364" s="67"/>
      <c r="S364" s="67"/>
      <c r="T364" s="67"/>
      <c r="U364" s="67"/>
      <c r="V364" s="67"/>
      <c r="W364" s="69"/>
      <c r="X364" s="35" t="str">
        <f t="shared" si="6"/>
        <v/>
      </c>
    </row>
    <row r="365" spans="2:24" ht="18" customHeight="1" x14ac:dyDescent="0.35">
      <c r="B365" s="37"/>
      <c r="C365" s="37"/>
      <c r="D365" s="37"/>
      <c r="E365" s="37"/>
      <c r="F365" s="37"/>
      <c r="G365" s="37"/>
      <c r="H365" s="37"/>
      <c r="I365" s="37"/>
      <c r="J365" s="37"/>
      <c r="K365" s="76"/>
      <c r="L365" s="37"/>
      <c r="M365" s="92"/>
      <c r="N365" s="37"/>
      <c r="O365" s="66"/>
      <c r="P365" s="67"/>
      <c r="Q365" s="67"/>
      <c r="R365" s="67"/>
      <c r="S365" s="67"/>
      <c r="T365" s="67"/>
      <c r="U365" s="67"/>
      <c r="V365" s="67"/>
      <c r="W365" s="69"/>
      <c r="X365" s="35" t="str">
        <f t="shared" si="6"/>
        <v/>
      </c>
    </row>
    <row r="366" spans="2:24" ht="18" customHeight="1" x14ac:dyDescent="0.35">
      <c r="B366" s="37"/>
      <c r="C366" s="37"/>
      <c r="D366" s="37"/>
      <c r="E366" s="37"/>
      <c r="F366" s="37"/>
      <c r="G366" s="37"/>
      <c r="H366" s="37"/>
      <c r="I366" s="37"/>
      <c r="J366" s="37"/>
      <c r="K366" s="76"/>
      <c r="L366" s="37"/>
      <c r="M366" s="92"/>
      <c r="N366" s="37"/>
      <c r="O366" s="66"/>
      <c r="P366" s="67"/>
      <c r="Q366" s="67"/>
      <c r="R366" s="67"/>
      <c r="S366" s="67"/>
      <c r="T366" s="67"/>
      <c r="U366" s="67"/>
      <c r="V366" s="67"/>
      <c r="W366" s="69"/>
      <c r="X366" s="35" t="str">
        <f t="shared" si="6"/>
        <v/>
      </c>
    </row>
    <row r="367" spans="2:24" ht="18" customHeight="1" x14ac:dyDescent="0.35">
      <c r="B367" s="37"/>
      <c r="C367" s="37"/>
      <c r="D367" s="37"/>
      <c r="E367" s="37"/>
      <c r="F367" s="37"/>
      <c r="G367" s="37"/>
      <c r="H367" s="37"/>
      <c r="I367" s="37"/>
      <c r="J367" s="37"/>
      <c r="K367" s="76"/>
      <c r="L367" s="37"/>
      <c r="M367" s="92"/>
      <c r="N367" s="37"/>
      <c r="O367" s="66"/>
      <c r="P367" s="67"/>
      <c r="Q367" s="67"/>
      <c r="R367" s="67"/>
      <c r="S367" s="67"/>
      <c r="T367" s="67"/>
      <c r="U367" s="67"/>
      <c r="V367" s="67"/>
      <c r="W367" s="69"/>
      <c r="X367" s="35" t="str">
        <f t="shared" si="6"/>
        <v/>
      </c>
    </row>
    <row r="368" spans="2:24" ht="18" customHeight="1" x14ac:dyDescent="0.35">
      <c r="B368" s="37"/>
      <c r="C368" s="37"/>
      <c r="D368" s="37"/>
      <c r="E368" s="37"/>
      <c r="F368" s="37"/>
      <c r="G368" s="37"/>
      <c r="H368" s="37"/>
      <c r="I368" s="37"/>
      <c r="J368" s="37"/>
      <c r="K368" s="76"/>
      <c r="L368" s="37"/>
      <c r="M368" s="92"/>
      <c r="N368" s="37"/>
      <c r="O368" s="66"/>
      <c r="P368" s="67"/>
      <c r="Q368" s="67"/>
      <c r="R368" s="67"/>
      <c r="S368" s="67"/>
      <c r="T368" s="67"/>
      <c r="U368" s="67"/>
      <c r="V368" s="67"/>
      <c r="W368" s="69"/>
      <c r="X368" s="35" t="str">
        <f t="shared" si="6"/>
        <v/>
      </c>
    </row>
    <row r="369" spans="2:24" ht="18" customHeight="1" x14ac:dyDescent="0.35">
      <c r="B369" s="37"/>
      <c r="C369" s="37"/>
      <c r="D369" s="37"/>
      <c r="E369" s="37"/>
      <c r="F369" s="37"/>
      <c r="G369" s="37"/>
      <c r="H369" s="37"/>
      <c r="I369" s="37"/>
      <c r="J369" s="37"/>
      <c r="K369" s="76"/>
      <c r="L369" s="37"/>
      <c r="M369" s="92"/>
      <c r="N369" s="37"/>
      <c r="O369" s="66"/>
      <c r="P369" s="67"/>
      <c r="Q369" s="67"/>
      <c r="R369" s="67"/>
      <c r="S369" s="67"/>
      <c r="T369" s="67"/>
      <c r="U369" s="67"/>
      <c r="V369" s="67"/>
      <c r="W369" s="69"/>
      <c r="X369" s="35" t="str">
        <f t="shared" si="6"/>
        <v/>
      </c>
    </row>
    <row r="370" spans="2:24" ht="18" customHeight="1" x14ac:dyDescent="0.35">
      <c r="B370" s="37"/>
      <c r="C370" s="37"/>
      <c r="D370" s="37"/>
      <c r="E370" s="37"/>
      <c r="F370" s="37"/>
      <c r="G370" s="37"/>
      <c r="H370" s="37"/>
      <c r="I370" s="37"/>
      <c r="J370" s="37"/>
      <c r="K370" s="76"/>
      <c r="L370" s="37"/>
      <c r="M370" s="92"/>
      <c r="N370" s="37"/>
      <c r="O370" s="66"/>
      <c r="P370" s="67"/>
      <c r="Q370" s="67"/>
      <c r="R370" s="67"/>
      <c r="S370" s="67"/>
      <c r="T370" s="67"/>
      <c r="U370" s="67"/>
      <c r="V370" s="67"/>
      <c r="W370" s="69"/>
      <c r="X370" s="35" t="str">
        <f t="shared" si="6"/>
        <v/>
      </c>
    </row>
    <row r="371" spans="2:24" ht="18" customHeight="1" x14ac:dyDescent="0.35">
      <c r="B371" s="37"/>
      <c r="C371" s="37"/>
      <c r="D371" s="37"/>
      <c r="E371" s="37"/>
      <c r="F371" s="37"/>
      <c r="G371" s="37"/>
      <c r="H371" s="37"/>
      <c r="I371" s="37"/>
      <c r="J371" s="37"/>
      <c r="K371" s="76"/>
      <c r="L371" s="37"/>
      <c r="M371" s="92"/>
      <c r="N371" s="37"/>
      <c r="O371" s="66"/>
      <c r="P371" s="67"/>
      <c r="Q371" s="67"/>
      <c r="R371" s="67"/>
      <c r="S371" s="67"/>
      <c r="T371" s="67"/>
      <c r="U371" s="67"/>
      <c r="V371" s="67"/>
      <c r="W371" s="69"/>
      <c r="X371" s="35" t="str">
        <f t="shared" si="6"/>
        <v/>
      </c>
    </row>
    <row r="372" spans="2:24" ht="18" customHeight="1" x14ac:dyDescent="0.35">
      <c r="B372" s="37"/>
      <c r="C372" s="37"/>
      <c r="D372" s="37"/>
      <c r="E372" s="37"/>
      <c r="F372" s="37"/>
      <c r="G372" s="37"/>
      <c r="H372" s="37"/>
      <c r="I372" s="37"/>
      <c r="J372" s="37"/>
      <c r="K372" s="76"/>
      <c r="L372" s="37"/>
      <c r="M372" s="92"/>
      <c r="N372" s="37"/>
      <c r="O372" s="66"/>
      <c r="P372" s="67"/>
      <c r="Q372" s="67"/>
      <c r="R372" s="67"/>
      <c r="S372" s="67"/>
      <c r="T372" s="67"/>
      <c r="U372" s="67"/>
      <c r="V372" s="67"/>
      <c r="W372" s="69"/>
      <c r="X372" s="35" t="str">
        <f t="shared" si="6"/>
        <v/>
      </c>
    </row>
    <row r="373" spans="2:24" ht="18" customHeight="1" x14ac:dyDescent="0.35">
      <c r="B373" s="37"/>
      <c r="C373" s="37"/>
      <c r="D373" s="37"/>
      <c r="E373" s="37"/>
      <c r="F373" s="37"/>
      <c r="G373" s="37"/>
      <c r="H373" s="37"/>
      <c r="I373" s="37"/>
      <c r="J373" s="37"/>
      <c r="K373" s="76"/>
      <c r="L373" s="37"/>
      <c r="M373" s="92"/>
      <c r="N373" s="37"/>
      <c r="O373" s="66"/>
      <c r="P373" s="67"/>
      <c r="Q373" s="67"/>
      <c r="R373" s="67"/>
      <c r="S373" s="67"/>
      <c r="T373" s="67"/>
      <c r="U373" s="67"/>
      <c r="V373" s="67"/>
      <c r="W373" s="69"/>
      <c r="X373" s="35" t="str">
        <f t="shared" si="6"/>
        <v/>
      </c>
    </row>
    <row r="374" spans="2:24" ht="18" customHeight="1" x14ac:dyDescent="0.35">
      <c r="B374" s="37"/>
      <c r="C374" s="37"/>
      <c r="D374" s="37"/>
      <c r="E374" s="37"/>
      <c r="F374" s="37"/>
      <c r="G374" s="37"/>
      <c r="H374" s="37"/>
      <c r="I374" s="37"/>
      <c r="J374" s="37"/>
      <c r="K374" s="76"/>
      <c r="L374" s="37"/>
      <c r="M374" s="92"/>
      <c r="N374" s="37"/>
      <c r="O374" s="66"/>
      <c r="P374" s="67"/>
      <c r="Q374" s="67"/>
      <c r="R374" s="67"/>
      <c r="S374" s="67"/>
      <c r="T374" s="67"/>
      <c r="U374" s="67"/>
      <c r="V374" s="67"/>
      <c r="W374" s="69"/>
      <c r="X374" s="35" t="str">
        <f t="shared" si="6"/>
        <v/>
      </c>
    </row>
    <row r="375" spans="2:24" ht="18" customHeight="1" x14ac:dyDescent="0.35">
      <c r="B375" s="37"/>
      <c r="C375" s="37"/>
      <c r="D375" s="37"/>
      <c r="E375" s="37"/>
      <c r="F375" s="37"/>
      <c r="G375" s="37"/>
      <c r="H375" s="37"/>
      <c r="I375" s="37"/>
      <c r="J375" s="37"/>
      <c r="K375" s="76"/>
      <c r="L375" s="37"/>
      <c r="M375" s="92"/>
      <c r="N375" s="37"/>
      <c r="O375" s="66"/>
      <c r="P375" s="67"/>
      <c r="Q375" s="67"/>
      <c r="R375" s="67"/>
      <c r="S375" s="67"/>
      <c r="T375" s="67"/>
      <c r="U375" s="67"/>
      <c r="V375" s="67"/>
      <c r="W375" s="69"/>
      <c r="X375" s="35" t="str">
        <f t="shared" si="6"/>
        <v/>
      </c>
    </row>
    <row r="376" spans="2:24" ht="18" customHeight="1" x14ac:dyDescent="0.35">
      <c r="B376" s="37"/>
      <c r="C376" s="37"/>
      <c r="D376" s="37"/>
      <c r="E376" s="37"/>
      <c r="F376" s="37"/>
      <c r="G376" s="37"/>
      <c r="H376" s="37"/>
      <c r="I376" s="37"/>
      <c r="J376" s="37"/>
      <c r="K376" s="76"/>
      <c r="L376" s="37"/>
      <c r="M376" s="92"/>
      <c r="N376" s="37"/>
      <c r="O376" s="66"/>
      <c r="P376" s="67"/>
      <c r="Q376" s="67"/>
      <c r="R376" s="67"/>
      <c r="S376" s="67"/>
      <c r="T376" s="67"/>
      <c r="U376" s="67"/>
      <c r="V376" s="67"/>
      <c r="W376" s="69"/>
      <c r="X376" s="35" t="str">
        <f t="shared" si="6"/>
        <v/>
      </c>
    </row>
    <row r="377" spans="2:24" ht="18" customHeight="1" x14ac:dyDescent="0.35">
      <c r="B377" s="37"/>
      <c r="C377" s="37"/>
      <c r="D377" s="37"/>
      <c r="E377" s="37"/>
      <c r="F377" s="37"/>
      <c r="G377" s="37"/>
      <c r="H377" s="37"/>
      <c r="I377" s="37"/>
      <c r="J377" s="37"/>
      <c r="K377" s="76"/>
      <c r="L377" s="37"/>
      <c r="M377" s="92"/>
      <c r="N377" s="37"/>
      <c r="O377" s="66"/>
      <c r="P377" s="67"/>
      <c r="Q377" s="67"/>
      <c r="R377" s="67"/>
      <c r="S377" s="67"/>
      <c r="T377" s="67"/>
      <c r="U377" s="67"/>
      <c r="V377" s="67"/>
      <c r="W377" s="69"/>
      <c r="X377" s="35" t="str">
        <f t="shared" si="6"/>
        <v/>
      </c>
    </row>
    <row r="378" spans="2:24" ht="18" customHeight="1" x14ac:dyDescent="0.35">
      <c r="B378" s="37"/>
      <c r="C378" s="37"/>
      <c r="D378" s="37"/>
      <c r="E378" s="37"/>
      <c r="F378" s="37"/>
      <c r="G378" s="37"/>
      <c r="H378" s="37"/>
      <c r="I378" s="37"/>
      <c r="J378" s="37"/>
      <c r="K378" s="76"/>
      <c r="L378" s="37"/>
      <c r="M378" s="92"/>
      <c r="N378" s="37"/>
      <c r="O378" s="66"/>
      <c r="P378" s="67"/>
      <c r="Q378" s="67"/>
      <c r="R378" s="67"/>
      <c r="S378" s="67"/>
      <c r="T378" s="67"/>
      <c r="U378" s="67"/>
      <c r="V378" s="67"/>
      <c r="W378" s="69"/>
      <c r="X378" s="35" t="str">
        <f t="shared" si="6"/>
        <v/>
      </c>
    </row>
    <row r="379" spans="2:24" ht="18" customHeight="1" x14ac:dyDescent="0.35">
      <c r="B379" s="37"/>
      <c r="C379" s="37"/>
      <c r="D379" s="37"/>
      <c r="E379" s="37"/>
      <c r="F379" s="37"/>
      <c r="G379" s="37"/>
      <c r="H379" s="37"/>
      <c r="I379" s="37"/>
      <c r="J379" s="37"/>
      <c r="K379" s="76"/>
      <c r="L379" s="37"/>
      <c r="M379" s="92"/>
      <c r="N379" s="37"/>
      <c r="O379" s="66"/>
      <c r="P379" s="67"/>
      <c r="Q379" s="67"/>
      <c r="R379" s="67"/>
      <c r="S379" s="67"/>
      <c r="T379" s="67"/>
      <c r="U379" s="67"/>
      <c r="V379" s="67"/>
      <c r="W379" s="69"/>
      <c r="X379" s="35" t="str">
        <f t="shared" si="6"/>
        <v/>
      </c>
    </row>
    <row r="380" spans="2:24" ht="18" customHeight="1" x14ac:dyDescent="0.35">
      <c r="B380" s="37"/>
      <c r="C380" s="37"/>
      <c r="D380" s="37"/>
      <c r="E380" s="37"/>
      <c r="F380" s="37"/>
      <c r="G380" s="37"/>
      <c r="H380" s="37"/>
      <c r="I380" s="37"/>
      <c r="J380" s="37"/>
      <c r="K380" s="76"/>
      <c r="L380" s="37"/>
      <c r="M380" s="92"/>
      <c r="N380" s="37"/>
      <c r="O380" s="66"/>
      <c r="P380" s="67"/>
      <c r="Q380" s="67"/>
      <c r="R380" s="67"/>
      <c r="S380" s="67"/>
      <c r="T380" s="67"/>
      <c r="U380" s="67"/>
      <c r="V380" s="67"/>
      <c r="W380" s="69"/>
      <c r="X380" s="35" t="str">
        <f t="shared" si="6"/>
        <v/>
      </c>
    </row>
    <row r="381" spans="2:24" ht="18" customHeight="1" x14ac:dyDescent="0.35">
      <c r="B381" s="37"/>
      <c r="C381" s="37"/>
      <c r="D381" s="37"/>
      <c r="E381" s="37"/>
      <c r="F381" s="37"/>
      <c r="G381" s="37"/>
      <c r="H381" s="37"/>
      <c r="I381" s="37"/>
      <c r="J381" s="37"/>
      <c r="K381" s="76"/>
      <c r="L381" s="37"/>
      <c r="M381" s="92"/>
      <c r="N381" s="37"/>
      <c r="O381" s="66"/>
      <c r="P381" s="67"/>
      <c r="Q381" s="67"/>
      <c r="R381" s="67"/>
      <c r="S381" s="67"/>
      <c r="T381" s="67"/>
      <c r="U381" s="67"/>
      <c r="V381" s="67"/>
      <c r="W381" s="69"/>
      <c r="X381" s="35" t="str">
        <f t="shared" si="6"/>
        <v/>
      </c>
    </row>
    <row r="382" spans="2:24" ht="18" customHeight="1" x14ac:dyDescent="0.35">
      <c r="B382" s="37"/>
      <c r="C382" s="37"/>
      <c r="D382" s="37"/>
      <c r="E382" s="37"/>
      <c r="F382" s="37"/>
      <c r="G382" s="37"/>
      <c r="H382" s="37"/>
      <c r="I382" s="37"/>
      <c r="J382" s="37"/>
      <c r="K382" s="76"/>
      <c r="L382" s="37"/>
      <c r="M382" s="92"/>
      <c r="N382" s="37"/>
      <c r="O382" s="66"/>
      <c r="P382" s="67"/>
      <c r="Q382" s="67"/>
      <c r="R382" s="67"/>
      <c r="S382" s="67"/>
      <c r="T382" s="67"/>
      <c r="U382" s="67"/>
      <c r="V382" s="67"/>
      <c r="W382" s="69"/>
      <c r="X382" s="35" t="str">
        <f t="shared" ref="X382:X413" si="7">IF(ISBLANK(E382),"",IF(P382="Approved",W382+M382,0))</f>
        <v/>
      </c>
    </row>
    <row r="383" spans="2:24" ht="18" customHeight="1" x14ac:dyDescent="0.35">
      <c r="B383" s="37"/>
      <c r="C383" s="37"/>
      <c r="D383" s="37"/>
      <c r="E383" s="37"/>
      <c r="F383" s="37"/>
      <c r="G383" s="37"/>
      <c r="H383" s="37"/>
      <c r="I383" s="37"/>
      <c r="J383" s="37"/>
      <c r="K383" s="76"/>
      <c r="L383" s="37"/>
      <c r="M383" s="92"/>
      <c r="N383" s="37"/>
      <c r="O383" s="66"/>
      <c r="P383" s="67"/>
      <c r="Q383" s="67"/>
      <c r="R383" s="67"/>
      <c r="S383" s="67"/>
      <c r="T383" s="67"/>
      <c r="U383" s="67"/>
      <c r="V383" s="67"/>
      <c r="W383" s="69"/>
      <c r="X383" s="35" t="str">
        <f t="shared" si="7"/>
        <v/>
      </c>
    </row>
    <row r="384" spans="2:24" ht="18" customHeight="1" x14ac:dyDescent="0.35">
      <c r="B384" s="37"/>
      <c r="C384" s="37"/>
      <c r="D384" s="37"/>
      <c r="E384" s="37"/>
      <c r="F384" s="37"/>
      <c r="G384" s="37"/>
      <c r="H384" s="37"/>
      <c r="I384" s="37"/>
      <c r="J384" s="37"/>
      <c r="K384" s="76"/>
      <c r="L384" s="37"/>
      <c r="M384" s="92"/>
      <c r="N384" s="37"/>
      <c r="O384" s="66"/>
      <c r="P384" s="67"/>
      <c r="Q384" s="67"/>
      <c r="R384" s="67"/>
      <c r="S384" s="67"/>
      <c r="T384" s="67"/>
      <c r="U384" s="67"/>
      <c r="V384" s="67"/>
      <c r="W384" s="69"/>
      <c r="X384" s="35" t="str">
        <f t="shared" si="7"/>
        <v/>
      </c>
    </row>
    <row r="385" spans="2:24" ht="18" customHeight="1" x14ac:dyDescent="0.35">
      <c r="B385" s="37"/>
      <c r="C385" s="37"/>
      <c r="D385" s="37"/>
      <c r="E385" s="37"/>
      <c r="F385" s="37"/>
      <c r="G385" s="37"/>
      <c r="H385" s="37"/>
      <c r="I385" s="37"/>
      <c r="J385" s="37"/>
      <c r="K385" s="76"/>
      <c r="L385" s="37"/>
      <c r="M385" s="92"/>
      <c r="N385" s="37"/>
      <c r="O385" s="66"/>
      <c r="P385" s="67"/>
      <c r="Q385" s="67"/>
      <c r="R385" s="67"/>
      <c r="S385" s="67"/>
      <c r="T385" s="67"/>
      <c r="U385" s="67"/>
      <c r="V385" s="67"/>
      <c r="W385" s="69"/>
      <c r="X385" s="35" t="str">
        <f t="shared" si="7"/>
        <v/>
      </c>
    </row>
    <row r="386" spans="2:24" ht="18" customHeight="1" x14ac:dyDescent="0.35">
      <c r="B386" s="37"/>
      <c r="C386" s="37"/>
      <c r="D386" s="37"/>
      <c r="E386" s="37"/>
      <c r="F386" s="37"/>
      <c r="G386" s="37"/>
      <c r="H386" s="37"/>
      <c r="I386" s="37"/>
      <c r="J386" s="37"/>
      <c r="K386" s="76"/>
      <c r="L386" s="37"/>
      <c r="M386" s="92"/>
      <c r="N386" s="37"/>
      <c r="O386" s="66"/>
      <c r="P386" s="67"/>
      <c r="Q386" s="67"/>
      <c r="R386" s="67"/>
      <c r="S386" s="67"/>
      <c r="T386" s="67"/>
      <c r="U386" s="67"/>
      <c r="V386" s="67"/>
      <c r="W386" s="69"/>
      <c r="X386" s="35" t="str">
        <f t="shared" si="7"/>
        <v/>
      </c>
    </row>
    <row r="387" spans="2:24" ht="18" customHeight="1" x14ac:dyDescent="0.35">
      <c r="B387" s="37"/>
      <c r="C387" s="37"/>
      <c r="D387" s="37"/>
      <c r="E387" s="37"/>
      <c r="F387" s="37"/>
      <c r="G387" s="37"/>
      <c r="H387" s="37"/>
      <c r="I387" s="37"/>
      <c r="J387" s="37"/>
      <c r="K387" s="76"/>
      <c r="L387" s="37"/>
      <c r="M387" s="92"/>
      <c r="N387" s="37"/>
      <c r="O387" s="66"/>
      <c r="P387" s="67"/>
      <c r="Q387" s="67"/>
      <c r="R387" s="67"/>
      <c r="S387" s="67"/>
      <c r="T387" s="67"/>
      <c r="U387" s="67"/>
      <c r="V387" s="67"/>
      <c r="W387" s="69"/>
      <c r="X387" s="35" t="str">
        <f t="shared" si="7"/>
        <v/>
      </c>
    </row>
    <row r="388" spans="2:24" ht="18" customHeight="1" x14ac:dyDescent="0.35">
      <c r="B388" s="37"/>
      <c r="C388" s="37"/>
      <c r="D388" s="37"/>
      <c r="E388" s="37"/>
      <c r="F388" s="37"/>
      <c r="G388" s="37"/>
      <c r="H388" s="37"/>
      <c r="I388" s="37"/>
      <c r="J388" s="37"/>
      <c r="K388" s="76"/>
      <c r="L388" s="37"/>
      <c r="M388" s="92"/>
      <c r="N388" s="37"/>
      <c r="O388" s="66"/>
      <c r="P388" s="67"/>
      <c r="Q388" s="67"/>
      <c r="R388" s="67"/>
      <c r="S388" s="67"/>
      <c r="T388" s="67"/>
      <c r="U388" s="67"/>
      <c r="V388" s="67"/>
      <c r="W388" s="69"/>
      <c r="X388" s="35" t="str">
        <f t="shared" si="7"/>
        <v/>
      </c>
    </row>
    <row r="389" spans="2:24" ht="18" customHeight="1" x14ac:dyDescent="0.35">
      <c r="B389" s="37"/>
      <c r="C389" s="37"/>
      <c r="D389" s="37"/>
      <c r="E389" s="37"/>
      <c r="F389" s="37"/>
      <c r="G389" s="37"/>
      <c r="H389" s="37"/>
      <c r="I389" s="37"/>
      <c r="J389" s="37"/>
      <c r="K389" s="76"/>
      <c r="L389" s="37"/>
      <c r="M389" s="92"/>
      <c r="N389" s="37"/>
      <c r="O389" s="66"/>
      <c r="P389" s="67"/>
      <c r="Q389" s="67"/>
      <c r="R389" s="67"/>
      <c r="S389" s="67"/>
      <c r="T389" s="67"/>
      <c r="U389" s="67"/>
      <c r="V389" s="67"/>
      <c r="W389" s="69"/>
      <c r="X389" s="35" t="str">
        <f t="shared" si="7"/>
        <v/>
      </c>
    </row>
    <row r="390" spans="2:24" ht="18" customHeight="1" x14ac:dyDescent="0.35">
      <c r="B390" s="37"/>
      <c r="C390" s="37"/>
      <c r="D390" s="37"/>
      <c r="E390" s="37"/>
      <c r="F390" s="37"/>
      <c r="G390" s="37"/>
      <c r="H390" s="37"/>
      <c r="I390" s="37"/>
      <c r="J390" s="37"/>
      <c r="K390" s="76"/>
      <c r="L390" s="37"/>
      <c r="M390" s="92"/>
      <c r="N390" s="37"/>
      <c r="O390" s="66"/>
      <c r="P390" s="67"/>
      <c r="Q390" s="67"/>
      <c r="R390" s="67"/>
      <c r="S390" s="67"/>
      <c r="T390" s="67"/>
      <c r="U390" s="67"/>
      <c r="V390" s="67"/>
      <c r="W390" s="69"/>
      <c r="X390" s="35" t="str">
        <f t="shared" si="7"/>
        <v/>
      </c>
    </row>
    <row r="391" spans="2:24" ht="18" customHeight="1" x14ac:dyDescent="0.35">
      <c r="B391" s="37"/>
      <c r="C391" s="37"/>
      <c r="D391" s="37"/>
      <c r="E391" s="37"/>
      <c r="F391" s="37"/>
      <c r="G391" s="37"/>
      <c r="H391" s="37"/>
      <c r="I391" s="37"/>
      <c r="J391" s="37"/>
      <c r="K391" s="76"/>
      <c r="L391" s="37"/>
      <c r="M391" s="92"/>
      <c r="N391" s="37"/>
      <c r="O391" s="66"/>
      <c r="P391" s="67"/>
      <c r="Q391" s="67"/>
      <c r="R391" s="67"/>
      <c r="S391" s="67"/>
      <c r="T391" s="67"/>
      <c r="U391" s="67"/>
      <c r="V391" s="67"/>
      <c r="W391" s="69"/>
      <c r="X391" s="35" t="str">
        <f t="shared" si="7"/>
        <v/>
      </c>
    </row>
    <row r="392" spans="2:24" ht="18" customHeight="1" x14ac:dyDescent="0.35">
      <c r="B392" s="37"/>
      <c r="C392" s="37"/>
      <c r="D392" s="37"/>
      <c r="E392" s="37"/>
      <c r="F392" s="37"/>
      <c r="G392" s="37"/>
      <c r="H392" s="37"/>
      <c r="I392" s="37"/>
      <c r="J392" s="37"/>
      <c r="K392" s="76"/>
      <c r="L392" s="37"/>
      <c r="M392" s="92"/>
      <c r="N392" s="37"/>
      <c r="O392" s="66"/>
      <c r="P392" s="67"/>
      <c r="Q392" s="67"/>
      <c r="R392" s="67"/>
      <c r="S392" s="67"/>
      <c r="T392" s="67"/>
      <c r="U392" s="67"/>
      <c r="V392" s="67"/>
      <c r="W392" s="69"/>
      <c r="X392" s="35" t="str">
        <f t="shared" si="7"/>
        <v/>
      </c>
    </row>
    <row r="393" spans="2:24" ht="18" customHeight="1" x14ac:dyDescent="0.35">
      <c r="B393" s="37"/>
      <c r="C393" s="37"/>
      <c r="D393" s="37"/>
      <c r="E393" s="37"/>
      <c r="F393" s="37"/>
      <c r="G393" s="37"/>
      <c r="H393" s="37"/>
      <c r="I393" s="37"/>
      <c r="J393" s="37"/>
      <c r="K393" s="76"/>
      <c r="L393" s="37"/>
      <c r="M393" s="92"/>
      <c r="N393" s="37"/>
      <c r="O393" s="66"/>
      <c r="P393" s="67"/>
      <c r="Q393" s="67"/>
      <c r="R393" s="67"/>
      <c r="S393" s="67"/>
      <c r="T393" s="67"/>
      <c r="U393" s="67"/>
      <c r="V393" s="67"/>
      <c r="W393" s="69"/>
      <c r="X393" s="35" t="str">
        <f t="shared" si="7"/>
        <v/>
      </c>
    </row>
    <row r="394" spans="2:24" ht="18" customHeight="1" x14ac:dyDescent="0.35">
      <c r="B394" s="37"/>
      <c r="C394" s="37"/>
      <c r="D394" s="37"/>
      <c r="E394" s="37"/>
      <c r="F394" s="37"/>
      <c r="G394" s="37"/>
      <c r="H394" s="37"/>
      <c r="I394" s="37"/>
      <c r="J394" s="37"/>
      <c r="K394" s="76"/>
      <c r="L394" s="37"/>
      <c r="M394" s="92"/>
      <c r="N394" s="37"/>
      <c r="O394" s="66"/>
      <c r="P394" s="67"/>
      <c r="Q394" s="67"/>
      <c r="R394" s="67"/>
      <c r="S394" s="67"/>
      <c r="T394" s="67"/>
      <c r="U394" s="67"/>
      <c r="V394" s="67"/>
      <c r="W394" s="69"/>
      <c r="X394" s="35" t="str">
        <f t="shared" si="7"/>
        <v/>
      </c>
    </row>
    <row r="395" spans="2:24" ht="18" customHeight="1" x14ac:dyDescent="0.35">
      <c r="B395" s="37"/>
      <c r="C395" s="37"/>
      <c r="D395" s="37"/>
      <c r="E395" s="37"/>
      <c r="F395" s="37"/>
      <c r="G395" s="37"/>
      <c r="H395" s="37"/>
      <c r="I395" s="37"/>
      <c r="J395" s="37"/>
      <c r="K395" s="76"/>
      <c r="L395" s="37"/>
      <c r="M395" s="92"/>
      <c r="N395" s="37"/>
      <c r="O395" s="66"/>
      <c r="P395" s="67"/>
      <c r="Q395" s="67"/>
      <c r="R395" s="67"/>
      <c r="S395" s="67"/>
      <c r="T395" s="67"/>
      <c r="U395" s="67"/>
      <c r="V395" s="67"/>
      <c r="W395" s="69"/>
      <c r="X395" s="35" t="str">
        <f t="shared" si="7"/>
        <v/>
      </c>
    </row>
    <row r="396" spans="2:24" ht="18" customHeight="1" x14ac:dyDescent="0.35">
      <c r="B396" s="37"/>
      <c r="C396" s="37"/>
      <c r="D396" s="37"/>
      <c r="E396" s="37"/>
      <c r="F396" s="37"/>
      <c r="G396" s="37"/>
      <c r="H396" s="37"/>
      <c r="I396" s="37"/>
      <c r="J396" s="37"/>
      <c r="K396" s="76"/>
      <c r="L396" s="37"/>
      <c r="M396" s="92"/>
      <c r="N396" s="37"/>
      <c r="O396" s="66"/>
      <c r="P396" s="67"/>
      <c r="Q396" s="67"/>
      <c r="R396" s="67"/>
      <c r="S396" s="67"/>
      <c r="T396" s="67"/>
      <c r="U396" s="67"/>
      <c r="V396" s="67"/>
      <c r="W396" s="69"/>
      <c r="X396" s="35" t="str">
        <f t="shared" si="7"/>
        <v/>
      </c>
    </row>
    <row r="397" spans="2:24" ht="18" customHeight="1" x14ac:dyDescent="0.35">
      <c r="B397" s="37"/>
      <c r="C397" s="37"/>
      <c r="D397" s="37"/>
      <c r="E397" s="37"/>
      <c r="F397" s="37"/>
      <c r="G397" s="37"/>
      <c r="H397" s="37"/>
      <c r="I397" s="37"/>
      <c r="J397" s="37"/>
      <c r="K397" s="76"/>
      <c r="L397" s="37"/>
      <c r="M397" s="92"/>
      <c r="N397" s="37"/>
      <c r="O397" s="66"/>
      <c r="P397" s="67"/>
      <c r="Q397" s="67"/>
      <c r="R397" s="67"/>
      <c r="S397" s="67"/>
      <c r="T397" s="67"/>
      <c r="U397" s="67"/>
      <c r="V397" s="67"/>
      <c r="W397" s="69"/>
      <c r="X397" s="35" t="str">
        <f t="shared" si="7"/>
        <v/>
      </c>
    </row>
    <row r="398" spans="2:24" ht="18" customHeight="1" x14ac:dyDescent="0.35">
      <c r="B398" s="37"/>
      <c r="C398" s="37"/>
      <c r="D398" s="37"/>
      <c r="E398" s="37"/>
      <c r="F398" s="37"/>
      <c r="G398" s="37"/>
      <c r="H398" s="37"/>
      <c r="I398" s="37"/>
      <c r="J398" s="37"/>
      <c r="K398" s="76"/>
      <c r="L398" s="37"/>
      <c r="M398" s="92"/>
      <c r="N398" s="37"/>
      <c r="O398" s="66"/>
      <c r="P398" s="67"/>
      <c r="Q398" s="67"/>
      <c r="R398" s="67"/>
      <c r="S398" s="67"/>
      <c r="T398" s="67"/>
      <c r="U398" s="67"/>
      <c r="V398" s="67"/>
      <c r="W398" s="69"/>
      <c r="X398" s="35" t="str">
        <f t="shared" si="7"/>
        <v/>
      </c>
    </row>
    <row r="399" spans="2:24" ht="18" customHeight="1" x14ac:dyDescent="0.35">
      <c r="B399" s="37"/>
      <c r="C399" s="37"/>
      <c r="D399" s="37"/>
      <c r="E399" s="37"/>
      <c r="F399" s="37"/>
      <c r="G399" s="37"/>
      <c r="H399" s="37"/>
      <c r="I399" s="37"/>
      <c r="J399" s="37"/>
      <c r="K399" s="76"/>
      <c r="L399" s="37"/>
      <c r="M399" s="92"/>
      <c r="N399" s="37"/>
      <c r="O399" s="66"/>
      <c r="P399" s="67"/>
      <c r="Q399" s="67"/>
      <c r="R399" s="67"/>
      <c r="S399" s="67"/>
      <c r="T399" s="67"/>
      <c r="U399" s="67"/>
      <c r="V399" s="67"/>
      <c r="W399" s="69"/>
      <c r="X399" s="35" t="str">
        <f t="shared" si="7"/>
        <v/>
      </c>
    </row>
    <row r="400" spans="2:24" ht="18" customHeight="1" x14ac:dyDescent="0.35">
      <c r="B400" s="37"/>
      <c r="C400" s="37"/>
      <c r="D400" s="37"/>
      <c r="E400" s="37"/>
      <c r="F400" s="37"/>
      <c r="G400" s="37"/>
      <c r="H400" s="37"/>
      <c r="I400" s="37"/>
      <c r="J400" s="37"/>
      <c r="K400" s="76"/>
      <c r="L400" s="37"/>
      <c r="M400" s="92"/>
      <c r="N400" s="37"/>
      <c r="O400" s="66"/>
      <c r="P400" s="67"/>
      <c r="Q400" s="67"/>
      <c r="R400" s="67"/>
      <c r="S400" s="67"/>
      <c r="T400" s="67"/>
      <c r="U400" s="67"/>
      <c r="V400" s="67"/>
      <c r="W400" s="69"/>
      <c r="X400" s="35" t="str">
        <f t="shared" si="7"/>
        <v/>
      </c>
    </row>
    <row r="401" spans="2:24" ht="18" customHeight="1" x14ac:dyDescent="0.35">
      <c r="B401" s="37"/>
      <c r="C401" s="37"/>
      <c r="D401" s="37"/>
      <c r="E401" s="37"/>
      <c r="F401" s="37"/>
      <c r="G401" s="37"/>
      <c r="H401" s="37"/>
      <c r="I401" s="37"/>
      <c r="J401" s="37"/>
      <c r="K401" s="76"/>
      <c r="L401" s="37"/>
      <c r="M401" s="92"/>
      <c r="N401" s="37"/>
      <c r="O401" s="66"/>
      <c r="P401" s="67"/>
      <c r="Q401" s="67"/>
      <c r="R401" s="67"/>
      <c r="S401" s="67"/>
      <c r="T401" s="67"/>
      <c r="U401" s="67"/>
      <c r="V401" s="67"/>
      <c r="W401" s="69"/>
      <c r="X401" s="35" t="str">
        <f t="shared" si="7"/>
        <v/>
      </c>
    </row>
    <row r="402" spans="2:24" ht="18" customHeight="1" x14ac:dyDescent="0.35">
      <c r="B402" s="37"/>
      <c r="C402" s="37"/>
      <c r="D402" s="37"/>
      <c r="E402" s="37"/>
      <c r="F402" s="37"/>
      <c r="G402" s="37"/>
      <c r="H402" s="37"/>
      <c r="I402" s="37"/>
      <c r="J402" s="37"/>
      <c r="K402" s="76"/>
      <c r="L402" s="37"/>
      <c r="M402" s="92"/>
      <c r="N402" s="37"/>
      <c r="O402" s="66"/>
      <c r="P402" s="67"/>
      <c r="Q402" s="67"/>
      <c r="R402" s="67"/>
      <c r="S402" s="67"/>
      <c r="T402" s="67"/>
      <c r="U402" s="67"/>
      <c r="V402" s="67"/>
      <c r="W402" s="69"/>
      <c r="X402" s="35" t="str">
        <f t="shared" si="7"/>
        <v/>
      </c>
    </row>
    <row r="403" spans="2:24" ht="18" customHeight="1" x14ac:dyDescent="0.35">
      <c r="B403" s="37"/>
      <c r="C403" s="37"/>
      <c r="D403" s="37"/>
      <c r="E403" s="37"/>
      <c r="F403" s="37"/>
      <c r="G403" s="37"/>
      <c r="H403" s="37"/>
      <c r="I403" s="37"/>
      <c r="J403" s="37"/>
      <c r="K403" s="76"/>
      <c r="L403" s="37"/>
      <c r="M403" s="92"/>
      <c r="N403" s="37"/>
      <c r="O403" s="66"/>
      <c r="P403" s="67"/>
      <c r="Q403" s="67"/>
      <c r="R403" s="67"/>
      <c r="S403" s="67"/>
      <c r="T403" s="67"/>
      <c r="U403" s="67"/>
      <c r="V403" s="67"/>
      <c r="W403" s="69"/>
      <c r="X403" s="35" t="str">
        <f t="shared" si="7"/>
        <v/>
      </c>
    </row>
    <row r="404" spans="2:24" ht="18" customHeight="1" x14ac:dyDescent="0.35">
      <c r="B404" s="37"/>
      <c r="C404" s="37"/>
      <c r="D404" s="37"/>
      <c r="E404" s="37"/>
      <c r="F404" s="37"/>
      <c r="G404" s="37"/>
      <c r="H404" s="37"/>
      <c r="I404" s="37"/>
      <c r="J404" s="37"/>
      <c r="K404" s="76"/>
      <c r="L404" s="37"/>
      <c r="M404" s="92"/>
      <c r="N404" s="37"/>
      <c r="O404" s="66"/>
      <c r="P404" s="67"/>
      <c r="Q404" s="67"/>
      <c r="R404" s="67"/>
      <c r="S404" s="67"/>
      <c r="T404" s="67"/>
      <c r="U404" s="67"/>
      <c r="V404" s="67"/>
      <c r="W404" s="69"/>
      <c r="X404" s="35" t="str">
        <f t="shared" si="7"/>
        <v/>
      </c>
    </row>
    <row r="405" spans="2:24" ht="18" customHeight="1" x14ac:dyDescent="0.35">
      <c r="B405" s="37"/>
      <c r="C405" s="37"/>
      <c r="D405" s="37"/>
      <c r="E405" s="37"/>
      <c r="F405" s="37"/>
      <c r="G405" s="37"/>
      <c r="H405" s="37"/>
      <c r="I405" s="37"/>
      <c r="J405" s="37"/>
      <c r="K405" s="76"/>
      <c r="L405" s="37"/>
      <c r="M405" s="92"/>
      <c r="N405" s="37"/>
      <c r="O405" s="66"/>
      <c r="P405" s="67"/>
      <c r="Q405" s="67"/>
      <c r="R405" s="67"/>
      <c r="S405" s="67"/>
      <c r="T405" s="67"/>
      <c r="U405" s="67"/>
      <c r="V405" s="67"/>
      <c r="W405" s="69"/>
      <c r="X405" s="35" t="str">
        <f t="shared" si="7"/>
        <v/>
      </c>
    </row>
    <row r="406" spans="2:24" ht="18" customHeight="1" x14ac:dyDescent="0.35">
      <c r="B406" s="37"/>
      <c r="C406" s="37"/>
      <c r="D406" s="37"/>
      <c r="E406" s="37"/>
      <c r="F406" s="37"/>
      <c r="G406" s="37"/>
      <c r="H406" s="37"/>
      <c r="I406" s="37"/>
      <c r="J406" s="37"/>
      <c r="K406" s="76"/>
      <c r="L406" s="37"/>
      <c r="M406" s="92"/>
      <c r="N406" s="37"/>
      <c r="O406" s="66"/>
      <c r="P406" s="67"/>
      <c r="Q406" s="67"/>
      <c r="R406" s="67"/>
      <c r="S406" s="67"/>
      <c r="T406" s="67"/>
      <c r="U406" s="67"/>
      <c r="V406" s="67"/>
      <c r="W406" s="69"/>
      <c r="X406" s="35" t="str">
        <f t="shared" si="7"/>
        <v/>
      </c>
    </row>
    <row r="407" spans="2:24" ht="18" customHeight="1" x14ac:dyDescent="0.35">
      <c r="B407" s="37"/>
      <c r="C407" s="37"/>
      <c r="D407" s="37"/>
      <c r="E407" s="37"/>
      <c r="F407" s="37"/>
      <c r="G407" s="37"/>
      <c r="H407" s="37"/>
      <c r="I407" s="37"/>
      <c r="J407" s="37"/>
      <c r="K407" s="76"/>
      <c r="L407" s="37"/>
      <c r="M407" s="92"/>
      <c r="N407" s="37"/>
      <c r="O407" s="66"/>
      <c r="P407" s="67"/>
      <c r="Q407" s="67"/>
      <c r="R407" s="67"/>
      <c r="S407" s="67"/>
      <c r="T407" s="67"/>
      <c r="U407" s="67"/>
      <c r="V407" s="67"/>
      <c r="W407" s="69"/>
      <c r="X407" s="35" t="str">
        <f t="shared" si="7"/>
        <v/>
      </c>
    </row>
    <row r="408" spans="2:24" ht="18" customHeight="1" x14ac:dyDescent="0.35">
      <c r="B408" s="37"/>
      <c r="C408" s="37"/>
      <c r="D408" s="37"/>
      <c r="E408" s="37"/>
      <c r="F408" s="37"/>
      <c r="G408" s="37"/>
      <c r="H408" s="37"/>
      <c r="I408" s="37"/>
      <c r="J408" s="37"/>
      <c r="K408" s="76"/>
      <c r="L408" s="37"/>
      <c r="M408" s="92"/>
      <c r="N408" s="37"/>
      <c r="O408" s="66"/>
      <c r="P408" s="67"/>
      <c r="Q408" s="67"/>
      <c r="R408" s="67"/>
      <c r="S408" s="67"/>
      <c r="T408" s="67"/>
      <c r="U408" s="67"/>
      <c r="V408" s="67"/>
      <c r="W408" s="69"/>
      <c r="X408" s="35" t="str">
        <f t="shared" si="7"/>
        <v/>
      </c>
    </row>
    <row r="409" spans="2:24" ht="18" customHeight="1" x14ac:dyDescent="0.35">
      <c r="B409" s="37"/>
      <c r="C409" s="37"/>
      <c r="D409" s="37"/>
      <c r="E409" s="37"/>
      <c r="F409" s="37"/>
      <c r="G409" s="37"/>
      <c r="H409" s="37"/>
      <c r="I409" s="37"/>
      <c r="J409" s="37"/>
      <c r="K409" s="76"/>
      <c r="L409" s="37"/>
      <c r="M409" s="92"/>
      <c r="N409" s="37"/>
      <c r="O409" s="66"/>
      <c r="P409" s="67"/>
      <c r="Q409" s="67"/>
      <c r="R409" s="67"/>
      <c r="S409" s="67"/>
      <c r="T409" s="67"/>
      <c r="U409" s="67"/>
      <c r="V409" s="67"/>
      <c r="W409" s="69"/>
      <c r="X409" s="35" t="str">
        <f t="shared" si="7"/>
        <v/>
      </c>
    </row>
    <row r="410" spans="2:24" ht="18" customHeight="1" x14ac:dyDescent="0.35">
      <c r="B410" s="37"/>
      <c r="C410" s="37"/>
      <c r="D410" s="37"/>
      <c r="E410" s="37"/>
      <c r="F410" s="37"/>
      <c r="G410" s="37"/>
      <c r="H410" s="37"/>
      <c r="I410" s="37"/>
      <c r="J410" s="37"/>
      <c r="K410" s="76"/>
      <c r="L410" s="37"/>
      <c r="M410" s="92"/>
      <c r="N410" s="37"/>
      <c r="O410" s="66"/>
      <c r="P410" s="67"/>
      <c r="Q410" s="67"/>
      <c r="R410" s="67"/>
      <c r="S410" s="67"/>
      <c r="T410" s="67"/>
      <c r="U410" s="67"/>
      <c r="V410" s="67"/>
      <c r="W410" s="69"/>
      <c r="X410" s="35" t="str">
        <f t="shared" si="7"/>
        <v/>
      </c>
    </row>
    <row r="411" spans="2:24" ht="18" customHeight="1" x14ac:dyDescent="0.35">
      <c r="B411" s="37"/>
      <c r="C411" s="37"/>
      <c r="D411" s="37"/>
      <c r="E411" s="37"/>
      <c r="F411" s="37"/>
      <c r="G411" s="37"/>
      <c r="H411" s="37"/>
      <c r="I411" s="37"/>
      <c r="J411" s="37"/>
      <c r="K411" s="76"/>
      <c r="L411" s="37"/>
      <c r="M411" s="92"/>
      <c r="N411" s="37"/>
      <c r="O411" s="66"/>
      <c r="P411" s="67"/>
      <c r="Q411" s="67"/>
      <c r="R411" s="67"/>
      <c r="S411" s="67"/>
      <c r="T411" s="67"/>
      <c r="U411" s="67"/>
      <c r="V411" s="67"/>
      <c r="W411" s="69"/>
      <c r="X411" s="35" t="str">
        <f t="shared" si="7"/>
        <v/>
      </c>
    </row>
    <row r="412" spans="2:24" ht="18" customHeight="1" x14ac:dyDescent="0.35">
      <c r="B412" s="37"/>
      <c r="C412" s="37"/>
      <c r="D412" s="37"/>
      <c r="E412" s="37"/>
      <c r="F412" s="37"/>
      <c r="G412" s="37"/>
      <c r="H412" s="37"/>
      <c r="I412" s="37"/>
      <c r="J412" s="37"/>
      <c r="K412" s="76"/>
      <c r="L412" s="37"/>
      <c r="M412" s="92"/>
      <c r="N412" s="37"/>
      <c r="O412" s="66"/>
      <c r="P412" s="67"/>
      <c r="Q412" s="67"/>
      <c r="R412" s="67"/>
      <c r="S412" s="67"/>
      <c r="T412" s="67"/>
      <c r="U412" s="67"/>
      <c r="V412" s="67"/>
      <c r="W412" s="69"/>
      <c r="X412" s="35" t="str">
        <f t="shared" si="7"/>
        <v/>
      </c>
    </row>
    <row r="413" spans="2:24" ht="18" customHeight="1" x14ac:dyDescent="0.35">
      <c r="B413" s="37"/>
      <c r="C413" s="37"/>
      <c r="D413" s="37"/>
      <c r="E413" s="37"/>
      <c r="F413" s="37"/>
      <c r="G413" s="37"/>
      <c r="H413" s="37"/>
      <c r="I413" s="37"/>
      <c r="J413" s="37"/>
      <c r="K413" s="76"/>
      <c r="L413" s="37"/>
      <c r="M413" s="92"/>
      <c r="N413" s="37"/>
      <c r="O413" s="66"/>
      <c r="P413" s="67"/>
      <c r="Q413" s="67"/>
      <c r="R413" s="67"/>
      <c r="S413" s="67"/>
      <c r="T413" s="67"/>
      <c r="U413" s="67"/>
      <c r="V413" s="67"/>
      <c r="W413" s="69"/>
      <c r="X413" s="35" t="str">
        <f t="shared" si="7"/>
        <v/>
      </c>
    </row>
    <row r="414" spans="2:24" ht="18" customHeight="1" x14ac:dyDescent="0.35">
      <c r="B414" s="37"/>
      <c r="C414" s="37"/>
      <c r="D414" s="37"/>
      <c r="E414" s="37"/>
      <c r="F414" s="37"/>
      <c r="G414" s="37"/>
      <c r="H414" s="37"/>
      <c r="I414" s="37"/>
      <c r="J414" s="37"/>
      <c r="K414" s="76"/>
      <c r="L414" s="37"/>
      <c r="M414" s="92"/>
      <c r="N414" s="37"/>
      <c r="O414" s="66"/>
      <c r="P414" s="67"/>
      <c r="Q414" s="67"/>
      <c r="R414" s="67"/>
      <c r="S414" s="67"/>
      <c r="T414" s="67"/>
      <c r="U414" s="67"/>
      <c r="V414" s="67"/>
      <c r="W414" s="69"/>
      <c r="X414" s="35" t="str">
        <f t="shared" ref="X414:X445" si="8">IF(ISBLANK(E414),"",IF(P414="Approved",W414+M414,0))</f>
        <v/>
      </c>
    </row>
    <row r="415" spans="2:24" ht="18" customHeight="1" x14ac:dyDescent="0.35">
      <c r="B415" s="37"/>
      <c r="C415" s="37"/>
      <c r="D415" s="37"/>
      <c r="E415" s="37"/>
      <c r="F415" s="37"/>
      <c r="G415" s="37"/>
      <c r="H415" s="37"/>
      <c r="I415" s="37"/>
      <c r="J415" s="37"/>
      <c r="K415" s="76"/>
      <c r="L415" s="37"/>
      <c r="M415" s="92"/>
      <c r="N415" s="37"/>
      <c r="O415" s="66"/>
      <c r="P415" s="67"/>
      <c r="Q415" s="67"/>
      <c r="R415" s="67"/>
      <c r="S415" s="67"/>
      <c r="T415" s="67"/>
      <c r="U415" s="67"/>
      <c r="V415" s="67"/>
      <c r="W415" s="69"/>
      <c r="X415" s="35" t="str">
        <f t="shared" si="8"/>
        <v/>
      </c>
    </row>
    <row r="416" spans="2:24" ht="18" customHeight="1" x14ac:dyDescent="0.35">
      <c r="B416" s="37"/>
      <c r="C416" s="37"/>
      <c r="D416" s="37"/>
      <c r="E416" s="37"/>
      <c r="F416" s="37"/>
      <c r="G416" s="37"/>
      <c r="H416" s="37"/>
      <c r="I416" s="37"/>
      <c r="J416" s="37"/>
      <c r="K416" s="76"/>
      <c r="L416" s="37"/>
      <c r="M416" s="92"/>
      <c r="N416" s="37"/>
      <c r="O416" s="66"/>
      <c r="P416" s="67"/>
      <c r="Q416" s="67"/>
      <c r="R416" s="67"/>
      <c r="S416" s="67"/>
      <c r="T416" s="67"/>
      <c r="U416" s="67"/>
      <c r="V416" s="67"/>
      <c r="W416" s="69"/>
      <c r="X416" s="35" t="str">
        <f t="shared" si="8"/>
        <v/>
      </c>
    </row>
    <row r="417" spans="2:24" ht="18" customHeight="1" x14ac:dyDescent="0.35">
      <c r="B417" s="37"/>
      <c r="C417" s="37"/>
      <c r="D417" s="37"/>
      <c r="E417" s="37"/>
      <c r="F417" s="37"/>
      <c r="G417" s="37"/>
      <c r="H417" s="37"/>
      <c r="I417" s="37"/>
      <c r="J417" s="37"/>
      <c r="K417" s="76"/>
      <c r="L417" s="37"/>
      <c r="M417" s="92"/>
      <c r="N417" s="37"/>
      <c r="O417" s="66"/>
      <c r="P417" s="67"/>
      <c r="Q417" s="67"/>
      <c r="R417" s="67"/>
      <c r="S417" s="67"/>
      <c r="T417" s="67"/>
      <c r="U417" s="67"/>
      <c r="V417" s="67"/>
      <c r="W417" s="69"/>
      <c r="X417" s="35" t="str">
        <f t="shared" si="8"/>
        <v/>
      </c>
    </row>
    <row r="418" spans="2:24" ht="18" customHeight="1" x14ac:dyDescent="0.35">
      <c r="B418" s="37"/>
      <c r="C418" s="37"/>
      <c r="D418" s="37"/>
      <c r="E418" s="37"/>
      <c r="F418" s="37"/>
      <c r="G418" s="37"/>
      <c r="H418" s="37"/>
      <c r="I418" s="37"/>
      <c r="J418" s="37"/>
      <c r="K418" s="76"/>
      <c r="L418" s="37"/>
      <c r="M418" s="92"/>
      <c r="N418" s="37"/>
      <c r="O418" s="66"/>
      <c r="P418" s="67"/>
      <c r="Q418" s="67"/>
      <c r="R418" s="67"/>
      <c r="S418" s="67"/>
      <c r="T418" s="67"/>
      <c r="U418" s="67"/>
      <c r="V418" s="67"/>
      <c r="W418" s="69"/>
      <c r="X418" s="35" t="str">
        <f t="shared" si="8"/>
        <v/>
      </c>
    </row>
    <row r="419" spans="2:24" ht="18" customHeight="1" x14ac:dyDescent="0.35">
      <c r="B419" s="37"/>
      <c r="C419" s="37"/>
      <c r="D419" s="37"/>
      <c r="E419" s="37"/>
      <c r="F419" s="37"/>
      <c r="G419" s="37"/>
      <c r="H419" s="37"/>
      <c r="I419" s="37"/>
      <c r="J419" s="37"/>
      <c r="K419" s="76"/>
      <c r="L419" s="37"/>
      <c r="M419" s="92"/>
      <c r="N419" s="37"/>
      <c r="O419" s="66"/>
      <c r="P419" s="67"/>
      <c r="Q419" s="67"/>
      <c r="R419" s="67"/>
      <c r="S419" s="67"/>
      <c r="T419" s="67"/>
      <c r="U419" s="67"/>
      <c r="V419" s="67"/>
      <c r="W419" s="69"/>
      <c r="X419" s="35" t="str">
        <f t="shared" si="8"/>
        <v/>
      </c>
    </row>
    <row r="420" spans="2:24" ht="18" customHeight="1" x14ac:dyDescent="0.35">
      <c r="B420" s="37"/>
      <c r="C420" s="37"/>
      <c r="D420" s="37"/>
      <c r="E420" s="37"/>
      <c r="F420" s="37"/>
      <c r="G420" s="37"/>
      <c r="H420" s="37"/>
      <c r="I420" s="37"/>
      <c r="J420" s="37"/>
      <c r="K420" s="76"/>
      <c r="L420" s="37"/>
      <c r="M420" s="92"/>
      <c r="N420" s="37"/>
      <c r="O420" s="66"/>
      <c r="P420" s="67"/>
      <c r="Q420" s="67"/>
      <c r="R420" s="67"/>
      <c r="S420" s="67"/>
      <c r="T420" s="67"/>
      <c r="U420" s="67"/>
      <c r="V420" s="67"/>
      <c r="W420" s="69"/>
      <c r="X420" s="35" t="str">
        <f t="shared" si="8"/>
        <v/>
      </c>
    </row>
    <row r="421" spans="2:24" ht="18" customHeight="1" x14ac:dyDescent="0.35">
      <c r="B421" s="37"/>
      <c r="C421" s="37"/>
      <c r="D421" s="37"/>
      <c r="E421" s="37"/>
      <c r="F421" s="37"/>
      <c r="G421" s="37"/>
      <c r="H421" s="37"/>
      <c r="I421" s="37"/>
      <c r="J421" s="37"/>
      <c r="K421" s="76"/>
      <c r="L421" s="37"/>
      <c r="M421" s="92"/>
      <c r="N421" s="37"/>
      <c r="O421" s="66"/>
      <c r="P421" s="67"/>
      <c r="Q421" s="67"/>
      <c r="R421" s="67"/>
      <c r="S421" s="67"/>
      <c r="T421" s="67"/>
      <c r="U421" s="67"/>
      <c r="V421" s="67"/>
      <c r="W421" s="69"/>
      <c r="X421" s="35" t="str">
        <f t="shared" si="8"/>
        <v/>
      </c>
    </row>
    <row r="422" spans="2:24" ht="18" customHeight="1" x14ac:dyDescent="0.35">
      <c r="B422" s="37"/>
      <c r="C422" s="37"/>
      <c r="D422" s="37"/>
      <c r="E422" s="37"/>
      <c r="F422" s="37"/>
      <c r="G422" s="37"/>
      <c r="H422" s="37"/>
      <c r="I422" s="37"/>
      <c r="J422" s="37"/>
      <c r="K422" s="76"/>
      <c r="L422" s="37"/>
      <c r="M422" s="92"/>
      <c r="N422" s="37"/>
      <c r="O422" s="66"/>
      <c r="P422" s="67"/>
      <c r="Q422" s="67"/>
      <c r="R422" s="67"/>
      <c r="S422" s="67"/>
      <c r="T422" s="67"/>
      <c r="U422" s="67"/>
      <c r="V422" s="67"/>
      <c r="W422" s="69"/>
      <c r="X422" s="35" t="str">
        <f t="shared" si="8"/>
        <v/>
      </c>
    </row>
    <row r="423" spans="2:24" ht="18" customHeight="1" x14ac:dyDescent="0.35">
      <c r="B423" s="37"/>
      <c r="C423" s="37"/>
      <c r="D423" s="37"/>
      <c r="E423" s="37"/>
      <c r="F423" s="37"/>
      <c r="G423" s="37"/>
      <c r="H423" s="37"/>
      <c r="I423" s="37"/>
      <c r="J423" s="37"/>
      <c r="K423" s="76"/>
      <c r="L423" s="37"/>
      <c r="M423" s="92"/>
      <c r="N423" s="37"/>
      <c r="O423" s="66"/>
      <c r="P423" s="67"/>
      <c r="Q423" s="67"/>
      <c r="R423" s="67"/>
      <c r="S423" s="67"/>
      <c r="T423" s="67"/>
      <c r="U423" s="67"/>
      <c r="V423" s="67"/>
      <c r="W423" s="69"/>
      <c r="X423" s="35" t="str">
        <f t="shared" si="8"/>
        <v/>
      </c>
    </row>
    <row r="424" spans="2:24" ht="18" customHeight="1" x14ac:dyDescent="0.35">
      <c r="B424" s="37"/>
      <c r="C424" s="37"/>
      <c r="D424" s="37"/>
      <c r="E424" s="37"/>
      <c r="F424" s="37"/>
      <c r="G424" s="37"/>
      <c r="H424" s="37"/>
      <c r="I424" s="37"/>
      <c r="J424" s="37"/>
      <c r="K424" s="76"/>
      <c r="L424" s="37"/>
      <c r="M424" s="92"/>
      <c r="N424" s="37"/>
      <c r="O424" s="66"/>
      <c r="P424" s="67"/>
      <c r="Q424" s="67"/>
      <c r="R424" s="67"/>
      <c r="S424" s="67"/>
      <c r="T424" s="67"/>
      <c r="U424" s="67"/>
      <c r="V424" s="67"/>
      <c r="W424" s="69"/>
      <c r="X424" s="35" t="str">
        <f t="shared" si="8"/>
        <v/>
      </c>
    </row>
    <row r="425" spans="2:24" ht="18" customHeight="1" x14ac:dyDescent="0.35">
      <c r="B425" s="37"/>
      <c r="C425" s="37"/>
      <c r="D425" s="37"/>
      <c r="E425" s="37"/>
      <c r="F425" s="37"/>
      <c r="G425" s="37"/>
      <c r="H425" s="37"/>
      <c r="I425" s="37"/>
      <c r="J425" s="37"/>
      <c r="K425" s="76"/>
      <c r="L425" s="37"/>
      <c r="M425" s="92"/>
      <c r="N425" s="37"/>
      <c r="O425" s="66"/>
      <c r="P425" s="67"/>
      <c r="Q425" s="67"/>
      <c r="R425" s="67"/>
      <c r="S425" s="67"/>
      <c r="T425" s="67"/>
      <c r="U425" s="67"/>
      <c r="V425" s="67"/>
      <c r="W425" s="69"/>
      <c r="X425" s="35" t="str">
        <f t="shared" si="8"/>
        <v/>
      </c>
    </row>
    <row r="426" spans="2:24" ht="18" customHeight="1" x14ac:dyDescent="0.35">
      <c r="B426" s="37"/>
      <c r="C426" s="37"/>
      <c r="D426" s="37"/>
      <c r="E426" s="37"/>
      <c r="F426" s="37"/>
      <c r="G426" s="37"/>
      <c r="H426" s="37"/>
      <c r="I426" s="37"/>
      <c r="J426" s="37"/>
      <c r="K426" s="76"/>
      <c r="L426" s="37"/>
      <c r="M426" s="92"/>
      <c r="N426" s="37"/>
      <c r="O426" s="66"/>
      <c r="P426" s="67"/>
      <c r="Q426" s="67"/>
      <c r="R426" s="67"/>
      <c r="S426" s="67"/>
      <c r="T426" s="67"/>
      <c r="U426" s="67"/>
      <c r="V426" s="67"/>
      <c r="W426" s="69"/>
      <c r="X426" s="35" t="str">
        <f t="shared" si="8"/>
        <v/>
      </c>
    </row>
    <row r="427" spans="2:24" ht="18" customHeight="1" x14ac:dyDescent="0.35">
      <c r="B427" s="37"/>
      <c r="C427" s="37"/>
      <c r="D427" s="37"/>
      <c r="E427" s="37"/>
      <c r="F427" s="37"/>
      <c r="G427" s="37"/>
      <c r="H427" s="37"/>
      <c r="I427" s="37"/>
      <c r="J427" s="37"/>
      <c r="K427" s="76"/>
      <c r="L427" s="37"/>
      <c r="M427" s="92"/>
      <c r="N427" s="37"/>
      <c r="O427" s="66"/>
      <c r="P427" s="67"/>
      <c r="Q427" s="67"/>
      <c r="R427" s="67"/>
      <c r="S427" s="67"/>
      <c r="T427" s="67"/>
      <c r="U427" s="67"/>
      <c r="V427" s="67"/>
      <c r="W427" s="69"/>
      <c r="X427" s="35" t="str">
        <f t="shared" si="8"/>
        <v/>
      </c>
    </row>
    <row r="428" spans="2:24" ht="18" customHeight="1" x14ac:dyDescent="0.35">
      <c r="B428" s="37"/>
      <c r="C428" s="37"/>
      <c r="D428" s="37"/>
      <c r="E428" s="37"/>
      <c r="F428" s="37"/>
      <c r="G428" s="37"/>
      <c r="H428" s="37"/>
      <c r="I428" s="37"/>
      <c r="J428" s="37"/>
      <c r="K428" s="76"/>
      <c r="L428" s="37"/>
      <c r="M428" s="92"/>
      <c r="N428" s="37"/>
      <c r="O428" s="66"/>
      <c r="P428" s="67"/>
      <c r="Q428" s="67"/>
      <c r="R428" s="67"/>
      <c r="S428" s="67"/>
      <c r="T428" s="67"/>
      <c r="U428" s="67"/>
      <c r="V428" s="67"/>
      <c r="W428" s="69"/>
      <c r="X428" s="35" t="str">
        <f t="shared" si="8"/>
        <v/>
      </c>
    </row>
    <row r="429" spans="2:24" ht="18" customHeight="1" x14ac:dyDescent="0.35">
      <c r="B429" s="37"/>
      <c r="C429" s="37"/>
      <c r="D429" s="37"/>
      <c r="E429" s="37"/>
      <c r="F429" s="37"/>
      <c r="G429" s="37"/>
      <c r="H429" s="37"/>
      <c r="I429" s="37"/>
      <c r="J429" s="37"/>
      <c r="K429" s="76"/>
      <c r="L429" s="37"/>
      <c r="M429" s="92"/>
      <c r="N429" s="37"/>
      <c r="O429" s="66"/>
      <c r="P429" s="67"/>
      <c r="Q429" s="67"/>
      <c r="R429" s="67"/>
      <c r="S429" s="67"/>
      <c r="T429" s="67"/>
      <c r="U429" s="67"/>
      <c r="V429" s="67"/>
      <c r="W429" s="69"/>
      <c r="X429" s="35" t="str">
        <f t="shared" si="8"/>
        <v/>
      </c>
    </row>
    <row r="430" spans="2:24" ht="18" customHeight="1" x14ac:dyDescent="0.35">
      <c r="B430" s="37"/>
      <c r="C430" s="37"/>
      <c r="D430" s="37"/>
      <c r="E430" s="37"/>
      <c r="F430" s="37"/>
      <c r="G430" s="37"/>
      <c r="H430" s="37"/>
      <c r="I430" s="37"/>
      <c r="J430" s="37"/>
      <c r="K430" s="76"/>
      <c r="L430" s="37"/>
      <c r="M430" s="92"/>
      <c r="N430" s="37"/>
      <c r="O430" s="66"/>
      <c r="P430" s="67"/>
      <c r="Q430" s="67"/>
      <c r="R430" s="67"/>
      <c r="S430" s="67"/>
      <c r="T430" s="67"/>
      <c r="U430" s="67"/>
      <c r="V430" s="67"/>
      <c r="W430" s="69"/>
      <c r="X430" s="35" t="str">
        <f t="shared" si="8"/>
        <v/>
      </c>
    </row>
    <row r="431" spans="2:24" ht="18" customHeight="1" x14ac:dyDescent="0.35">
      <c r="B431" s="37"/>
      <c r="C431" s="37"/>
      <c r="D431" s="37"/>
      <c r="E431" s="37"/>
      <c r="F431" s="37"/>
      <c r="G431" s="37"/>
      <c r="H431" s="37"/>
      <c r="I431" s="37"/>
      <c r="J431" s="37"/>
      <c r="K431" s="76"/>
      <c r="L431" s="37"/>
      <c r="M431" s="92"/>
      <c r="N431" s="37"/>
      <c r="O431" s="66"/>
      <c r="P431" s="67"/>
      <c r="Q431" s="67"/>
      <c r="R431" s="67"/>
      <c r="S431" s="67"/>
      <c r="T431" s="67"/>
      <c r="U431" s="67"/>
      <c r="V431" s="67"/>
      <c r="W431" s="69"/>
      <c r="X431" s="35" t="str">
        <f t="shared" si="8"/>
        <v/>
      </c>
    </row>
    <row r="432" spans="2:24" ht="18" customHeight="1" x14ac:dyDescent="0.35">
      <c r="B432" s="37"/>
      <c r="C432" s="37"/>
      <c r="D432" s="37"/>
      <c r="E432" s="37"/>
      <c r="F432" s="37"/>
      <c r="G432" s="37"/>
      <c r="H432" s="37"/>
      <c r="I432" s="37"/>
      <c r="J432" s="37"/>
      <c r="K432" s="76"/>
      <c r="L432" s="37"/>
      <c r="M432" s="92"/>
      <c r="N432" s="37"/>
      <c r="O432" s="66"/>
      <c r="P432" s="67"/>
      <c r="Q432" s="67"/>
      <c r="R432" s="67"/>
      <c r="S432" s="67"/>
      <c r="T432" s="67"/>
      <c r="U432" s="67"/>
      <c r="V432" s="67"/>
      <c r="W432" s="69"/>
      <c r="X432" s="35" t="str">
        <f t="shared" si="8"/>
        <v/>
      </c>
    </row>
    <row r="433" spans="2:24" ht="18" customHeight="1" x14ac:dyDescent="0.35">
      <c r="B433" s="37"/>
      <c r="C433" s="37"/>
      <c r="D433" s="37"/>
      <c r="E433" s="37"/>
      <c r="F433" s="37"/>
      <c r="G433" s="37"/>
      <c r="H433" s="37"/>
      <c r="I433" s="37"/>
      <c r="J433" s="37"/>
      <c r="K433" s="76"/>
      <c r="L433" s="37"/>
      <c r="M433" s="92"/>
      <c r="N433" s="37"/>
      <c r="O433" s="66"/>
      <c r="P433" s="67"/>
      <c r="Q433" s="67"/>
      <c r="R433" s="67"/>
      <c r="S433" s="67"/>
      <c r="T433" s="67"/>
      <c r="U433" s="67"/>
      <c r="V433" s="67"/>
      <c r="W433" s="69"/>
      <c r="X433" s="35" t="str">
        <f t="shared" si="8"/>
        <v/>
      </c>
    </row>
    <row r="434" spans="2:24" ht="18" customHeight="1" x14ac:dyDescent="0.35">
      <c r="B434" s="37"/>
      <c r="C434" s="37"/>
      <c r="D434" s="37"/>
      <c r="E434" s="37"/>
      <c r="F434" s="37"/>
      <c r="G434" s="37"/>
      <c r="H434" s="37"/>
      <c r="I434" s="37"/>
      <c r="J434" s="37"/>
      <c r="K434" s="76"/>
      <c r="L434" s="37"/>
      <c r="M434" s="92"/>
      <c r="N434" s="37"/>
      <c r="O434" s="66"/>
      <c r="P434" s="67"/>
      <c r="Q434" s="67"/>
      <c r="R434" s="67"/>
      <c r="S434" s="67"/>
      <c r="T434" s="67"/>
      <c r="U434" s="67"/>
      <c r="V434" s="67"/>
      <c r="W434" s="69"/>
      <c r="X434" s="35" t="str">
        <f t="shared" si="8"/>
        <v/>
      </c>
    </row>
    <row r="435" spans="2:24" ht="18" customHeight="1" x14ac:dyDescent="0.35">
      <c r="B435" s="37"/>
      <c r="C435" s="37"/>
      <c r="D435" s="37"/>
      <c r="E435" s="37"/>
      <c r="F435" s="37"/>
      <c r="G435" s="37"/>
      <c r="H435" s="37"/>
      <c r="I435" s="37"/>
      <c r="J435" s="37"/>
      <c r="K435" s="76"/>
      <c r="L435" s="37"/>
      <c r="M435" s="92"/>
      <c r="N435" s="37"/>
      <c r="O435" s="66"/>
      <c r="P435" s="67"/>
      <c r="Q435" s="67"/>
      <c r="R435" s="67"/>
      <c r="S435" s="67"/>
      <c r="T435" s="67"/>
      <c r="U435" s="67"/>
      <c r="V435" s="67"/>
      <c r="W435" s="69"/>
      <c r="X435" s="35" t="str">
        <f t="shared" si="8"/>
        <v/>
      </c>
    </row>
    <row r="436" spans="2:24" ht="18" customHeight="1" x14ac:dyDescent="0.35">
      <c r="B436" s="37"/>
      <c r="C436" s="37"/>
      <c r="D436" s="37"/>
      <c r="E436" s="37"/>
      <c r="F436" s="37"/>
      <c r="G436" s="37"/>
      <c r="H436" s="37"/>
      <c r="I436" s="37"/>
      <c r="J436" s="37"/>
      <c r="K436" s="76"/>
      <c r="L436" s="37"/>
      <c r="M436" s="92"/>
      <c r="N436" s="37"/>
      <c r="O436" s="66"/>
      <c r="P436" s="67"/>
      <c r="Q436" s="67"/>
      <c r="R436" s="67"/>
      <c r="S436" s="67"/>
      <c r="T436" s="67"/>
      <c r="U436" s="67"/>
      <c r="V436" s="67"/>
      <c r="W436" s="69"/>
      <c r="X436" s="35" t="str">
        <f t="shared" si="8"/>
        <v/>
      </c>
    </row>
    <row r="437" spans="2:24" ht="18" customHeight="1" x14ac:dyDescent="0.35">
      <c r="B437" s="37"/>
      <c r="C437" s="37"/>
      <c r="D437" s="37"/>
      <c r="E437" s="37"/>
      <c r="F437" s="37"/>
      <c r="G437" s="37"/>
      <c r="H437" s="37"/>
      <c r="I437" s="37"/>
      <c r="J437" s="37"/>
      <c r="K437" s="76"/>
      <c r="L437" s="37"/>
      <c r="M437" s="92"/>
      <c r="N437" s="37"/>
      <c r="O437" s="66"/>
      <c r="P437" s="67"/>
      <c r="Q437" s="67"/>
      <c r="R437" s="67"/>
      <c r="S437" s="67"/>
      <c r="T437" s="67"/>
      <c r="U437" s="67"/>
      <c r="V437" s="67"/>
      <c r="W437" s="69"/>
      <c r="X437" s="35" t="str">
        <f t="shared" si="8"/>
        <v/>
      </c>
    </row>
    <row r="438" spans="2:24" ht="18" customHeight="1" x14ac:dyDescent="0.35">
      <c r="B438" s="37"/>
      <c r="C438" s="37"/>
      <c r="D438" s="37"/>
      <c r="E438" s="37"/>
      <c r="F438" s="37"/>
      <c r="G438" s="37"/>
      <c r="H438" s="37"/>
      <c r="I438" s="37"/>
      <c r="J438" s="37"/>
      <c r="K438" s="76"/>
      <c r="L438" s="37"/>
      <c r="M438" s="92"/>
      <c r="N438" s="37"/>
      <c r="O438" s="66"/>
      <c r="P438" s="67"/>
      <c r="Q438" s="67"/>
      <c r="R438" s="67"/>
      <c r="S438" s="67"/>
      <c r="T438" s="67"/>
      <c r="U438" s="67"/>
      <c r="V438" s="67"/>
      <c r="W438" s="69"/>
      <c r="X438" s="35" t="str">
        <f t="shared" si="8"/>
        <v/>
      </c>
    </row>
    <row r="439" spans="2:24" ht="18" customHeight="1" x14ac:dyDescent="0.35">
      <c r="B439" s="37"/>
      <c r="C439" s="37"/>
      <c r="D439" s="37"/>
      <c r="E439" s="37"/>
      <c r="F439" s="37"/>
      <c r="G439" s="37"/>
      <c r="H439" s="37"/>
      <c r="I439" s="37"/>
      <c r="J439" s="37"/>
      <c r="K439" s="76"/>
      <c r="L439" s="37"/>
      <c r="M439" s="92"/>
      <c r="N439" s="37"/>
      <c r="O439" s="66"/>
      <c r="P439" s="67"/>
      <c r="Q439" s="67"/>
      <c r="R439" s="67"/>
      <c r="S439" s="67"/>
      <c r="T439" s="67"/>
      <c r="U439" s="67"/>
      <c r="V439" s="67"/>
      <c r="W439" s="69"/>
      <c r="X439" s="35" t="str">
        <f t="shared" si="8"/>
        <v/>
      </c>
    </row>
    <row r="440" spans="2:24" ht="18" customHeight="1" x14ac:dyDescent="0.35">
      <c r="B440" s="37"/>
      <c r="C440" s="37"/>
      <c r="D440" s="37"/>
      <c r="E440" s="37"/>
      <c r="F440" s="37"/>
      <c r="G440" s="37"/>
      <c r="H440" s="37"/>
      <c r="I440" s="37"/>
      <c r="J440" s="37"/>
      <c r="K440" s="76"/>
      <c r="L440" s="37"/>
      <c r="M440" s="92"/>
      <c r="N440" s="37"/>
      <c r="O440" s="66"/>
      <c r="P440" s="67"/>
      <c r="Q440" s="67"/>
      <c r="R440" s="67"/>
      <c r="S440" s="67"/>
      <c r="T440" s="67"/>
      <c r="U440" s="67"/>
      <c r="V440" s="67"/>
      <c r="W440" s="69"/>
      <c r="X440" s="35" t="str">
        <f t="shared" si="8"/>
        <v/>
      </c>
    </row>
    <row r="441" spans="2:24" ht="18" customHeight="1" x14ac:dyDescent="0.35">
      <c r="B441" s="37"/>
      <c r="C441" s="37"/>
      <c r="D441" s="37"/>
      <c r="E441" s="37"/>
      <c r="F441" s="37"/>
      <c r="G441" s="37"/>
      <c r="H441" s="37"/>
      <c r="I441" s="37"/>
      <c r="J441" s="37"/>
      <c r="K441" s="76"/>
      <c r="L441" s="37"/>
      <c r="M441" s="92"/>
      <c r="N441" s="37"/>
      <c r="O441" s="66"/>
      <c r="P441" s="67"/>
      <c r="Q441" s="67"/>
      <c r="R441" s="67"/>
      <c r="S441" s="67"/>
      <c r="T441" s="67"/>
      <c r="U441" s="67"/>
      <c r="V441" s="67"/>
      <c r="W441" s="69"/>
      <c r="X441" s="35" t="str">
        <f t="shared" si="8"/>
        <v/>
      </c>
    </row>
    <row r="442" spans="2:24" ht="18" customHeight="1" x14ac:dyDescent="0.35">
      <c r="B442" s="37"/>
      <c r="C442" s="37"/>
      <c r="D442" s="37"/>
      <c r="E442" s="37"/>
      <c r="F442" s="37"/>
      <c r="G442" s="37"/>
      <c r="H442" s="37"/>
      <c r="I442" s="37"/>
      <c r="J442" s="37"/>
      <c r="K442" s="76"/>
      <c r="L442" s="37"/>
      <c r="M442" s="92"/>
      <c r="N442" s="37"/>
      <c r="O442" s="66"/>
      <c r="P442" s="67"/>
      <c r="Q442" s="67"/>
      <c r="R442" s="67"/>
      <c r="S442" s="67"/>
      <c r="T442" s="67"/>
      <c r="U442" s="67"/>
      <c r="V442" s="67"/>
      <c r="W442" s="69"/>
      <c r="X442" s="35" t="str">
        <f t="shared" si="8"/>
        <v/>
      </c>
    </row>
    <row r="443" spans="2:24" ht="18" customHeight="1" x14ac:dyDescent="0.35">
      <c r="B443" s="37"/>
      <c r="C443" s="37"/>
      <c r="D443" s="37"/>
      <c r="E443" s="37"/>
      <c r="F443" s="37"/>
      <c r="G443" s="37"/>
      <c r="H443" s="37"/>
      <c r="I443" s="37"/>
      <c r="J443" s="37"/>
      <c r="K443" s="76"/>
      <c r="L443" s="37"/>
      <c r="M443" s="92"/>
      <c r="N443" s="37"/>
      <c r="O443" s="66"/>
      <c r="P443" s="67"/>
      <c r="Q443" s="67"/>
      <c r="R443" s="67"/>
      <c r="S443" s="67"/>
      <c r="T443" s="67"/>
      <c r="U443" s="67"/>
      <c r="V443" s="67"/>
      <c r="W443" s="69"/>
      <c r="X443" s="35" t="str">
        <f t="shared" si="8"/>
        <v/>
      </c>
    </row>
    <row r="444" spans="2:24" ht="18" customHeight="1" x14ac:dyDescent="0.35">
      <c r="B444" s="37"/>
      <c r="C444" s="37"/>
      <c r="D444" s="37"/>
      <c r="E444" s="37"/>
      <c r="F444" s="37"/>
      <c r="G444" s="37"/>
      <c r="H444" s="37"/>
      <c r="I444" s="37"/>
      <c r="J444" s="37"/>
      <c r="K444" s="76"/>
      <c r="L444" s="37"/>
      <c r="M444" s="92"/>
      <c r="N444" s="37"/>
      <c r="O444" s="66"/>
      <c r="P444" s="67"/>
      <c r="Q444" s="67"/>
      <c r="R444" s="67"/>
      <c r="S444" s="67"/>
      <c r="T444" s="67"/>
      <c r="U444" s="67"/>
      <c r="V444" s="67"/>
      <c r="W444" s="69"/>
      <c r="X444" s="35" t="str">
        <f t="shared" si="8"/>
        <v/>
      </c>
    </row>
    <row r="445" spans="2:24" ht="18" customHeight="1" x14ac:dyDescent="0.35">
      <c r="B445" s="37"/>
      <c r="C445" s="37"/>
      <c r="D445" s="37"/>
      <c r="E445" s="37"/>
      <c r="F445" s="37"/>
      <c r="G445" s="37"/>
      <c r="H445" s="37"/>
      <c r="I445" s="37"/>
      <c r="J445" s="37"/>
      <c r="K445" s="76"/>
      <c r="L445" s="37"/>
      <c r="M445" s="92"/>
      <c r="N445" s="37"/>
      <c r="O445" s="66"/>
      <c r="P445" s="67"/>
      <c r="Q445" s="67"/>
      <c r="R445" s="67"/>
      <c r="S445" s="67"/>
      <c r="T445" s="67"/>
      <c r="U445" s="67"/>
      <c r="V445" s="67"/>
      <c r="W445" s="69"/>
      <c r="X445" s="35" t="str">
        <f t="shared" si="8"/>
        <v/>
      </c>
    </row>
    <row r="446" spans="2:24" ht="18" customHeight="1" x14ac:dyDescent="0.35">
      <c r="B446" s="37"/>
      <c r="C446" s="37"/>
      <c r="D446" s="37"/>
      <c r="E446" s="37"/>
      <c r="F446" s="37"/>
      <c r="G446" s="37"/>
      <c r="H446" s="37"/>
      <c r="I446" s="37"/>
      <c r="J446" s="37"/>
      <c r="K446" s="76"/>
      <c r="L446" s="37"/>
      <c r="M446" s="92"/>
      <c r="N446" s="37"/>
      <c r="O446" s="66"/>
      <c r="P446" s="67"/>
      <c r="Q446" s="67"/>
      <c r="R446" s="67"/>
      <c r="S446" s="67"/>
      <c r="T446" s="67"/>
      <c r="U446" s="67"/>
      <c r="V446" s="67"/>
      <c r="W446" s="69"/>
      <c r="X446" s="35" t="str">
        <f t="shared" ref="X446:X477" si="9">IF(ISBLANK(E446),"",IF(P446="Approved",W446+M446,0))</f>
        <v/>
      </c>
    </row>
    <row r="447" spans="2:24" ht="18" customHeight="1" x14ac:dyDescent="0.35">
      <c r="B447" s="37"/>
      <c r="C447" s="37"/>
      <c r="D447" s="37"/>
      <c r="E447" s="37"/>
      <c r="F447" s="37"/>
      <c r="G447" s="37"/>
      <c r="H447" s="37"/>
      <c r="I447" s="37"/>
      <c r="J447" s="37"/>
      <c r="K447" s="76"/>
      <c r="L447" s="37"/>
      <c r="M447" s="92"/>
      <c r="N447" s="37"/>
      <c r="O447" s="66"/>
      <c r="P447" s="67"/>
      <c r="Q447" s="67"/>
      <c r="R447" s="67"/>
      <c r="S447" s="67"/>
      <c r="T447" s="67"/>
      <c r="U447" s="67"/>
      <c r="V447" s="67"/>
      <c r="W447" s="69"/>
      <c r="X447" s="35" t="str">
        <f t="shared" si="9"/>
        <v/>
      </c>
    </row>
    <row r="448" spans="2:24" ht="18" customHeight="1" x14ac:dyDescent="0.35">
      <c r="B448" s="37"/>
      <c r="C448" s="37"/>
      <c r="D448" s="37"/>
      <c r="E448" s="37"/>
      <c r="F448" s="37"/>
      <c r="G448" s="37"/>
      <c r="H448" s="37"/>
      <c r="I448" s="37"/>
      <c r="J448" s="37"/>
      <c r="K448" s="76"/>
      <c r="L448" s="37"/>
      <c r="M448" s="92"/>
      <c r="N448" s="37"/>
      <c r="O448" s="66"/>
      <c r="P448" s="67"/>
      <c r="Q448" s="67"/>
      <c r="R448" s="67"/>
      <c r="S448" s="67"/>
      <c r="T448" s="67"/>
      <c r="U448" s="67"/>
      <c r="V448" s="67"/>
      <c r="W448" s="69"/>
      <c r="X448" s="35" t="str">
        <f t="shared" si="9"/>
        <v/>
      </c>
    </row>
    <row r="449" spans="2:24" ht="18" customHeight="1" x14ac:dyDescent="0.35">
      <c r="B449" s="37"/>
      <c r="C449" s="37"/>
      <c r="D449" s="37"/>
      <c r="E449" s="37"/>
      <c r="F449" s="37"/>
      <c r="G449" s="37"/>
      <c r="H449" s="37"/>
      <c r="I449" s="37"/>
      <c r="J449" s="37"/>
      <c r="K449" s="76"/>
      <c r="L449" s="37"/>
      <c r="M449" s="92"/>
      <c r="N449" s="37"/>
      <c r="O449" s="66"/>
      <c r="P449" s="67"/>
      <c r="Q449" s="67"/>
      <c r="R449" s="67"/>
      <c r="S449" s="67"/>
      <c r="T449" s="67"/>
      <c r="U449" s="67"/>
      <c r="V449" s="67"/>
      <c r="W449" s="69"/>
      <c r="X449" s="35" t="str">
        <f t="shared" si="9"/>
        <v/>
      </c>
    </row>
    <row r="450" spans="2:24" ht="18" customHeight="1" x14ac:dyDescent="0.35">
      <c r="B450" s="37"/>
      <c r="C450" s="37"/>
      <c r="D450" s="37"/>
      <c r="E450" s="37"/>
      <c r="F450" s="37"/>
      <c r="G450" s="37"/>
      <c r="H450" s="37"/>
      <c r="I450" s="37"/>
      <c r="J450" s="37"/>
      <c r="K450" s="76"/>
      <c r="L450" s="37"/>
      <c r="M450" s="92"/>
      <c r="N450" s="37"/>
      <c r="O450" s="66"/>
      <c r="P450" s="67"/>
      <c r="Q450" s="67"/>
      <c r="R450" s="67"/>
      <c r="S450" s="67"/>
      <c r="T450" s="67"/>
      <c r="U450" s="67"/>
      <c r="V450" s="67"/>
      <c r="W450" s="69"/>
      <c r="X450" s="35" t="str">
        <f t="shared" si="9"/>
        <v/>
      </c>
    </row>
    <row r="451" spans="2:24" ht="18" customHeight="1" x14ac:dyDescent="0.35">
      <c r="B451" s="37"/>
      <c r="C451" s="37"/>
      <c r="D451" s="37"/>
      <c r="E451" s="37"/>
      <c r="F451" s="37"/>
      <c r="G451" s="37"/>
      <c r="H451" s="37"/>
      <c r="I451" s="37"/>
      <c r="J451" s="37"/>
      <c r="K451" s="76"/>
      <c r="L451" s="37"/>
      <c r="M451" s="92"/>
      <c r="N451" s="37"/>
      <c r="O451" s="66"/>
      <c r="P451" s="67"/>
      <c r="Q451" s="67"/>
      <c r="R451" s="67"/>
      <c r="S451" s="67"/>
      <c r="T451" s="67"/>
      <c r="U451" s="67"/>
      <c r="V451" s="67"/>
      <c r="W451" s="69"/>
      <c r="X451" s="35" t="str">
        <f t="shared" si="9"/>
        <v/>
      </c>
    </row>
    <row r="452" spans="2:24" ht="18" customHeight="1" x14ac:dyDescent="0.35">
      <c r="B452" s="37"/>
      <c r="C452" s="37"/>
      <c r="D452" s="37"/>
      <c r="E452" s="37"/>
      <c r="F452" s="37"/>
      <c r="G452" s="37"/>
      <c r="H452" s="37"/>
      <c r="I452" s="37"/>
      <c r="J452" s="37"/>
      <c r="K452" s="76"/>
      <c r="L452" s="37"/>
      <c r="M452" s="92"/>
      <c r="N452" s="37"/>
      <c r="O452" s="66"/>
      <c r="P452" s="67"/>
      <c r="Q452" s="67"/>
      <c r="R452" s="67"/>
      <c r="S452" s="67"/>
      <c r="T452" s="67"/>
      <c r="U452" s="67"/>
      <c r="V452" s="67"/>
      <c r="W452" s="69"/>
      <c r="X452" s="35" t="str">
        <f t="shared" si="9"/>
        <v/>
      </c>
    </row>
    <row r="453" spans="2:24" ht="18" customHeight="1" x14ac:dyDescent="0.35">
      <c r="B453" s="37"/>
      <c r="C453" s="37"/>
      <c r="D453" s="37"/>
      <c r="E453" s="37"/>
      <c r="F453" s="37"/>
      <c r="G453" s="37"/>
      <c r="H453" s="37"/>
      <c r="I453" s="37"/>
      <c r="J453" s="37"/>
      <c r="K453" s="76"/>
      <c r="L453" s="37"/>
      <c r="M453" s="92"/>
      <c r="N453" s="37"/>
      <c r="O453" s="66"/>
      <c r="P453" s="67"/>
      <c r="Q453" s="67"/>
      <c r="R453" s="67"/>
      <c r="S453" s="67"/>
      <c r="T453" s="67"/>
      <c r="U453" s="67"/>
      <c r="V453" s="67"/>
      <c r="W453" s="69"/>
      <c r="X453" s="35" t="str">
        <f t="shared" si="9"/>
        <v/>
      </c>
    </row>
    <row r="454" spans="2:24" ht="18" customHeight="1" x14ac:dyDescent="0.35">
      <c r="B454" s="37"/>
      <c r="C454" s="37"/>
      <c r="D454" s="37"/>
      <c r="E454" s="37"/>
      <c r="F454" s="37"/>
      <c r="G454" s="37"/>
      <c r="H454" s="37"/>
      <c r="I454" s="37"/>
      <c r="J454" s="37"/>
      <c r="K454" s="76"/>
      <c r="L454" s="37"/>
      <c r="M454" s="92"/>
      <c r="N454" s="37"/>
      <c r="O454" s="66"/>
      <c r="P454" s="67"/>
      <c r="Q454" s="67"/>
      <c r="R454" s="67"/>
      <c r="S454" s="67"/>
      <c r="T454" s="67"/>
      <c r="U454" s="67"/>
      <c r="V454" s="67"/>
      <c r="W454" s="69"/>
      <c r="X454" s="35" t="str">
        <f t="shared" si="9"/>
        <v/>
      </c>
    </row>
    <row r="455" spans="2:24" ht="18" customHeight="1" x14ac:dyDescent="0.35">
      <c r="B455" s="37"/>
      <c r="C455" s="37"/>
      <c r="D455" s="37"/>
      <c r="E455" s="37"/>
      <c r="F455" s="37"/>
      <c r="G455" s="37"/>
      <c r="H455" s="37"/>
      <c r="I455" s="37"/>
      <c r="J455" s="37"/>
      <c r="K455" s="76"/>
      <c r="L455" s="37"/>
      <c r="M455" s="92"/>
      <c r="N455" s="37"/>
      <c r="O455" s="66"/>
      <c r="P455" s="67"/>
      <c r="Q455" s="67"/>
      <c r="R455" s="67"/>
      <c r="S455" s="67"/>
      <c r="T455" s="67"/>
      <c r="U455" s="67"/>
      <c r="V455" s="67"/>
      <c r="W455" s="69"/>
      <c r="X455" s="35" t="str">
        <f t="shared" si="9"/>
        <v/>
      </c>
    </row>
    <row r="456" spans="2:24" ht="18" customHeight="1" x14ac:dyDescent="0.35">
      <c r="B456" s="37"/>
      <c r="C456" s="37"/>
      <c r="D456" s="37"/>
      <c r="E456" s="37"/>
      <c r="F456" s="37"/>
      <c r="G456" s="37"/>
      <c r="H456" s="37"/>
      <c r="I456" s="37"/>
      <c r="J456" s="37"/>
      <c r="K456" s="76"/>
      <c r="L456" s="37"/>
      <c r="M456" s="92"/>
      <c r="N456" s="37"/>
      <c r="O456" s="66"/>
      <c r="P456" s="67"/>
      <c r="Q456" s="67"/>
      <c r="R456" s="67"/>
      <c r="S456" s="67"/>
      <c r="T456" s="67"/>
      <c r="U456" s="67"/>
      <c r="V456" s="67"/>
      <c r="W456" s="69"/>
      <c r="X456" s="35" t="str">
        <f t="shared" si="9"/>
        <v/>
      </c>
    </row>
    <row r="457" spans="2:24" ht="18" customHeight="1" x14ac:dyDescent="0.35">
      <c r="B457" s="37"/>
      <c r="C457" s="37"/>
      <c r="D457" s="37"/>
      <c r="E457" s="37"/>
      <c r="F457" s="37"/>
      <c r="G457" s="37"/>
      <c r="H457" s="37"/>
      <c r="I457" s="37"/>
      <c r="J457" s="37"/>
      <c r="K457" s="76"/>
      <c r="L457" s="37"/>
      <c r="M457" s="92"/>
      <c r="N457" s="37"/>
      <c r="O457" s="66"/>
      <c r="P457" s="67"/>
      <c r="Q457" s="67"/>
      <c r="R457" s="67"/>
      <c r="S457" s="67"/>
      <c r="T457" s="67"/>
      <c r="U457" s="67"/>
      <c r="V457" s="67"/>
      <c r="W457" s="69"/>
      <c r="X457" s="35" t="str">
        <f t="shared" si="9"/>
        <v/>
      </c>
    </row>
    <row r="458" spans="2:24" ht="18" customHeight="1" x14ac:dyDescent="0.35">
      <c r="B458" s="37"/>
      <c r="C458" s="37"/>
      <c r="D458" s="37"/>
      <c r="E458" s="37"/>
      <c r="F458" s="37"/>
      <c r="G458" s="37"/>
      <c r="H458" s="37"/>
      <c r="I458" s="37"/>
      <c r="J458" s="37"/>
      <c r="K458" s="76"/>
      <c r="L458" s="37"/>
      <c r="M458" s="92"/>
      <c r="N458" s="37"/>
      <c r="O458" s="66"/>
      <c r="P458" s="67"/>
      <c r="Q458" s="67"/>
      <c r="R458" s="67"/>
      <c r="S458" s="67"/>
      <c r="T458" s="67"/>
      <c r="U458" s="67"/>
      <c r="V458" s="67"/>
      <c r="W458" s="69"/>
      <c r="X458" s="35" t="str">
        <f t="shared" si="9"/>
        <v/>
      </c>
    </row>
    <row r="459" spans="2:24" ht="18" customHeight="1" x14ac:dyDescent="0.35">
      <c r="B459" s="37"/>
      <c r="C459" s="37"/>
      <c r="D459" s="37"/>
      <c r="E459" s="37"/>
      <c r="F459" s="37"/>
      <c r="G459" s="37"/>
      <c r="H459" s="37"/>
      <c r="I459" s="37"/>
      <c r="J459" s="37"/>
      <c r="K459" s="76"/>
      <c r="L459" s="37"/>
      <c r="M459" s="92"/>
      <c r="N459" s="37"/>
      <c r="O459" s="66"/>
      <c r="P459" s="67"/>
      <c r="Q459" s="67"/>
      <c r="R459" s="67"/>
      <c r="S459" s="67"/>
      <c r="T459" s="67"/>
      <c r="U459" s="67"/>
      <c r="V459" s="67"/>
      <c r="W459" s="69"/>
      <c r="X459" s="35" t="str">
        <f t="shared" si="9"/>
        <v/>
      </c>
    </row>
    <row r="460" spans="2:24" ht="18" customHeight="1" x14ac:dyDescent="0.35">
      <c r="B460" s="37"/>
      <c r="C460" s="37"/>
      <c r="D460" s="37"/>
      <c r="E460" s="37"/>
      <c r="F460" s="37"/>
      <c r="G460" s="37"/>
      <c r="H460" s="37"/>
      <c r="I460" s="37"/>
      <c r="J460" s="37"/>
      <c r="K460" s="76"/>
      <c r="L460" s="37"/>
      <c r="M460" s="92"/>
      <c r="N460" s="37"/>
      <c r="O460" s="66"/>
      <c r="P460" s="67"/>
      <c r="Q460" s="67"/>
      <c r="R460" s="67"/>
      <c r="S460" s="67"/>
      <c r="T460" s="67"/>
      <c r="U460" s="67"/>
      <c r="V460" s="67"/>
      <c r="W460" s="69"/>
      <c r="X460" s="35" t="str">
        <f t="shared" si="9"/>
        <v/>
      </c>
    </row>
    <row r="461" spans="2:24" ht="18" customHeight="1" x14ac:dyDescent="0.35">
      <c r="B461" s="37"/>
      <c r="C461" s="37"/>
      <c r="D461" s="37"/>
      <c r="E461" s="37"/>
      <c r="F461" s="37"/>
      <c r="G461" s="37"/>
      <c r="H461" s="37"/>
      <c r="I461" s="37"/>
      <c r="J461" s="37"/>
      <c r="K461" s="76"/>
      <c r="L461" s="37"/>
      <c r="M461" s="92"/>
      <c r="N461" s="37"/>
      <c r="O461" s="66"/>
      <c r="P461" s="67"/>
      <c r="Q461" s="67"/>
      <c r="R461" s="67"/>
      <c r="S461" s="67"/>
      <c r="T461" s="67"/>
      <c r="U461" s="67"/>
      <c r="V461" s="67"/>
      <c r="W461" s="69"/>
      <c r="X461" s="35" t="str">
        <f t="shared" si="9"/>
        <v/>
      </c>
    </row>
    <row r="462" spans="2:24" ht="18" customHeight="1" x14ac:dyDescent="0.35">
      <c r="B462" s="37"/>
      <c r="C462" s="37"/>
      <c r="D462" s="37"/>
      <c r="E462" s="37"/>
      <c r="F462" s="37"/>
      <c r="G462" s="37"/>
      <c r="H462" s="37"/>
      <c r="I462" s="37"/>
      <c r="J462" s="37"/>
      <c r="K462" s="76"/>
      <c r="L462" s="37"/>
      <c r="M462" s="92"/>
      <c r="N462" s="37"/>
      <c r="O462" s="66"/>
      <c r="P462" s="67"/>
      <c r="Q462" s="67"/>
      <c r="R462" s="67"/>
      <c r="S462" s="67"/>
      <c r="T462" s="67"/>
      <c r="U462" s="67"/>
      <c r="V462" s="67"/>
      <c r="W462" s="69"/>
      <c r="X462" s="35" t="str">
        <f t="shared" si="9"/>
        <v/>
      </c>
    </row>
    <row r="463" spans="2:24" ht="18" customHeight="1" x14ac:dyDescent="0.35">
      <c r="B463" s="37"/>
      <c r="C463" s="37"/>
      <c r="D463" s="37"/>
      <c r="E463" s="37"/>
      <c r="F463" s="37"/>
      <c r="G463" s="37"/>
      <c r="H463" s="37"/>
      <c r="I463" s="37"/>
      <c r="J463" s="37"/>
      <c r="K463" s="76"/>
      <c r="L463" s="37"/>
      <c r="M463" s="92"/>
      <c r="N463" s="37"/>
      <c r="O463" s="66"/>
      <c r="P463" s="67"/>
      <c r="Q463" s="67"/>
      <c r="R463" s="67"/>
      <c r="S463" s="67"/>
      <c r="T463" s="67"/>
      <c r="U463" s="67"/>
      <c r="V463" s="67"/>
      <c r="W463" s="69"/>
      <c r="X463" s="35" t="str">
        <f t="shared" si="9"/>
        <v/>
      </c>
    </row>
    <row r="464" spans="2:24" ht="18" customHeight="1" x14ac:dyDescent="0.35">
      <c r="B464" s="37"/>
      <c r="C464" s="37"/>
      <c r="D464" s="37"/>
      <c r="E464" s="37"/>
      <c r="F464" s="37"/>
      <c r="G464" s="37"/>
      <c r="H464" s="37"/>
      <c r="I464" s="37"/>
      <c r="J464" s="37"/>
      <c r="K464" s="76"/>
      <c r="L464" s="37"/>
      <c r="M464" s="92"/>
      <c r="N464" s="37"/>
      <c r="O464" s="66"/>
      <c r="P464" s="67"/>
      <c r="Q464" s="67"/>
      <c r="R464" s="67"/>
      <c r="S464" s="67"/>
      <c r="T464" s="67"/>
      <c r="U464" s="67"/>
      <c r="V464" s="67"/>
      <c r="W464" s="69"/>
      <c r="X464" s="35" t="str">
        <f t="shared" si="9"/>
        <v/>
      </c>
    </row>
    <row r="465" spans="2:24" ht="18" customHeight="1" x14ac:dyDescent="0.35">
      <c r="B465" s="37"/>
      <c r="C465" s="37"/>
      <c r="D465" s="37"/>
      <c r="E465" s="37"/>
      <c r="F465" s="37"/>
      <c r="G465" s="37"/>
      <c r="H465" s="37"/>
      <c r="I465" s="37"/>
      <c r="J465" s="37"/>
      <c r="K465" s="76"/>
      <c r="L465" s="37"/>
      <c r="M465" s="92"/>
      <c r="N465" s="37"/>
      <c r="O465" s="66"/>
      <c r="P465" s="67"/>
      <c r="Q465" s="67"/>
      <c r="R465" s="67"/>
      <c r="S465" s="67"/>
      <c r="T465" s="67"/>
      <c r="U465" s="67"/>
      <c r="V465" s="67"/>
      <c r="W465" s="69"/>
      <c r="X465" s="35" t="str">
        <f t="shared" si="9"/>
        <v/>
      </c>
    </row>
    <row r="466" spans="2:24" ht="18" customHeight="1" x14ac:dyDescent="0.35">
      <c r="B466" s="37"/>
      <c r="C466" s="37"/>
      <c r="D466" s="37"/>
      <c r="E466" s="37"/>
      <c r="F466" s="37"/>
      <c r="G466" s="37"/>
      <c r="H466" s="37"/>
      <c r="I466" s="37"/>
      <c r="J466" s="37"/>
      <c r="K466" s="76"/>
      <c r="L466" s="37"/>
      <c r="M466" s="92"/>
      <c r="N466" s="37"/>
      <c r="O466" s="66"/>
      <c r="P466" s="67"/>
      <c r="Q466" s="67"/>
      <c r="R466" s="67"/>
      <c r="S466" s="67"/>
      <c r="T466" s="67"/>
      <c r="U466" s="67"/>
      <c r="V466" s="67"/>
      <c r="W466" s="69"/>
      <c r="X466" s="35" t="str">
        <f t="shared" si="9"/>
        <v/>
      </c>
    </row>
    <row r="467" spans="2:24" ht="18" customHeight="1" x14ac:dyDescent="0.35">
      <c r="B467" s="37"/>
      <c r="C467" s="37"/>
      <c r="D467" s="37"/>
      <c r="E467" s="37"/>
      <c r="F467" s="37"/>
      <c r="G467" s="37"/>
      <c r="H467" s="37"/>
      <c r="I467" s="37"/>
      <c r="J467" s="37"/>
      <c r="K467" s="76"/>
      <c r="L467" s="37"/>
      <c r="M467" s="92"/>
      <c r="N467" s="37"/>
      <c r="O467" s="66"/>
      <c r="P467" s="67"/>
      <c r="Q467" s="67"/>
      <c r="R467" s="67"/>
      <c r="S467" s="67"/>
      <c r="T467" s="67"/>
      <c r="U467" s="67"/>
      <c r="V467" s="67"/>
      <c r="W467" s="69"/>
      <c r="X467" s="35" t="str">
        <f t="shared" si="9"/>
        <v/>
      </c>
    </row>
    <row r="468" spans="2:24" ht="18" customHeight="1" x14ac:dyDescent="0.35">
      <c r="B468" s="37"/>
      <c r="C468" s="37"/>
      <c r="D468" s="37"/>
      <c r="E468" s="37"/>
      <c r="F468" s="37"/>
      <c r="G468" s="37"/>
      <c r="H468" s="37"/>
      <c r="I468" s="37"/>
      <c r="J468" s="37"/>
      <c r="K468" s="76"/>
      <c r="L468" s="37"/>
      <c r="M468" s="92"/>
      <c r="N468" s="37"/>
      <c r="O468" s="66"/>
      <c r="P468" s="67"/>
      <c r="Q468" s="67"/>
      <c r="R468" s="67"/>
      <c r="S468" s="67"/>
      <c r="T468" s="67"/>
      <c r="U468" s="67"/>
      <c r="V468" s="67"/>
      <c r="W468" s="69"/>
      <c r="X468" s="35" t="str">
        <f t="shared" si="9"/>
        <v/>
      </c>
    </row>
    <row r="469" spans="2:24" ht="18" customHeight="1" x14ac:dyDescent="0.35">
      <c r="B469" s="37"/>
      <c r="C469" s="37"/>
      <c r="D469" s="37"/>
      <c r="E469" s="37"/>
      <c r="F469" s="37"/>
      <c r="G469" s="37"/>
      <c r="H469" s="37"/>
      <c r="I469" s="37"/>
      <c r="J469" s="37"/>
      <c r="K469" s="76"/>
      <c r="L469" s="37"/>
      <c r="M469" s="92"/>
      <c r="N469" s="37"/>
      <c r="O469" s="66"/>
      <c r="P469" s="67"/>
      <c r="Q469" s="67"/>
      <c r="R469" s="67"/>
      <c r="S469" s="67"/>
      <c r="T469" s="67"/>
      <c r="U469" s="67"/>
      <c r="V469" s="67"/>
      <c r="W469" s="69"/>
      <c r="X469" s="35" t="str">
        <f t="shared" si="9"/>
        <v/>
      </c>
    </row>
    <row r="470" spans="2:24" ht="18" customHeight="1" x14ac:dyDescent="0.35">
      <c r="B470" s="37"/>
      <c r="C470" s="37"/>
      <c r="D470" s="37"/>
      <c r="E470" s="37"/>
      <c r="F470" s="37"/>
      <c r="G470" s="37"/>
      <c r="H470" s="37"/>
      <c r="I470" s="37"/>
      <c r="J470" s="37"/>
      <c r="K470" s="76"/>
      <c r="L470" s="37"/>
      <c r="M470" s="92"/>
      <c r="N470" s="37"/>
      <c r="O470" s="66"/>
      <c r="P470" s="67"/>
      <c r="Q470" s="67"/>
      <c r="R470" s="67"/>
      <c r="S470" s="67"/>
      <c r="T470" s="67"/>
      <c r="U470" s="67"/>
      <c r="V470" s="67"/>
      <c r="W470" s="69"/>
      <c r="X470" s="35" t="str">
        <f t="shared" si="9"/>
        <v/>
      </c>
    </row>
    <row r="471" spans="2:24" ht="18" customHeight="1" x14ac:dyDescent="0.35">
      <c r="B471" s="37"/>
      <c r="C471" s="37"/>
      <c r="D471" s="37"/>
      <c r="E471" s="37"/>
      <c r="F471" s="37"/>
      <c r="G471" s="37"/>
      <c r="H471" s="37"/>
      <c r="I471" s="37"/>
      <c r="J471" s="37"/>
      <c r="K471" s="76"/>
      <c r="L471" s="37"/>
      <c r="M471" s="92"/>
      <c r="N471" s="37"/>
      <c r="O471" s="66"/>
      <c r="P471" s="67"/>
      <c r="Q471" s="67"/>
      <c r="R471" s="67"/>
      <c r="S471" s="67"/>
      <c r="T471" s="67"/>
      <c r="U471" s="67"/>
      <c r="V471" s="67"/>
      <c r="W471" s="69"/>
      <c r="X471" s="35" t="str">
        <f t="shared" si="9"/>
        <v/>
      </c>
    </row>
    <row r="472" spans="2:24" ht="18" customHeight="1" x14ac:dyDescent="0.35">
      <c r="B472" s="37"/>
      <c r="C472" s="37"/>
      <c r="D472" s="37"/>
      <c r="E472" s="37"/>
      <c r="F472" s="37"/>
      <c r="G472" s="37"/>
      <c r="H472" s="37"/>
      <c r="I472" s="37"/>
      <c r="J472" s="37"/>
      <c r="K472" s="76"/>
      <c r="L472" s="37"/>
      <c r="M472" s="92"/>
      <c r="N472" s="37"/>
      <c r="O472" s="66"/>
      <c r="P472" s="67"/>
      <c r="Q472" s="67"/>
      <c r="R472" s="67"/>
      <c r="S472" s="67"/>
      <c r="T472" s="67"/>
      <c r="U472" s="67"/>
      <c r="V472" s="67"/>
      <c r="W472" s="69"/>
      <c r="X472" s="35" t="str">
        <f t="shared" si="9"/>
        <v/>
      </c>
    </row>
    <row r="473" spans="2:24" ht="18" customHeight="1" x14ac:dyDescent="0.35">
      <c r="B473" s="37"/>
      <c r="C473" s="37"/>
      <c r="D473" s="37"/>
      <c r="E473" s="37"/>
      <c r="F473" s="37"/>
      <c r="G473" s="37"/>
      <c r="H473" s="37"/>
      <c r="I473" s="37"/>
      <c r="J473" s="37"/>
      <c r="K473" s="76"/>
      <c r="L473" s="37"/>
      <c r="M473" s="92"/>
      <c r="N473" s="37"/>
      <c r="O473" s="66"/>
      <c r="P473" s="67"/>
      <c r="Q473" s="67"/>
      <c r="R473" s="67"/>
      <c r="S473" s="67"/>
      <c r="T473" s="67"/>
      <c r="U473" s="67"/>
      <c r="V473" s="67"/>
      <c r="W473" s="69"/>
      <c r="X473" s="35" t="str">
        <f t="shared" si="9"/>
        <v/>
      </c>
    </row>
    <row r="474" spans="2:24" ht="18" customHeight="1" x14ac:dyDescent="0.35">
      <c r="B474" s="37"/>
      <c r="C474" s="37"/>
      <c r="D474" s="37"/>
      <c r="E474" s="37"/>
      <c r="F474" s="37"/>
      <c r="G474" s="37"/>
      <c r="H474" s="37"/>
      <c r="I474" s="37"/>
      <c r="J474" s="37"/>
      <c r="K474" s="76"/>
      <c r="L474" s="37"/>
      <c r="M474" s="92"/>
      <c r="N474" s="37"/>
      <c r="O474" s="66"/>
      <c r="P474" s="67"/>
      <c r="Q474" s="67"/>
      <c r="R474" s="67"/>
      <c r="S474" s="67"/>
      <c r="T474" s="67"/>
      <c r="U474" s="67"/>
      <c r="V474" s="67"/>
      <c r="W474" s="69"/>
      <c r="X474" s="35" t="str">
        <f t="shared" si="9"/>
        <v/>
      </c>
    </row>
    <row r="475" spans="2:24" ht="18" customHeight="1" x14ac:dyDescent="0.35">
      <c r="B475" s="37"/>
      <c r="C475" s="37"/>
      <c r="D475" s="37"/>
      <c r="E475" s="37"/>
      <c r="F475" s="37"/>
      <c r="G475" s="37"/>
      <c r="H475" s="37"/>
      <c r="I475" s="37"/>
      <c r="J475" s="37"/>
      <c r="K475" s="76"/>
      <c r="L475" s="37"/>
      <c r="M475" s="92"/>
      <c r="N475" s="37"/>
      <c r="O475" s="66"/>
      <c r="P475" s="67"/>
      <c r="Q475" s="67"/>
      <c r="R475" s="67"/>
      <c r="S475" s="67"/>
      <c r="T475" s="67"/>
      <c r="U475" s="67"/>
      <c r="V475" s="67"/>
      <c r="W475" s="69"/>
      <c r="X475" s="35" t="str">
        <f t="shared" si="9"/>
        <v/>
      </c>
    </row>
    <row r="476" spans="2:24" ht="18" customHeight="1" x14ac:dyDescent="0.35">
      <c r="B476" s="37"/>
      <c r="C476" s="37"/>
      <c r="D476" s="37"/>
      <c r="E476" s="37"/>
      <c r="F476" s="37"/>
      <c r="G476" s="37"/>
      <c r="H476" s="37"/>
      <c r="I476" s="37"/>
      <c r="J476" s="37"/>
      <c r="K476" s="76"/>
      <c r="L476" s="37"/>
      <c r="M476" s="92"/>
      <c r="N476" s="37"/>
      <c r="O476" s="66"/>
      <c r="P476" s="67"/>
      <c r="Q476" s="67"/>
      <c r="R476" s="67"/>
      <c r="S476" s="67"/>
      <c r="T476" s="67"/>
      <c r="U476" s="67"/>
      <c r="V476" s="67"/>
      <c r="W476" s="69"/>
      <c r="X476" s="35" t="str">
        <f t="shared" si="9"/>
        <v/>
      </c>
    </row>
    <row r="477" spans="2:24" ht="18" customHeight="1" x14ac:dyDescent="0.35">
      <c r="B477" s="37"/>
      <c r="C477" s="37"/>
      <c r="D477" s="37"/>
      <c r="E477" s="37"/>
      <c r="F477" s="37"/>
      <c r="G477" s="37"/>
      <c r="H477" s="37"/>
      <c r="I477" s="37"/>
      <c r="J477" s="37"/>
      <c r="K477" s="76"/>
      <c r="L477" s="37"/>
      <c r="M477" s="92"/>
      <c r="N477" s="37"/>
      <c r="O477" s="66"/>
      <c r="P477" s="67"/>
      <c r="Q477" s="67"/>
      <c r="R477" s="67"/>
      <c r="S477" s="67"/>
      <c r="T477" s="67"/>
      <c r="U477" s="67"/>
      <c r="V477" s="67"/>
      <c r="W477" s="69"/>
      <c r="X477" s="35" t="str">
        <f t="shared" si="9"/>
        <v/>
      </c>
    </row>
    <row r="478" spans="2:24" ht="18" customHeight="1" x14ac:dyDescent="0.35">
      <c r="B478" s="37"/>
      <c r="C478" s="37"/>
      <c r="D478" s="37"/>
      <c r="E478" s="37"/>
      <c r="F478" s="37"/>
      <c r="G478" s="37"/>
      <c r="H478" s="37"/>
      <c r="I478" s="37"/>
      <c r="J478" s="37"/>
      <c r="K478" s="76"/>
      <c r="L478" s="37"/>
      <c r="M478" s="92"/>
      <c r="N478" s="37"/>
      <c r="O478" s="66"/>
      <c r="P478" s="67"/>
      <c r="Q478" s="67"/>
      <c r="R478" s="67"/>
      <c r="S478" s="67"/>
      <c r="T478" s="67"/>
      <c r="U478" s="67"/>
      <c r="V478" s="67"/>
      <c r="W478" s="69"/>
      <c r="X478" s="35" t="str">
        <f t="shared" ref="X478:X480" si="10">IF(ISBLANK(E478),"",IF(P478="Approved",W478+M478,0))</f>
        <v/>
      </c>
    </row>
    <row r="479" spans="2:24" ht="18" customHeight="1" x14ac:dyDescent="0.35">
      <c r="B479" s="37"/>
      <c r="C479" s="37"/>
      <c r="D479" s="37"/>
      <c r="E479" s="37"/>
      <c r="F479" s="37"/>
      <c r="G479" s="37"/>
      <c r="H479" s="37"/>
      <c r="I479" s="37"/>
      <c r="J479" s="37"/>
      <c r="K479" s="76"/>
      <c r="L479" s="37"/>
      <c r="M479" s="92"/>
      <c r="N479" s="37"/>
      <c r="O479" s="66"/>
      <c r="P479" s="67"/>
      <c r="Q479" s="67"/>
      <c r="R479" s="67"/>
      <c r="S479" s="67"/>
      <c r="T479" s="67"/>
      <c r="U479" s="67"/>
      <c r="V479" s="67"/>
      <c r="W479" s="69"/>
      <c r="X479" s="35" t="str">
        <f t="shared" si="10"/>
        <v/>
      </c>
    </row>
    <row r="480" spans="2:24" ht="18" customHeight="1" x14ac:dyDescent="0.35">
      <c r="B480" s="37"/>
      <c r="C480" s="37"/>
      <c r="D480" s="37"/>
      <c r="E480" s="37"/>
      <c r="F480" s="37"/>
      <c r="G480" s="37"/>
      <c r="H480" s="37"/>
      <c r="I480" s="37"/>
      <c r="J480" s="37"/>
      <c r="K480" s="76"/>
      <c r="L480" s="37"/>
      <c r="M480" s="92"/>
      <c r="N480" s="37"/>
      <c r="O480" s="66"/>
      <c r="P480" s="67"/>
      <c r="Q480" s="67"/>
      <c r="R480" s="67"/>
      <c r="S480" s="67"/>
      <c r="T480" s="67"/>
      <c r="U480" s="67"/>
      <c r="V480" s="67"/>
      <c r="W480" s="69"/>
      <c r="X480" s="35" t="str">
        <f t="shared" si="10"/>
        <v/>
      </c>
    </row>
    <row r="481" spans="2:24" ht="18" customHeight="1" x14ac:dyDescent="0.35">
      <c r="B481" s="37"/>
      <c r="C481" s="37"/>
      <c r="D481" s="37"/>
      <c r="E481" s="37"/>
      <c r="F481" s="37"/>
      <c r="G481" s="37"/>
      <c r="H481" s="37"/>
      <c r="I481" s="37"/>
      <c r="J481" s="37"/>
      <c r="K481" s="76"/>
      <c r="L481" s="37"/>
      <c r="M481" s="92"/>
      <c r="N481" s="37"/>
      <c r="O481" s="66"/>
      <c r="P481" s="67"/>
      <c r="Q481" s="67"/>
      <c r="R481" s="67"/>
      <c r="S481" s="67"/>
      <c r="T481" s="67"/>
      <c r="U481" s="67"/>
      <c r="V481" s="67"/>
      <c r="W481" s="69"/>
      <c r="X481" s="69" t="str">
        <f t="shared" ref="X481:X544" si="11">IF(ISBLANK(D481),"",IF(P481="Approved",W481+M481,0))</f>
        <v/>
      </c>
    </row>
    <row r="482" spans="2:24" ht="18" customHeight="1" x14ac:dyDescent="0.35">
      <c r="B482" s="37"/>
      <c r="C482" s="37"/>
      <c r="D482" s="37"/>
      <c r="E482" s="37"/>
      <c r="F482" s="37"/>
      <c r="G482" s="37"/>
      <c r="H482" s="37"/>
      <c r="I482" s="37"/>
      <c r="J482" s="37"/>
      <c r="K482" s="76"/>
      <c r="L482" s="37"/>
      <c r="M482" s="92"/>
      <c r="N482" s="37"/>
      <c r="O482" s="66"/>
      <c r="P482" s="67"/>
      <c r="Q482" s="67"/>
      <c r="R482" s="67"/>
      <c r="S482" s="67"/>
      <c r="T482" s="67"/>
      <c r="U482" s="67"/>
      <c r="V482" s="67"/>
      <c r="W482" s="69"/>
      <c r="X482" s="69" t="str">
        <f t="shared" si="11"/>
        <v/>
      </c>
    </row>
    <row r="483" spans="2:24" ht="18" customHeight="1" x14ac:dyDescent="0.35">
      <c r="B483" s="37"/>
      <c r="C483" s="37"/>
      <c r="D483" s="37"/>
      <c r="E483" s="37"/>
      <c r="F483" s="37"/>
      <c r="G483" s="37"/>
      <c r="H483" s="37"/>
      <c r="I483" s="37"/>
      <c r="J483" s="37"/>
      <c r="K483" s="76"/>
      <c r="L483" s="37"/>
      <c r="M483" s="92"/>
      <c r="N483" s="37"/>
      <c r="O483" s="66"/>
      <c r="P483" s="67"/>
      <c r="Q483" s="67"/>
      <c r="R483" s="67"/>
      <c r="S483" s="67"/>
      <c r="T483" s="67"/>
      <c r="U483" s="67"/>
      <c r="V483" s="67"/>
      <c r="W483" s="69"/>
      <c r="X483" s="69" t="str">
        <f t="shared" si="11"/>
        <v/>
      </c>
    </row>
    <row r="484" spans="2:24" ht="18" customHeight="1" x14ac:dyDescent="0.35">
      <c r="B484" s="37"/>
      <c r="C484" s="37"/>
      <c r="D484" s="37"/>
      <c r="E484" s="37"/>
      <c r="F484" s="37"/>
      <c r="G484" s="37"/>
      <c r="H484" s="37"/>
      <c r="I484" s="37"/>
      <c r="J484" s="37"/>
      <c r="K484" s="76"/>
      <c r="L484" s="37"/>
      <c r="M484" s="92"/>
      <c r="N484" s="37"/>
      <c r="O484" s="66"/>
      <c r="P484" s="67"/>
      <c r="Q484" s="67"/>
      <c r="R484" s="67"/>
      <c r="S484" s="67"/>
      <c r="T484" s="67"/>
      <c r="U484" s="67"/>
      <c r="V484" s="67"/>
      <c r="W484" s="69"/>
      <c r="X484" s="69" t="str">
        <f t="shared" si="11"/>
        <v/>
      </c>
    </row>
    <row r="485" spans="2:24" ht="18" customHeight="1" x14ac:dyDescent="0.35">
      <c r="B485" s="37"/>
      <c r="C485" s="37"/>
      <c r="D485" s="37"/>
      <c r="E485" s="37"/>
      <c r="F485" s="37"/>
      <c r="G485" s="37"/>
      <c r="H485" s="37"/>
      <c r="I485" s="37"/>
      <c r="J485" s="37"/>
      <c r="K485" s="76"/>
      <c r="L485" s="37"/>
      <c r="M485" s="92"/>
      <c r="N485" s="37"/>
      <c r="O485" s="66"/>
      <c r="P485" s="67"/>
      <c r="Q485" s="67"/>
      <c r="R485" s="67"/>
      <c r="S485" s="67"/>
      <c r="T485" s="67"/>
      <c r="U485" s="67"/>
      <c r="V485" s="67"/>
      <c r="W485" s="69"/>
      <c r="X485" s="69" t="str">
        <f t="shared" si="11"/>
        <v/>
      </c>
    </row>
    <row r="486" spans="2:24" ht="18" customHeight="1" x14ac:dyDescent="0.35">
      <c r="B486" s="37"/>
      <c r="C486" s="37"/>
      <c r="D486" s="37"/>
      <c r="E486" s="37"/>
      <c r="F486" s="37"/>
      <c r="G486" s="37"/>
      <c r="H486" s="37"/>
      <c r="I486" s="37"/>
      <c r="J486" s="37"/>
      <c r="K486" s="76"/>
      <c r="L486" s="37"/>
      <c r="M486" s="92"/>
      <c r="N486" s="37"/>
      <c r="O486" s="66"/>
      <c r="P486" s="67"/>
      <c r="Q486" s="67"/>
      <c r="R486" s="67"/>
      <c r="S486" s="67"/>
      <c r="T486" s="67"/>
      <c r="U486" s="67"/>
      <c r="V486" s="67"/>
      <c r="W486" s="69"/>
      <c r="X486" s="69" t="str">
        <f t="shared" si="11"/>
        <v/>
      </c>
    </row>
    <row r="487" spans="2:24" ht="18" customHeight="1" x14ac:dyDescent="0.35">
      <c r="B487" s="37"/>
      <c r="C487" s="37"/>
      <c r="D487" s="37"/>
      <c r="E487" s="37"/>
      <c r="F487" s="37"/>
      <c r="G487" s="37"/>
      <c r="H487" s="37"/>
      <c r="I487" s="37"/>
      <c r="J487" s="37"/>
      <c r="K487" s="76"/>
      <c r="L487" s="37"/>
      <c r="M487" s="92"/>
      <c r="N487" s="37"/>
      <c r="O487" s="66"/>
      <c r="P487" s="67"/>
      <c r="Q487" s="67"/>
      <c r="R487" s="67"/>
      <c r="S487" s="67"/>
      <c r="T487" s="67"/>
      <c r="U487" s="67"/>
      <c r="V487" s="67"/>
      <c r="W487" s="69"/>
      <c r="X487" s="69" t="str">
        <f t="shared" si="11"/>
        <v/>
      </c>
    </row>
    <row r="488" spans="2:24" ht="18" customHeight="1" x14ac:dyDescent="0.35">
      <c r="B488" s="37"/>
      <c r="C488" s="37"/>
      <c r="D488" s="37"/>
      <c r="E488" s="37"/>
      <c r="F488" s="37"/>
      <c r="G488" s="37"/>
      <c r="H488" s="37"/>
      <c r="I488" s="37"/>
      <c r="J488" s="37"/>
      <c r="K488" s="76"/>
      <c r="L488" s="37"/>
      <c r="M488" s="92"/>
      <c r="N488" s="37"/>
      <c r="O488" s="66"/>
      <c r="P488" s="67"/>
      <c r="Q488" s="67"/>
      <c r="R488" s="67"/>
      <c r="S488" s="67"/>
      <c r="T488" s="67"/>
      <c r="U488" s="67"/>
      <c r="V488" s="67"/>
      <c r="W488" s="69"/>
      <c r="X488" s="69" t="str">
        <f t="shared" si="11"/>
        <v/>
      </c>
    </row>
    <row r="489" spans="2:24" ht="18" customHeight="1" x14ac:dyDescent="0.35">
      <c r="B489" s="37"/>
      <c r="C489" s="37"/>
      <c r="D489" s="37"/>
      <c r="E489" s="37"/>
      <c r="F489" s="37"/>
      <c r="G489" s="37"/>
      <c r="H489" s="37"/>
      <c r="I489" s="37"/>
      <c r="J489" s="37"/>
      <c r="K489" s="76"/>
      <c r="L489" s="37"/>
      <c r="M489" s="92"/>
      <c r="N489" s="37"/>
      <c r="O489" s="66"/>
      <c r="P489" s="67"/>
      <c r="Q489" s="67"/>
      <c r="R489" s="67"/>
      <c r="S489" s="67"/>
      <c r="T489" s="67"/>
      <c r="U489" s="67"/>
      <c r="V489" s="67"/>
      <c r="W489" s="69"/>
      <c r="X489" s="69" t="str">
        <f t="shared" si="11"/>
        <v/>
      </c>
    </row>
    <row r="490" spans="2:24" ht="18" customHeight="1" x14ac:dyDescent="0.35">
      <c r="B490" s="37"/>
      <c r="C490" s="37"/>
      <c r="D490" s="37"/>
      <c r="E490" s="37"/>
      <c r="F490" s="37"/>
      <c r="G490" s="37"/>
      <c r="H490" s="37"/>
      <c r="I490" s="37"/>
      <c r="J490" s="37"/>
      <c r="K490" s="76"/>
      <c r="L490" s="37"/>
      <c r="M490" s="92"/>
      <c r="N490" s="37"/>
      <c r="O490" s="66"/>
      <c r="P490" s="67"/>
      <c r="Q490" s="67"/>
      <c r="R490" s="67"/>
      <c r="S490" s="67"/>
      <c r="T490" s="67"/>
      <c r="U490" s="67"/>
      <c r="V490" s="67"/>
      <c r="W490" s="69"/>
      <c r="X490" s="69" t="str">
        <f t="shared" si="11"/>
        <v/>
      </c>
    </row>
    <row r="491" spans="2:24" ht="18" customHeight="1" x14ac:dyDescent="0.35">
      <c r="B491" s="37"/>
      <c r="C491" s="37"/>
      <c r="D491" s="37"/>
      <c r="E491" s="37"/>
      <c r="F491" s="37"/>
      <c r="G491" s="37"/>
      <c r="H491" s="37"/>
      <c r="I491" s="37"/>
      <c r="J491" s="37"/>
      <c r="K491" s="76"/>
      <c r="L491" s="37"/>
      <c r="M491" s="92"/>
      <c r="N491" s="37"/>
      <c r="O491" s="66"/>
      <c r="P491" s="67"/>
      <c r="Q491" s="67"/>
      <c r="R491" s="67"/>
      <c r="S491" s="67"/>
      <c r="T491" s="67"/>
      <c r="U491" s="67"/>
      <c r="V491" s="67"/>
      <c r="W491" s="69"/>
      <c r="X491" s="69" t="str">
        <f t="shared" si="11"/>
        <v/>
      </c>
    </row>
    <row r="492" spans="2:24" ht="18" customHeight="1" x14ac:dyDescent="0.35">
      <c r="B492" s="37"/>
      <c r="C492" s="37"/>
      <c r="D492" s="37"/>
      <c r="E492" s="37"/>
      <c r="F492" s="37"/>
      <c r="G492" s="37"/>
      <c r="H492" s="37"/>
      <c r="I492" s="37"/>
      <c r="J492" s="37"/>
      <c r="K492" s="76"/>
      <c r="L492" s="37"/>
      <c r="M492" s="92"/>
      <c r="N492" s="37"/>
      <c r="O492" s="66"/>
      <c r="P492" s="67"/>
      <c r="Q492" s="67"/>
      <c r="R492" s="67"/>
      <c r="S492" s="67"/>
      <c r="T492" s="67"/>
      <c r="U492" s="67"/>
      <c r="V492" s="67"/>
      <c r="W492" s="69"/>
      <c r="X492" s="69" t="str">
        <f t="shared" si="11"/>
        <v/>
      </c>
    </row>
    <row r="493" spans="2:24" ht="18" customHeight="1" x14ac:dyDescent="0.35">
      <c r="B493" s="37"/>
      <c r="C493" s="37"/>
      <c r="D493" s="37"/>
      <c r="E493" s="37"/>
      <c r="F493" s="37"/>
      <c r="G493" s="37"/>
      <c r="H493" s="37"/>
      <c r="I493" s="37"/>
      <c r="J493" s="37"/>
      <c r="K493" s="76"/>
      <c r="L493" s="37"/>
      <c r="M493" s="92"/>
      <c r="N493" s="37"/>
      <c r="O493" s="66"/>
      <c r="P493" s="67"/>
      <c r="Q493" s="67"/>
      <c r="R493" s="67"/>
      <c r="S493" s="67"/>
      <c r="T493" s="67"/>
      <c r="U493" s="67"/>
      <c r="V493" s="67"/>
      <c r="W493" s="69"/>
      <c r="X493" s="69" t="str">
        <f t="shared" si="11"/>
        <v/>
      </c>
    </row>
    <row r="494" spans="2:24" ht="18" customHeight="1" x14ac:dyDescent="0.35">
      <c r="B494" s="37"/>
      <c r="C494" s="37"/>
      <c r="D494" s="37"/>
      <c r="E494" s="37"/>
      <c r="F494" s="37"/>
      <c r="G494" s="37"/>
      <c r="H494" s="37"/>
      <c r="I494" s="37"/>
      <c r="J494" s="37"/>
      <c r="K494" s="76"/>
      <c r="L494" s="37"/>
      <c r="M494" s="92"/>
      <c r="N494" s="37"/>
      <c r="O494" s="66"/>
      <c r="P494" s="67"/>
      <c r="Q494" s="67"/>
      <c r="R494" s="67"/>
      <c r="S494" s="67"/>
      <c r="T494" s="67"/>
      <c r="U494" s="67"/>
      <c r="V494" s="67"/>
      <c r="W494" s="69"/>
      <c r="X494" s="69" t="str">
        <f t="shared" si="11"/>
        <v/>
      </c>
    </row>
    <row r="495" spans="2:24" ht="18" customHeight="1" x14ac:dyDescent="0.35">
      <c r="B495" s="37"/>
      <c r="C495" s="37"/>
      <c r="D495" s="37"/>
      <c r="E495" s="37"/>
      <c r="F495" s="37"/>
      <c r="G495" s="37"/>
      <c r="H495" s="37"/>
      <c r="I495" s="37"/>
      <c r="J495" s="37"/>
      <c r="K495" s="76"/>
      <c r="L495" s="37"/>
      <c r="M495" s="92"/>
      <c r="N495" s="37"/>
      <c r="O495" s="66"/>
      <c r="P495" s="67"/>
      <c r="Q495" s="67"/>
      <c r="R495" s="67"/>
      <c r="S495" s="67"/>
      <c r="T495" s="67"/>
      <c r="U495" s="67"/>
      <c r="V495" s="67"/>
      <c r="W495" s="69"/>
      <c r="X495" s="69" t="str">
        <f t="shared" si="11"/>
        <v/>
      </c>
    </row>
    <row r="496" spans="2:24" ht="18" customHeight="1" x14ac:dyDescent="0.35">
      <c r="B496" s="37"/>
      <c r="C496" s="37"/>
      <c r="D496" s="37"/>
      <c r="E496" s="37"/>
      <c r="F496" s="37"/>
      <c r="G496" s="37"/>
      <c r="H496" s="37"/>
      <c r="I496" s="37"/>
      <c r="J496" s="37"/>
      <c r="K496" s="76"/>
      <c r="L496" s="37"/>
      <c r="M496" s="92"/>
      <c r="N496" s="37"/>
      <c r="O496" s="66"/>
      <c r="P496" s="67"/>
      <c r="Q496" s="67"/>
      <c r="R496" s="67"/>
      <c r="S496" s="67"/>
      <c r="T496" s="67"/>
      <c r="U496" s="67"/>
      <c r="V496" s="67"/>
      <c r="W496" s="69"/>
      <c r="X496" s="69" t="str">
        <f t="shared" si="11"/>
        <v/>
      </c>
    </row>
    <row r="497" spans="2:24" ht="18" customHeight="1" x14ac:dyDescent="0.35">
      <c r="B497" s="37"/>
      <c r="C497" s="37"/>
      <c r="D497" s="37"/>
      <c r="E497" s="37"/>
      <c r="F497" s="37"/>
      <c r="G497" s="37"/>
      <c r="H497" s="37"/>
      <c r="I497" s="37"/>
      <c r="J497" s="37"/>
      <c r="K497" s="76"/>
      <c r="L497" s="37"/>
      <c r="M497" s="92"/>
      <c r="N497" s="37"/>
      <c r="O497" s="66"/>
      <c r="P497" s="67"/>
      <c r="Q497" s="67"/>
      <c r="R497" s="67"/>
      <c r="S497" s="67"/>
      <c r="T497" s="67"/>
      <c r="U497" s="67"/>
      <c r="V497" s="67"/>
      <c r="W497" s="69"/>
      <c r="X497" s="69" t="str">
        <f t="shared" si="11"/>
        <v/>
      </c>
    </row>
    <row r="498" spans="2:24" ht="18" customHeight="1" x14ac:dyDescent="0.35">
      <c r="B498" s="37"/>
      <c r="C498" s="37"/>
      <c r="D498" s="37"/>
      <c r="E498" s="37"/>
      <c r="F498" s="37"/>
      <c r="G498" s="37"/>
      <c r="H498" s="37"/>
      <c r="I498" s="37"/>
      <c r="J498" s="37"/>
      <c r="K498" s="76"/>
      <c r="L498" s="37"/>
      <c r="M498" s="92"/>
      <c r="N498" s="37"/>
      <c r="O498" s="66"/>
      <c r="P498" s="67"/>
      <c r="Q498" s="67"/>
      <c r="R498" s="67"/>
      <c r="S498" s="67"/>
      <c r="T498" s="67"/>
      <c r="U498" s="67"/>
      <c r="V498" s="67"/>
      <c r="W498" s="69"/>
      <c r="X498" s="69" t="str">
        <f t="shared" si="11"/>
        <v/>
      </c>
    </row>
    <row r="499" spans="2:24" ht="18" customHeight="1" x14ac:dyDescent="0.35">
      <c r="B499" s="37"/>
      <c r="C499" s="37"/>
      <c r="D499" s="37"/>
      <c r="E499" s="37"/>
      <c r="F499" s="37"/>
      <c r="G499" s="37"/>
      <c r="H499" s="37"/>
      <c r="I499" s="37"/>
      <c r="J499" s="37"/>
      <c r="K499" s="76"/>
      <c r="L499" s="37"/>
      <c r="M499" s="92"/>
      <c r="N499" s="37"/>
      <c r="O499" s="66"/>
      <c r="P499" s="67"/>
      <c r="Q499" s="67"/>
      <c r="R499" s="67"/>
      <c r="S499" s="67"/>
      <c r="T499" s="67"/>
      <c r="U499" s="67"/>
      <c r="V499" s="67"/>
      <c r="W499" s="69"/>
      <c r="X499" s="69" t="str">
        <f t="shared" si="11"/>
        <v/>
      </c>
    </row>
    <row r="500" spans="2:24" ht="18" customHeight="1" x14ac:dyDescent="0.35">
      <c r="B500" s="37"/>
      <c r="C500" s="37"/>
      <c r="D500" s="37"/>
      <c r="E500" s="37"/>
      <c r="F500" s="37"/>
      <c r="G500" s="37"/>
      <c r="H500" s="37"/>
      <c r="I500" s="37"/>
      <c r="J500" s="37"/>
      <c r="K500" s="76"/>
      <c r="L500" s="37"/>
      <c r="M500" s="92"/>
      <c r="N500" s="37"/>
      <c r="O500" s="66"/>
      <c r="P500" s="67"/>
      <c r="Q500" s="67"/>
      <c r="R500" s="67"/>
      <c r="S500" s="67"/>
      <c r="T500" s="67"/>
      <c r="U500" s="67"/>
      <c r="V500" s="67"/>
      <c r="W500" s="69"/>
      <c r="X500" s="69" t="str">
        <f t="shared" si="11"/>
        <v/>
      </c>
    </row>
    <row r="501" spans="2:24" ht="18" customHeight="1" x14ac:dyDescent="0.35">
      <c r="B501" s="37"/>
      <c r="C501" s="37"/>
      <c r="D501" s="37"/>
      <c r="E501" s="37"/>
      <c r="F501" s="37"/>
      <c r="G501" s="37"/>
      <c r="H501" s="37"/>
      <c r="I501" s="37"/>
      <c r="J501" s="37"/>
      <c r="K501" s="76"/>
      <c r="L501" s="37"/>
      <c r="M501" s="92"/>
      <c r="N501" s="37"/>
      <c r="O501" s="66"/>
      <c r="P501" s="67"/>
      <c r="Q501" s="67"/>
      <c r="R501" s="67"/>
      <c r="S501" s="67"/>
      <c r="T501" s="67"/>
      <c r="U501" s="67"/>
      <c r="V501" s="67"/>
      <c r="W501" s="69"/>
      <c r="X501" s="69" t="str">
        <f t="shared" si="11"/>
        <v/>
      </c>
    </row>
    <row r="502" spans="2:24" ht="18" customHeight="1" x14ac:dyDescent="0.35">
      <c r="B502" s="37"/>
      <c r="C502" s="37"/>
      <c r="D502" s="37"/>
      <c r="E502" s="37"/>
      <c r="F502" s="37"/>
      <c r="G502" s="37"/>
      <c r="H502" s="37"/>
      <c r="I502" s="37"/>
      <c r="J502" s="37"/>
      <c r="K502" s="76"/>
      <c r="L502" s="37"/>
      <c r="M502" s="92"/>
      <c r="N502" s="37"/>
      <c r="O502" s="66"/>
      <c r="P502" s="67"/>
      <c r="Q502" s="67"/>
      <c r="R502" s="67"/>
      <c r="S502" s="67"/>
      <c r="T502" s="67"/>
      <c r="U502" s="67"/>
      <c r="V502" s="67"/>
      <c r="W502" s="69"/>
      <c r="X502" s="69" t="str">
        <f t="shared" si="11"/>
        <v/>
      </c>
    </row>
    <row r="503" spans="2:24" ht="18" customHeight="1" x14ac:dyDescent="0.35">
      <c r="B503" s="37"/>
      <c r="C503" s="37"/>
      <c r="D503" s="37"/>
      <c r="E503" s="37"/>
      <c r="F503" s="37"/>
      <c r="G503" s="37"/>
      <c r="H503" s="37"/>
      <c r="I503" s="37"/>
      <c r="J503" s="37"/>
      <c r="K503" s="76"/>
      <c r="L503" s="37"/>
      <c r="M503" s="92"/>
      <c r="N503" s="37"/>
      <c r="O503" s="66"/>
      <c r="P503" s="67"/>
      <c r="Q503" s="67"/>
      <c r="R503" s="67"/>
      <c r="S503" s="67"/>
      <c r="T503" s="67"/>
      <c r="U503" s="67"/>
      <c r="V503" s="67"/>
      <c r="W503" s="69"/>
      <c r="X503" s="69" t="str">
        <f t="shared" si="11"/>
        <v/>
      </c>
    </row>
    <row r="504" spans="2:24" ht="18" customHeight="1" x14ac:dyDescent="0.35">
      <c r="B504" s="37"/>
      <c r="C504" s="37"/>
      <c r="D504" s="37"/>
      <c r="E504" s="37"/>
      <c r="F504" s="37"/>
      <c r="G504" s="37"/>
      <c r="H504" s="37"/>
      <c r="I504" s="37"/>
      <c r="J504" s="37"/>
      <c r="K504" s="76"/>
      <c r="L504" s="37"/>
      <c r="M504" s="92"/>
      <c r="N504" s="37"/>
      <c r="O504" s="66"/>
      <c r="P504" s="67"/>
      <c r="Q504" s="67"/>
      <c r="R504" s="67"/>
      <c r="S504" s="67"/>
      <c r="T504" s="67"/>
      <c r="U504" s="67"/>
      <c r="V504" s="67"/>
      <c r="W504" s="69"/>
      <c r="X504" s="69" t="str">
        <f t="shared" si="11"/>
        <v/>
      </c>
    </row>
    <row r="505" spans="2:24" ht="18" customHeight="1" x14ac:dyDescent="0.35">
      <c r="B505" s="37"/>
      <c r="C505" s="37"/>
      <c r="D505" s="37"/>
      <c r="E505" s="37"/>
      <c r="F505" s="37"/>
      <c r="G505" s="37"/>
      <c r="H505" s="37"/>
      <c r="I505" s="37"/>
      <c r="J505" s="37"/>
      <c r="K505" s="76"/>
      <c r="L505" s="37"/>
      <c r="M505" s="92"/>
      <c r="N505" s="37"/>
      <c r="O505" s="66"/>
      <c r="P505" s="67"/>
      <c r="Q505" s="67"/>
      <c r="R505" s="67"/>
      <c r="S505" s="67"/>
      <c r="T505" s="67"/>
      <c r="U505" s="67"/>
      <c r="V505" s="67"/>
      <c r="W505" s="69"/>
      <c r="X505" s="69" t="str">
        <f t="shared" si="11"/>
        <v/>
      </c>
    </row>
    <row r="506" spans="2:24" ht="18" customHeight="1" x14ac:dyDescent="0.35">
      <c r="B506" s="37"/>
      <c r="C506" s="37"/>
      <c r="D506" s="37"/>
      <c r="E506" s="37"/>
      <c r="F506" s="37"/>
      <c r="G506" s="37"/>
      <c r="H506" s="37"/>
      <c r="I506" s="37"/>
      <c r="J506" s="37"/>
      <c r="K506" s="76"/>
      <c r="L506" s="37"/>
      <c r="M506" s="92"/>
      <c r="N506" s="37"/>
      <c r="O506" s="66"/>
      <c r="P506" s="67"/>
      <c r="Q506" s="67"/>
      <c r="R506" s="67"/>
      <c r="S506" s="67"/>
      <c r="T506" s="67"/>
      <c r="U506" s="67"/>
      <c r="V506" s="67"/>
      <c r="W506" s="69"/>
      <c r="X506" s="69" t="str">
        <f t="shared" si="11"/>
        <v/>
      </c>
    </row>
    <row r="507" spans="2:24" ht="18" customHeight="1" x14ac:dyDescent="0.35">
      <c r="B507" s="37"/>
      <c r="C507" s="37"/>
      <c r="D507" s="37"/>
      <c r="E507" s="37"/>
      <c r="F507" s="37"/>
      <c r="G507" s="37"/>
      <c r="H507" s="37"/>
      <c r="I507" s="37"/>
      <c r="J507" s="37"/>
      <c r="K507" s="76"/>
      <c r="L507" s="37"/>
      <c r="M507" s="92"/>
      <c r="N507" s="37"/>
      <c r="O507" s="66"/>
      <c r="P507" s="67"/>
      <c r="Q507" s="67"/>
      <c r="R507" s="67"/>
      <c r="S507" s="67"/>
      <c r="T507" s="67"/>
      <c r="U507" s="67"/>
      <c r="V507" s="67"/>
      <c r="W507" s="69"/>
      <c r="X507" s="69" t="str">
        <f t="shared" si="11"/>
        <v/>
      </c>
    </row>
    <row r="508" spans="2:24" ht="18" customHeight="1" x14ac:dyDescent="0.35">
      <c r="B508" s="37"/>
      <c r="C508" s="37"/>
      <c r="D508" s="37"/>
      <c r="E508" s="37"/>
      <c r="F508" s="37"/>
      <c r="G508" s="37"/>
      <c r="H508" s="37"/>
      <c r="I508" s="37"/>
      <c r="J508" s="37"/>
      <c r="K508" s="76"/>
      <c r="L508" s="37"/>
      <c r="M508" s="92"/>
      <c r="N508" s="37"/>
      <c r="O508" s="66"/>
      <c r="P508" s="67"/>
      <c r="Q508" s="67"/>
      <c r="R508" s="67"/>
      <c r="S508" s="67"/>
      <c r="T508" s="67"/>
      <c r="U508" s="67"/>
      <c r="V508" s="67"/>
      <c r="W508" s="69"/>
      <c r="X508" s="69" t="str">
        <f t="shared" si="11"/>
        <v/>
      </c>
    </row>
    <row r="509" spans="2:24" ht="18" customHeight="1" x14ac:dyDescent="0.35">
      <c r="B509" s="37"/>
      <c r="C509" s="37"/>
      <c r="D509" s="37"/>
      <c r="E509" s="37"/>
      <c r="F509" s="37"/>
      <c r="G509" s="37"/>
      <c r="H509" s="37"/>
      <c r="I509" s="37"/>
      <c r="J509" s="37"/>
      <c r="K509" s="76"/>
      <c r="L509" s="37"/>
      <c r="M509" s="92"/>
      <c r="N509" s="37"/>
      <c r="O509" s="66"/>
      <c r="P509" s="67"/>
      <c r="Q509" s="67"/>
      <c r="R509" s="67"/>
      <c r="S509" s="67"/>
      <c r="T509" s="67"/>
      <c r="U509" s="67"/>
      <c r="V509" s="67"/>
      <c r="W509" s="69"/>
      <c r="X509" s="69" t="str">
        <f t="shared" si="11"/>
        <v/>
      </c>
    </row>
    <row r="510" spans="2:24" ht="18" customHeight="1" x14ac:dyDescent="0.35">
      <c r="B510" s="37"/>
      <c r="C510" s="37"/>
      <c r="D510" s="37"/>
      <c r="E510" s="37"/>
      <c r="F510" s="37"/>
      <c r="G510" s="37"/>
      <c r="H510" s="37"/>
      <c r="I510" s="37"/>
      <c r="J510" s="37"/>
      <c r="K510" s="76"/>
      <c r="L510" s="37"/>
      <c r="M510" s="92"/>
      <c r="N510" s="37"/>
      <c r="O510" s="66"/>
      <c r="P510" s="67"/>
      <c r="Q510" s="67"/>
      <c r="R510" s="67"/>
      <c r="S510" s="67"/>
      <c r="T510" s="67"/>
      <c r="U510" s="67"/>
      <c r="V510" s="67"/>
      <c r="W510" s="69"/>
      <c r="X510" s="69" t="str">
        <f t="shared" si="11"/>
        <v/>
      </c>
    </row>
    <row r="511" spans="2:24" ht="18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76"/>
      <c r="L511" s="37"/>
      <c r="M511" s="92"/>
      <c r="N511" s="37"/>
      <c r="O511" s="66"/>
      <c r="P511" s="67"/>
      <c r="Q511" s="67"/>
      <c r="R511" s="67"/>
      <c r="S511" s="67"/>
      <c r="T511" s="67"/>
      <c r="U511" s="67"/>
      <c r="V511" s="67"/>
      <c r="W511" s="69"/>
      <c r="X511" s="69" t="str">
        <f t="shared" si="11"/>
        <v/>
      </c>
    </row>
    <row r="512" spans="2:24" ht="18" customHeight="1" x14ac:dyDescent="0.35">
      <c r="B512" s="37"/>
      <c r="C512" s="37"/>
      <c r="D512" s="37"/>
      <c r="E512" s="37"/>
      <c r="F512" s="37"/>
      <c r="G512" s="37"/>
      <c r="H512" s="37"/>
      <c r="I512" s="37"/>
      <c r="J512" s="37"/>
      <c r="K512" s="76"/>
      <c r="L512" s="37"/>
      <c r="M512" s="92"/>
      <c r="N512" s="37"/>
      <c r="O512" s="66"/>
      <c r="P512" s="67"/>
      <c r="Q512" s="67"/>
      <c r="R512" s="67"/>
      <c r="S512" s="67"/>
      <c r="T512" s="67"/>
      <c r="U512" s="67"/>
      <c r="V512" s="67"/>
      <c r="W512" s="69"/>
      <c r="X512" s="69" t="str">
        <f t="shared" si="11"/>
        <v/>
      </c>
    </row>
    <row r="513" spans="2:24" ht="18" customHeight="1" x14ac:dyDescent="0.35">
      <c r="B513" s="37"/>
      <c r="C513" s="37"/>
      <c r="D513" s="37"/>
      <c r="E513" s="37"/>
      <c r="F513" s="37"/>
      <c r="G513" s="37"/>
      <c r="H513" s="37"/>
      <c r="I513" s="37"/>
      <c r="J513" s="37"/>
      <c r="K513" s="76"/>
      <c r="L513" s="37"/>
      <c r="M513" s="92"/>
      <c r="N513" s="37"/>
      <c r="O513" s="66"/>
      <c r="P513" s="67"/>
      <c r="Q513" s="67"/>
      <c r="R513" s="67"/>
      <c r="S513" s="67"/>
      <c r="T513" s="67"/>
      <c r="U513" s="67"/>
      <c r="V513" s="67"/>
      <c r="W513" s="69"/>
      <c r="X513" s="69" t="str">
        <f t="shared" si="11"/>
        <v/>
      </c>
    </row>
    <row r="514" spans="2:24" ht="18" customHeight="1" x14ac:dyDescent="0.35">
      <c r="B514" s="37"/>
      <c r="C514" s="37"/>
      <c r="D514" s="37"/>
      <c r="E514" s="37"/>
      <c r="F514" s="37"/>
      <c r="G514" s="37"/>
      <c r="H514" s="37"/>
      <c r="I514" s="37"/>
      <c r="J514" s="37"/>
      <c r="K514" s="76"/>
      <c r="L514" s="37"/>
      <c r="M514" s="92"/>
      <c r="N514" s="37"/>
      <c r="O514" s="66"/>
      <c r="P514" s="67"/>
      <c r="Q514" s="67"/>
      <c r="R514" s="67"/>
      <c r="S514" s="67"/>
      <c r="T514" s="67"/>
      <c r="U514" s="67"/>
      <c r="V514" s="67"/>
      <c r="W514" s="69"/>
      <c r="X514" s="69" t="str">
        <f t="shared" si="11"/>
        <v/>
      </c>
    </row>
    <row r="515" spans="2:24" ht="18" customHeight="1" x14ac:dyDescent="0.35">
      <c r="B515" s="37"/>
      <c r="C515" s="37"/>
      <c r="D515" s="37"/>
      <c r="E515" s="37"/>
      <c r="F515" s="37"/>
      <c r="G515" s="37"/>
      <c r="H515" s="37"/>
      <c r="I515" s="37"/>
      <c r="J515" s="37"/>
      <c r="K515" s="76"/>
      <c r="L515" s="37"/>
      <c r="M515" s="92"/>
      <c r="N515" s="37"/>
      <c r="O515" s="66"/>
      <c r="P515" s="67"/>
      <c r="Q515" s="67"/>
      <c r="R515" s="67"/>
      <c r="S515" s="67"/>
      <c r="T515" s="67"/>
      <c r="U515" s="67"/>
      <c r="V515" s="67"/>
      <c r="W515" s="69"/>
      <c r="X515" s="69" t="str">
        <f t="shared" si="11"/>
        <v/>
      </c>
    </row>
    <row r="516" spans="2:24" ht="18" customHeight="1" x14ac:dyDescent="0.35">
      <c r="B516" s="37"/>
      <c r="C516" s="37"/>
      <c r="D516" s="37"/>
      <c r="E516" s="37"/>
      <c r="F516" s="37"/>
      <c r="G516" s="37"/>
      <c r="H516" s="37"/>
      <c r="I516" s="37"/>
      <c r="J516" s="37"/>
      <c r="K516" s="76"/>
      <c r="L516" s="37"/>
      <c r="M516" s="92"/>
      <c r="N516" s="37"/>
      <c r="O516" s="66"/>
      <c r="P516" s="67"/>
      <c r="Q516" s="67"/>
      <c r="R516" s="67"/>
      <c r="S516" s="67"/>
      <c r="T516" s="67"/>
      <c r="U516" s="67"/>
      <c r="V516" s="67"/>
      <c r="W516" s="69"/>
      <c r="X516" s="69" t="str">
        <f t="shared" si="11"/>
        <v/>
      </c>
    </row>
    <row r="517" spans="2:24" ht="18" customHeight="1" x14ac:dyDescent="0.35">
      <c r="B517" s="37"/>
      <c r="C517" s="37"/>
      <c r="D517" s="37"/>
      <c r="E517" s="37"/>
      <c r="F517" s="37"/>
      <c r="G517" s="37"/>
      <c r="H517" s="37"/>
      <c r="I517" s="37"/>
      <c r="J517" s="37"/>
      <c r="K517" s="76"/>
      <c r="L517" s="37"/>
      <c r="M517" s="92"/>
      <c r="N517" s="37"/>
      <c r="O517" s="66"/>
      <c r="P517" s="67"/>
      <c r="Q517" s="67"/>
      <c r="R517" s="67"/>
      <c r="S517" s="67"/>
      <c r="T517" s="67"/>
      <c r="U517" s="67"/>
      <c r="V517" s="67"/>
      <c r="W517" s="69"/>
      <c r="X517" s="69" t="str">
        <f t="shared" si="11"/>
        <v/>
      </c>
    </row>
    <row r="518" spans="2:24" ht="18" customHeight="1" x14ac:dyDescent="0.35">
      <c r="B518" s="37"/>
      <c r="C518" s="37"/>
      <c r="D518" s="37"/>
      <c r="E518" s="37"/>
      <c r="F518" s="37"/>
      <c r="G518" s="37"/>
      <c r="H518" s="37"/>
      <c r="I518" s="37"/>
      <c r="J518" s="37"/>
      <c r="K518" s="76"/>
      <c r="L518" s="37"/>
      <c r="M518" s="92"/>
      <c r="N518" s="37"/>
      <c r="O518" s="66"/>
      <c r="P518" s="67"/>
      <c r="Q518" s="67"/>
      <c r="R518" s="67"/>
      <c r="S518" s="67"/>
      <c r="T518" s="67"/>
      <c r="U518" s="67"/>
      <c r="V518" s="67"/>
      <c r="W518" s="69"/>
      <c r="X518" s="69" t="str">
        <f t="shared" si="11"/>
        <v/>
      </c>
    </row>
    <row r="519" spans="2:24" ht="18" customHeight="1" x14ac:dyDescent="0.35">
      <c r="B519" s="37"/>
      <c r="C519" s="37"/>
      <c r="D519" s="37"/>
      <c r="E519" s="37"/>
      <c r="F519" s="37"/>
      <c r="G519" s="37"/>
      <c r="H519" s="37"/>
      <c r="I519" s="37"/>
      <c r="J519" s="37"/>
      <c r="K519" s="76"/>
      <c r="L519" s="37"/>
      <c r="M519" s="92"/>
      <c r="N519" s="37"/>
      <c r="O519" s="66"/>
      <c r="P519" s="67"/>
      <c r="Q519" s="67"/>
      <c r="R519" s="67"/>
      <c r="S519" s="67"/>
      <c r="T519" s="67"/>
      <c r="U519" s="67"/>
      <c r="V519" s="67"/>
      <c r="W519" s="69"/>
      <c r="X519" s="69" t="str">
        <f t="shared" si="11"/>
        <v/>
      </c>
    </row>
    <row r="520" spans="2:24" ht="18" customHeight="1" x14ac:dyDescent="0.35">
      <c r="B520" s="37"/>
      <c r="C520" s="37"/>
      <c r="D520" s="37"/>
      <c r="E520" s="37"/>
      <c r="F520" s="37"/>
      <c r="G520" s="37"/>
      <c r="H520" s="37"/>
      <c r="I520" s="37"/>
      <c r="J520" s="37"/>
      <c r="K520" s="76"/>
      <c r="L520" s="37"/>
      <c r="M520" s="92"/>
      <c r="N520" s="37"/>
      <c r="O520" s="66"/>
      <c r="P520" s="67"/>
      <c r="Q520" s="67"/>
      <c r="R520" s="67"/>
      <c r="S520" s="67"/>
      <c r="T520" s="67"/>
      <c r="U520" s="67"/>
      <c r="V520" s="67"/>
      <c r="W520" s="69"/>
      <c r="X520" s="69" t="str">
        <f t="shared" si="11"/>
        <v/>
      </c>
    </row>
    <row r="521" spans="2:24" ht="18" customHeight="1" x14ac:dyDescent="0.35">
      <c r="B521" s="37"/>
      <c r="C521" s="37"/>
      <c r="D521" s="37"/>
      <c r="E521" s="37"/>
      <c r="F521" s="37"/>
      <c r="G521" s="37"/>
      <c r="H521" s="37"/>
      <c r="I521" s="37"/>
      <c r="J521" s="37"/>
      <c r="K521" s="76"/>
      <c r="L521" s="37"/>
      <c r="M521" s="92"/>
      <c r="N521" s="37"/>
      <c r="O521" s="66"/>
      <c r="P521" s="67"/>
      <c r="Q521" s="67"/>
      <c r="R521" s="67"/>
      <c r="S521" s="67"/>
      <c r="T521" s="67"/>
      <c r="U521" s="67"/>
      <c r="V521" s="67"/>
      <c r="W521" s="69"/>
      <c r="X521" s="69" t="str">
        <f t="shared" si="11"/>
        <v/>
      </c>
    </row>
    <row r="522" spans="2:24" ht="18" customHeight="1" x14ac:dyDescent="0.35">
      <c r="B522" s="37"/>
      <c r="C522" s="37"/>
      <c r="D522" s="37"/>
      <c r="E522" s="37"/>
      <c r="F522" s="37"/>
      <c r="G522" s="37"/>
      <c r="H522" s="37"/>
      <c r="I522" s="37"/>
      <c r="J522" s="37"/>
      <c r="K522" s="76"/>
      <c r="L522" s="37"/>
      <c r="M522" s="92"/>
      <c r="N522" s="37"/>
      <c r="O522" s="66"/>
      <c r="P522" s="67"/>
      <c r="Q522" s="67"/>
      <c r="R522" s="67"/>
      <c r="S522" s="67"/>
      <c r="T522" s="67"/>
      <c r="U522" s="67"/>
      <c r="V522" s="67"/>
      <c r="W522" s="69"/>
      <c r="X522" s="69" t="str">
        <f t="shared" si="11"/>
        <v/>
      </c>
    </row>
    <row r="523" spans="2:24" ht="18" customHeight="1" x14ac:dyDescent="0.35">
      <c r="B523" s="37"/>
      <c r="C523" s="37"/>
      <c r="D523" s="37"/>
      <c r="E523" s="37"/>
      <c r="F523" s="37"/>
      <c r="G523" s="37"/>
      <c r="H523" s="37"/>
      <c r="I523" s="37"/>
      <c r="J523" s="37"/>
      <c r="K523" s="76"/>
      <c r="L523" s="37"/>
      <c r="M523" s="92"/>
      <c r="N523" s="37"/>
      <c r="O523" s="66"/>
      <c r="P523" s="67"/>
      <c r="Q523" s="67"/>
      <c r="R523" s="67"/>
      <c r="S523" s="67"/>
      <c r="T523" s="67"/>
      <c r="U523" s="67"/>
      <c r="V523" s="67"/>
      <c r="W523" s="69"/>
      <c r="X523" s="69" t="str">
        <f t="shared" si="11"/>
        <v/>
      </c>
    </row>
    <row r="524" spans="2:24" ht="18" customHeight="1" x14ac:dyDescent="0.35">
      <c r="B524" s="37"/>
      <c r="C524" s="37"/>
      <c r="D524" s="37"/>
      <c r="E524" s="37"/>
      <c r="F524" s="37"/>
      <c r="G524" s="37"/>
      <c r="H524" s="37"/>
      <c r="I524" s="37"/>
      <c r="J524" s="37"/>
      <c r="K524" s="76"/>
      <c r="L524" s="37"/>
      <c r="M524" s="92"/>
      <c r="N524" s="37"/>
      <c r="O524" s="66"/>
      <c r="P524" s="67"/>
      <c r="Q524" s="67"/>
      <c r="R524" s="67"/>
      <c r="S524" s="67"/>
      <c r="T524" s="67"/>
      <c r="U524" s="67"/>
      <c r="V524" s="67"/>
      <c r="W524" s="69"/>
      <c r="X524" s="69" t="str">
        <f t="shared" si="11"/>
        <v/>
      </c>
    </row>
    <row r="525" spans="2:24" ht="18" customHeight="1" x14ac:dyDescent="0.35">
      <c r="B525" s="37"/>
      <c r="C525" s="37"/>
      <c r="D525" s="37"/>
      <c r="E525" s="37"/>
      <c r="F525" s="37"/>
      <c r="G525" s="37"/>
      <c r="H525" s="37"/>
      <c r="I525" s="37"/>
      <c r="J525" s="37"/>
      <c r="K525" s="76"/>
      <c r="L525" s="37"/>
      <c r="M525" s="92"/>
      <c r="N525" s="37"/>
      <c r="O525" s="66"/>
      <c r="P525" s="67"/>
      <c r="Q525" s="67"/>
      <c r="R525" s="67"/>
      <c r="S525" s="67"/>
      <c r="T525" s="67"/>
      <c r="U525" s="67"/>
      <c r="V525" s="67"/>
      <c r="W525" s="69"/>
      <c r="X525" s="69" t="str">
        <f t="shared" si="11"/>
        <v/>
      </c>
    </row>
    <row r="526" spans="2:24" ht="18" customHeight="1" x14ac:dyDescent="0.35">
      <c r="B526" s="37"/>
      <c r="C526" s="37"/>
      <c r="D526" s="37"/>
      <c r="E526" s="37"/>
      <c r="F526" s="37"/>
      <c r="G526" s="37"/>
      <c r="H526" s="37"/>
      <c r="I526" s="37"/>
      <c r="J526" s="37"/>
      <c r="K526" s="76"/>
      <c r="L526" s="37"/>
      <c r="M526" s="92"/>
      <c r="N526" s="37"/>
      <c r="O526" s="66"/>
      <c r="P526" s="67"/>
      <c r="Q526" s="67"/>
      <c r="R526" s="67"/>
      <c r="S526" s="67"/>
      <c r="T526" s="67"/>
      <c r="U526" s="67"/>
      <c r="V526" s="67"/>
      <c r="W526" s="69"/>
      <c r="X526" s="69" t="str">
        <f t="shared" si="11"/>
        <v/>
      </c>
    </row>
    <row r="527" spans="2:24" ht="18" customHeight="1" x14ac:dyDescent="0.35">
      <c r="B527" s="37"/>
      <c r="C527" s="37"/>
      <c r="D527" s="37"/>
      <c r="E527" s="37"/>
      <c r="F527" s="37"/>
      <c r="G527" s="37"/>
      <c r="H527" s="37"/>
      <c r="I527" s="37"/>
      <c r="J527" s="37"/>
      <c r="K527" s="76"/>
      <c r="L527" s="37"/>
      <c r="M527" s="92"/>
      <c r="N527" s="37"/>
      <c r="O527" s="66"/>
      <c r="P527" s="67"/>
      <c r="Q527" s="67"/>
      <c r="R527" s="67"/>
      <c r="S527" s="67"/>
      <c r="T527" s="67"/>
      <c r="U527" s="67"/>
      <c r="V527" s="67"/>
      <c r="W527" s="69"/>
      <c r="X527" s="69" t="str">
        <f t="shared" si="11"/>
        <v/>
      </c>
    </row>
    <row r="528" spans="2:24" ht="18" customHeight="1" x14ac:dyDescent="0.35">
      <c r="B528" s="37"/>
      <c r="C528" s="37"/>
      <c r="D528" s="37"/>
      <c r="E528" s="37"/>
      <c r="F528" s="37"/>
      <c r="G528" s="37"/>
      <c r="H528" s="37"/>
      <c r="I528" s="37"/>
      <c r="J528" s="37"/>
      <c r="K528" s="76"/>
      <c r="L528" s="37"/>
      <c r="M528" s="92"/>
      <c r="N528" s="37"/>
      <c r="O528" s="66"/>
      <c r="P528" s="67"/>
      <c r="Q528" s="67"/>
      <c r="R528" s="67"/>
      <c r="S528" s="67"/>
      <c r="T528" s="67"/>
      <c r="U528" s="67"/>
      <c r="V528" s="67"/>
      <c r="W528" s="69"/>
      <c r="X528" s="69" t="str">
        <f t="shared" si="11"/>
        <v/>
      </c>
    </row>
    <row r="529" spans="2:24" ht="18" customHeight="1" x14ac:dyDescent="0.35">
      <c r="B529" s="37"/>
      <c r="C529" s="37"/>
      <c r="D529" s="37"/>
      <c r="E529" s="37"/>
      <c r="F529" s="37"/>
      <c r="G529" s="37"/>
      <c r="H529" s="37"/>
      <c r="I529" s="37"/>
      <c r="J529" s="37"/>
      <c r="K529" s="76"/>
      <c r="L529" s="37"/>
      <c r="M529" s="92"/>
      <c r="N529" s="37"/>
      <c r="O529" s="66"/>
      <c r="P529" s="67"/>
      <c r="Q529" s="67"/>
      <c r="R529" s="67"/>
      <c r="S529" s="67"/>
      <c r="T529" s="67"/>
      <c r="U529" s="67"/>
      <c r="V529" s="67"/>
      <c r="W529" s="69"/>
      <c r="X529" s="69" t="str">
        <f t="shared" si="11"/>
        <v/>
      </c>
    </row>
    <row r="530" spans="2:24" ht="18" customHeight="1" x14ac:dyDescent="0.35">
      <c r="B530" s="37"/>
      <c r="C530" s="37"/>
      <c r="D530" s="37"/>
      <c r="E530" s="37"/>
      <c r="F530" s="37"/>
      <c r="G530" s="37"/>
      <c r="H530" s="37"/>
      <c r="I530" s="37"/>
      <c r="J530" s="37"/>
      <c r="K530" s="76"/>
      <c r="L530" s="37"/>
      <c r="M530" s="92"/>
      <c r="N530" s="37"/>
      <c r="O530" s="66"/>
      <c r="P530" s="67"/>
      <c r="Q530" s="67"/>
      <c r="R530" s="67"/>
      <c r="S530" s="67"/>
      <c r="T530" s="67"/>
      <c r="U530" s="67"/>
      <c r="V530" s="67"/>
      <c r="W530" s="69"/>
      <c r="X530" s="69" t="str">
        <f t="shared" si="11"/>
        <v/>
      </c>
    </row>
    <row r="531" spans="2:24" ht="18" customHeight="1" x14ac:dyDescent="0.35">
      <c r="B531" s="37"/>
      <c r="C531" s="37"/>
      <c r="D531" s="37"/>
      <c r="E531" s="37"/>
      <c r="F531" s="37"/>
      <c r="G531" s="37"/>
      <c r="H531" s="37"/>
      <c r="I531" s="37"/>
      <c r="J531" s="37"/>
      <c r="K531" s="76"/>
      <c r="L531" s="37"/>
      <c r="M531" s="92"/>
      <c r="N531" s="37"/>
      <c r="O531" s="66"/>
      <c r="P531" s="67"/>
      <c r="Q531" s="67"/>
      <c r="R531" s="67"/>
      <c r="S531" s="67"/>
      <c r="T531" s="67"/>
      <c r="U531" s="67"/>
      <c r="V531" s="67"/>
      <c r="W531" s="69"/>
      <c r="X531" s="69" t="str">
        <f t="shared" si="11"/>
        <v/>
      </c>
    </row>
    <row r="532" spans="2:24" ht="18" customHeight="1" x14ac:dyDescent="0.35">
      <c r="B532" s="37"/>
      <c r="C532" s="37"/>
      <c r="D532" s="37"/>
      <c r="E532" s="37"/>
      <c r="F532" s="37"/>
      <c r="G532" s="37"/>
      <c r="H532" s="37"/>
      <c r="I532" s="37"/>
      <c r="J532" s="37"/>
      <c r="K532" s="76"/>
      <c r="L532" s="37"/>
      <c r="M532" s="92"/>
      <c r="N532" s="37"/>
      <c r="O532" s="66"/>
      <c r="P532" s="67"/>
      <c r="Q532" s="67"/>
      <c r="R532" s="67"/>
      <c r="S532" s="67"/>
      <c r="T532" s="67"/>
      <c r="U532" s="67"/>
      <c r="V532" s="67"/>
      <c r="W532" s="69"/>
      <c r="X532" s="69" t="str">
        <f t="shared" si="11"/>
        <v/>
      </c>
    </row>
    <row r="533" spans="2:24" ht="18" customHeight="1" x14ac:dyDescent="0.35">
      <c r="B533" s="37"/>
      <c r="C533" s="37"/>
      <c r="D533" s="37"/>
      <c r="E533" s="37"/>
      <c r="F533" s="37"/>
      <c r="G533" s="37"/>
      <c r="H533" s="37"/>
      <c r="I533" s="37"/>
      <c r="J533" s="37"/>
      <c r="K533" s="76"/>
      <c r="L533" s="37"/>
      <c r="M533" s="92"/>
      <c r="N533" s="37"/>
      <c r="O533" s="66"/>
      <c r="P533" s="67"/>
      <c r="Q533" s="67"/>
      <c r="R533" s="67"/>
      <c r="S533" s="67"/>
      <c r="T533" s="67"/>
      <c r="U533" s="67"/>
      <c r="V533" s="67"/>
      <c r="W533" s="69"/>
      <c r="X533" s="69" t="str">
        <f t="shared" si="11"/>
        <v/>
      </c>
    </row>
    <row r="534" spans="2:24" ht="18" customHeight="1" x14ac:dyDescent="0.35">
      <c r="B534" s="37"/>
      <c r="C534" s="37"/>
      <c r="D534" s="37"/>
      <c r="E534" s="37"/>
      <c r="F534" s="37"/>
      <c r="G534" s="37"/>
      <c r="H534" s="37"/>
      <c r="I534" s="37"/>
      <c r="J534" s="37"/>
      <c r="K534" s="76"/>
      <c r="L534" s="37"/>
      <c r="M534" s="92"/>
      <c r="N534" s="37"/>
      <c r="O534" s="66"/>
      <c r="P534" s="67"/>
      <c r="Q534" s="67"/>
      <c r="R534" s="67"/>
      <c r="S534" s="67"/>
      <c r="T534" s="67"/>
      <c r="U534" s="67"/>
      <c r="V534" s="67"/>
      <c r="W534" s="69"/>
      <c r="X534" s="69" t="str">
        <f t="shared" si="11"/>
        <v/>
      </c>
    </row>
    <row r="535" spans="2:24" ht="18" customHeight="1" x14ac:dyDescent="0.35">
      <c r="B535" s="37"/>
      <c r="C535" s="37"/>
      <c r="D535" s="37"/>
      <c r="E535" s="37"/>
      <c r="F535" s="37"/>
      <c r="G535" s="37"/>
      <c r="H535" s="37"/>
      <c r="I535" s="37"/>
      <c r="J535" s="37"/>
      <c r="K535" s="76"/>
      <c r="L535" s="37"/>
      <c r="M535" s="92"/>
      <c r="N535" s="37"/>
      <c r="O535" s="66"/>
      <c r="P535" s="67"/>
      <c r="Q535" s="67"/>
      <c r="R535" s="67"/>
      <c r="S535" s="67"/>
      <c r="T535" s="67"/>
      <c r="U535" s="67"/>
      <c r="V535" s="67"/>
      <c r="W535" s="69"/>
      <c r="X535" s="69" t="str">
        <f t="shared" si="11"/>
        <v/>
      </c>
    </row>
    <row r="536" spans="2:24" ht="18" customHeight="1" x14ac:dyDescent="0.35">
      <c r="B536" s="37"/>
      <c r="C536" s="37"/>
      <c r="D536" s="37"/>
      <c r="E536" s="37"/>
      <c r="F536" s="37"/>
      <c r="G536" s="37"/>
      <c r="H536" s="37"/>
      <c r="I536" s="37"/>
      <c r="J536" s="37"/>
      <c r="K536" s="76"/>
      <c r="L536" s="37"/>
      <c r="M536" s="92"/>
      <c r="N536" s="37"/>
      <c r="O536" s="66"/>
      <c r="P536" s="67"/>
      <c r="Q536" s="67"/>
      <c r="R536" s="67"/>
      <c r="S536" s="67"/>
      <c r="T536" s="67"/>
      <c r="U536" s="67"/>
      <c r="V536" s="67"/>
      <c r="W536" s="69"/>
      <c r="X536" s="69" t="str">
        <f t="shared" si="11"/>
        <v/>
      </c>
    </row>
    <row r="537" spans="2:24" ht="18" customHeight="1" x14ac:dyDescent="0.35">
      <c r="B537" s="37"/>
      <c r="C537" s="37"/>
      <c r="D537" s="37"/>
      <c r="E537" s="37"/>
      <c r="F537" s="37"/>
      <c r="G537" s="37"/>
      <c r="H537" s="37"/>
      <c r="I537" s="37"/>
      <c r="J537" s="37"/>
      <c r="K537" s="76"/>
      <c r="L537" s="37"/>
      <c r="M537" s="92"/>
      <c r="N537" s="37"/>
      <c r="O537" s="66"/>
      <c r="P537" s="67"/>
      <c r="Q537" s="67"/>
      <c r="R537" s="67"/>
      <c r="S537" s="67"/>
      <c r="T537" s="67"/>
      <c r="U537" s="67"/>
      <c r="V537" s="67"/>
      <c r="W537" s="69"/>
      <c r="X537" s="69" t="str">
        <f t="shared" si="11"/>
        <v/>
      </c>
    </row>
    <row r="538" spans="2:24" ht="18" customHeight="1" x14ac:dyDescent="0.35">
      <c r="B538" s="37"/>
      <c r="C538" s="37"/>
      <c r="D538" s="37"/>
      <c r="E538" s="37"/>
      <c r="F538" s="37"/>
      <c r="G538" s="37"/>
      <c r="H538" s="37"/>
      <c r="I538" s="37"/>
      <c r="J538" s="37"/>
      <c r="K538" s="76"/>
      <c r="L538" s="37"/>
      <c r="M538" s="92"/>
      <c r="N538" s="37"/>
      <c r="O538" s="66"/>
      <c r="P538" s="67"/>
      <c r="Q538" s="67"/>
      <c r="R538" s="67"/>
      <c r="S538" s="67"/>
      <c r="T538" s="67"/>
      <c r="U538" s="67"/>
      <c r="V538" s="67"/>
      <c r="W538" s="69"/>
      <c r="X538" s="69" t="str">
        <f t="shared" si="11"/>
        <v/>
      </c>
    </row>
    <row r="539" spans="2:24" ht="18" customHeight="1" x14ac:dyDescent="0.35">
      <c r="B539" s="37"/>
      <c r="C539" s="37"/>
      <c r="D539" s="37"/>
      <c r="E539" s="37"/>
      <c r="F539" s="37"/>
      <c r="G539" s="37"/>
      <c r="H539" s="37"/>
      <c r="I539" s="37"/>
      <c r="J539" s="37"/>
      <c r="K539" s="76"/>
      <c r="L539" s="37"/>
      <c r="M539" s="92"/>
      <c r="N539" s="37"/>
      <c r="O539" s="66"/>
      <c r="P539" s="67"/>
      <c r="Q539" s="67"/>
      <c r="R539" s="67"/>
      <c r="S539" s="67"/>
      <c r="T539" s="67"/>
      <c r="U539" s="67"/>
      <c r="V539" s="67"/>
      <c r="W539" s="69"/>
      <c r="X539" s="69" t="str">
        <f t="shared" si="11"/>
        <v/>
      </c>
    </row>
    <row r="540" spans="2:24" ht="18" customHeight="1" x14ac:dyDescent="0.35">
      <c r="B540" s="37"/>
      <c r="C540" s="37"/>
      <c r="D540" s="37"/>
      <c r="E540" s="37"/>
      <c r="F540" s="37"/>
      <c r="G540" s="37"/>
      <c r="H540" s="37"/>
      <c r="I540" s="37"/>
      <c r="J540" s="37"/>
      <c r="K540" s="76"/>
      <c r="L540" s="37"/>
      <c r="M540" s="92"/>
      <c r="N540" s="37"/>
      <c r="O540" s="66"/>
      <c r="P540" s="67"/>
      <c r="Q540" s="67"/>
      <c r="R540" s="67"/>
      <c r="S540" s="67"/>
      <c r="T540" s="67"/>
      <c r="U540" s="67"/>
      <c r="V540" s="67"/>
      <c r="W540" s="69"/>
      <c r="X540" s="69" t="str">
        <f t="shared" si="11"/>
        <v/>
      </c>
    </row>
    <row r="541" spans="2:24" ht="18" customHeight="1" x14ac:dyDescent="0.35">
      <c r="B541" s="37"/>
      <c r="C541" s="37"/>
      <c r="D541" s="37"/>
      <c r="E541" s="37"/>
      <c r="F541" s="37"/>
      <c r="G541" s="37"/>
      <c r="H541" s="37"/>
      <c r="I541" s="37"/>
      <c r="J541" s="37"/>
      <c r="K541" s="76"/>
      <c r="L541" s="37"/>
      <c r="M541" s="92"/>
      <c r="N541" s="37"/>
      <c r="O541" s="66"/>
      <c r="P541" s="67"/>
      <c r="Q541" s="67"/>
      <c r="R541" s="67"/>
      <c r="S541" s="67"/>
      <c r="T541" s="67"/>
      <c r="U541" s="67"/>
      <c r="V541" s="67"/>
      <c r="W541" s="69"/>
      <c r="X541" s="69" t="str">
        <f t="shared" si="11"/>
        <v/>
      </c>
    </row>
    <row r="542" spans="2:24" ht="18" customHeight="1" x14ac:dyDescent="0.35">
      <c r="B542" s="37"/>
      <c r="C542" s="37"/>
      <c r="D542" s="37"/>
      <c r="E542" s="37"/>
      <c r="F542" s="37"/>
      <c r="G542" s="37"/>
      <c r="H542" s="37"/>
      <c r="I542" s="37"/>
      <c r="J542" s="37"/>
      <c r="K542" s="76"/>
      <c r="L542" s="37"/>
      <c r="M542" s="92"/>
      <c r="N542" s="37"/>
      <c r="O542" s="66"/>
      <c r="P542" s="67"/>
      <c r="Q542" s="67"/>
      <c r="R542" s="67"/>
      <c r="S542" s="67"/>
      <c r="T542" s="67"/>
      <c r="U542" s="67"/>
      <c r="V542" s="67"/>
      <c r="W542" s="69"/>
      <c r="X542" s="69" t="str">
        <f t="shared" si="11"/>
        <v/>
      </c>
    </row>
    <row r="543" spans="2:24" ht="18" customHeight="1" x14ac:dyDescent="0.35">
      <c r="B543" s="37"/>
      <c r="C543" s="37"/>
      <c r="D543" s="37"/>
      <c r="E543" s="37"/>
      <c r="F543" s="37"/>
      <c r="G543" s="37"/>
      <c r="H543" s="37"/>
      <c r="I543" s="37"/>
      <c r="J543" s="37"/>
      <c r="K543" s="76"/>
      <c r="L543" s="37"/>
      <c r="M543" s="92"/>
      <c r="N543" s="37"/>
      <c r="O543" s="66"/>
      <c r="P543" s="67"/>
      <c r="Q543" s="67"/>
      <c r="R543" s="67"/>
      <c r="S543" s="67"/>
      <c r="T543" s="67"/>
      <c r="U543" s="67"/>
      <c r="V543" s="67"/>
      <c r="W543" s="69"/>
      <c r="X543" s="69" t="str">
        <f t="shared" si="11"/>
        <v/>
      </c>
    </row>
    <row r="544" spans="2:24" ht="18" customHeight="1" x14ac:dyDescent="0.35">
      <c r="B544" s="37"/>
      <c r="C544" s="37"/>
      <c r="D544" s="37"/>
      <c r="E544" s="37"/>
      <c r="F544" s="37"/>
      <c r="G544" s="37"/>
      <c r="H544" s="37"/>
      <c r="I544" s="37"/>
      <c r="J544" s="37"/>
      <c r="K544" s="76"/>
      <c r="L544" s="37"/>
      <c r="M544" s="92"/>
      <c r="N544" s="37"/>
      <c r="O544" s="66"/>
      <c r="P544" s="67"/>
      <c r="Q544" s="67"/>
      <c r="R544" s="67"/>
      <c r="S544" s="67"/>
      <c r="T544" s="67"/>
      <c r="U544" s="67"/>
      <c r="V544" s="67"/>
      <c r="W544" s="69"/>
      <c r="X544" s="69" t="str">
        <f t="shared" si="11"/>
        <v/>
      </c>
    </row>
    <row r="545" spans="2:24" ht="18" customHeight="1" x14ac:dyDescent="0.35">
      <c r="B545" s="37"/>
      <c r="C545" s="37"/>
      <c r="D545" s="37"/>
      <c r="E545" s="37"/>
      <c r="F545" s="37"/>
      <c r="G545" s="37"/>
      <c r="H545" s="37"/>
      <c r="I545" s="37"/>
      <c r="J545" s="37"/>
      <c r="K545" s="76"/>
      <c r="L545" s="37"/>
      <c r="M545" s="92"/>
      <c r="N545" s="37"/>
      <c r="O545" s="66"/>
      <c r="P545" s="67"/>
      <c r="Q545" s="67"/>
      <c r="R545" s="67"/>
      <c r="S545" s="67"/>
      <c r="T545" s="67"/>
      <c r="U545" s="67"/>
      <c r="V545" s="67"/>
      <c r="W545" s="69"/>
      <c r="X545" s="69" t="str">
        <f t="shared" ref="X545:X608" si="12">IF(ISBLANK(D545),"",IF(P545="Approved",W545+M545,0))</f>
        <v/>
      </c>
    </row>
    <row r="546" spans="2:24" ht="18" customHeight="1" x14ac:dyDescent="0.35">
      <c r="B546" s="37"/>
      <c r="C546" s="37"/>
      <c r="D546" s="37"/>
      <c r="E546" s="37"/>
      <c r="F546" s="37"/>
      <c r="G546" s="37"/>
      <c r="H546" s="37"/>
      <c r="I546" s="37"/>
      <c r="J546" s="37"/>
      <c r="K546" s="76"/>
      <c r="L546" s="37"/>
      <c r="M546" s="92"/>
      <c r="N546" s="37"/>
      <c r="O546" s="66"/>
      <c r="P546" s="67"/>
      <c r="Q546" s="67"/>
      <c r="R546" s="67"/>
      <c r="S546" s="67"/>
      <c r="T546" s="67"/>
      <c r="U546" s="67"/>
      <c r="V546" s="67"/>
      <c r="W546" s="69"/>
      <c r="X546" s="69" t="str">
        <f t="shared" si="12"/>
        <v/>
      </c>
    </row>
    <row r="547" spans="2:24" ht="18" customHeight="1" x14ac:dyDescent="0.35">
      <c r="B547" s="37"/>
      <c r="C547" s="37"/>
      <c r="D547" s="37"/>
      <c r="E547" s="37"/>
      <c r="F547" s="37"/>
      <c r="G547" s="37"/>
      <c r="H547" s="37"/>
      <c r="I547" s="37"/>
      <c r="J547" s="37"/>
      <c r="K547" s="76"/>
      <c r="L547" s="37"/>
      <c r="M547" s="92"/>
      <c r="N547" s="37"/>
      <c r="O547" s="66"/>
      <c r="P547" s="67"/>
      <c r="Q547" s="67"/>
      <c r="R547" s="67"/>
      <c r="S547" s="67"/>
      <c r="T547" s="67"/>
      <c r="U547" s="67"/>
      <c r="V547" s="67"/>
      <c r="W547" s="69"/>
      <c r="X547" s="69" t="str">
        <f t="shared" si="12"/>
        <v/>
      </c>
    </row>
    <row r="548" spans="2:24" ht="18" customHeight="1" x14ac:dyDescent="0.35">
      <c r="B548" s="37"/>
      <c r="C548" s="37"/>
      <c r="D548" s="37"/>
      <c r="E548" s="37"/>
      <c r="F548" s="37"/>
      <c r="G548" s="37"/>
      <c r="H548" s="37"/>
      <c r="I548" s="37"/>
      <c r="J548" s="37"/>
      <c r="K548" s="76"/>
      <c r="L548" s="37"/>
      <c r="M548" s="92"/>
      <c r="N548" s="37"/>
      <c r="O548" s="66"/>
      <c r="P548" s="67"/>
      <c r="Q548" s="67"/>
      <c r="R548" s="67"/>
      <c r="S548" s="67"/>
      <c r="T548" s="67"/>
      <c r="U548" s="67"/>
      <c r="V548" s="67"/>
      <c r="W548" s="69"/>
      <c r="X548" s="69" t="str">
        <f t="shared" si="12"/>
        <v/>
      </c>
    </row>
    <row r="549" spans="2:24" ht="18" customHeight="1" x14ac:dyDescent="0.35">
      <c r="B549" s="37"/>
      <c r="C549" s="37"/>
      <c r="D549" s="37"/>
      <c r="E549" s="37"/>
      <c r="F549" s="37"/>
      <c r="G549" s="37"/>
      <c r="H549" s="37"/>
      <c r="I549" s="37"/>
      <c r="J549" s="37"/>
      <c r="K549" s="76"/>
      <c r="L549" s="37"/>
      <c r="M549" s="92"/>
      <c r="N549" s="37"/>
      <c r="O549" s="66"/>
      <c r="P549" s="67"/>
      <c r="Q549" s="67"/>
      <c r="R549" s="67"/>
      <c r="S549" s="67"/>
      <c r="T549" s="67"/>
      <c r="U549" s="67"/>
      <c r="V549" s="67"/>
      <c r="W549" s="69"/>
      <c r="X549" s="69" t="str">
        <f t="shared" si="12"/>
        <v/>
      </c>
    </row>
    <row r="550" spans="2:24" ht="18" customHeight="1" x14ac:dyDescent="0.35">
      <c r="B550" s="37"/>
      <c r="C550" s="37"/>
      <c r="D550" s="37"/>
      <c r="E550" s="37"/>
      <c r="F550" s="37"/>
      <c r="G550" s="37"/>
      <c r="H550" s="37"/>
      <c r="I550" s="37"/>
      <c r="J550" s="37"/>
      <c r="K550" s="76"/>
      <c r="L550" s="37"/>
      <c r="M550" s="92"/>
      <c r="N550" s="37"/>
      <c r="O550" s="66"/>
      <c r="P550" s="67"/>
      <c r="Q550" s="67"/>
      <c r="R550" s="67"/>
      <c r="S550" s="67"/>
      <c r="T550" s="67"/>
      <c r="U550" s="67"/>
      <c r="V550" s="67"/>
      <c r="W550" s="69"/>
      <c r="X550" s="69" t="str">
        <f t="shared" si="12"/>
        <v/>
      </c>
    </row>
    <row r="551" spans="2:24" ht="18" customHeight="1" x14ac:dyDescent="0.35">
      <c r="B551" s="37"/>
      <c r="C551" s="37"/>
      <c r="D551" s="37"/>
      <c r="E551" s="37"/>
      <c r="F551" s="37"/>
      <c r="G551" s="37"/>
      <c r="H551" s="37"/>
      <c r="I551" s="37"/>
      <c r="J551" s="37"/>
      <c r="K551" s="76"/>
      <c r="L551" s="37"/>
      <c r="M551" s="92"/>
      <c r="N551" s="37"/>
      <c r="O551" s="66"/>
      <c r="P551" s="67"/>
      <c r="Q551" s="67"/>
      <c r="R551" s="67"/>
      <c r="S551" s="67"/>
      <c r="T551" s="67"/>
      <c r="U551" s="67"/>
      <c r="V551" s="67"/>
      <c r="W551" s="69"/>
      <c r="X551" s="69" t="str">
        <f t="shared" si="12"/>
        <v/>
      </c>
    </row>
    <row r="552" spans="2:24" ht="18" customHeight="1" x14ac:dyDescent="0.35">
      <c r="B552" s="37"/>
      <c r="C552" s="37"/>
      <c r="D552" s="37"/>
      <c r="E552" s="37"/>
      <c r="F552" s="37"/>
      <c r="G552" s="37"/>
      <c r="H552" s="37"/>
      <c r="I552" s="37"/>
      <c r="J552" s="37"/>
      <c r="K552" s="76"/>
      <c r="L552" s="37"/>
      <c r="M552" s="92"/>
      <c r="N552" s="37"/>
      <c r="O552" s="66"/>
      <c r="P552" s="67"/>
      <c r="Q552" s="67"/>
      <c r="R552" s="67"/>
      <c r="S552" s="67"/>
      <c r="T552" s="67"/>
      <c r="U552" s="67"/>
      <c r="V552" s="67"/>
      <c r="W552" s="69"/>
      <c r="X552" s="69" t="str">
        <f t="shared" si="12"/>
        <v/>
      </c>
    </row>
    <row r="553" spans="2:24" ht="18" customHeight="1" x14ac:dyDescent="0.35">
      <c r="B553" s="37"/>
      <c r="C553" s="37"/>
      <c r="D553" s="37"/>
      <c r="E553" s="37"/>
      <c r="F553" s="37"/>
      <c r="G553" s="37"/>
      <c r="H553" s="37"/>
      <c r="I553" s="37"/>
      <c r="J553" s="37"/>
      <c r="K553" s="76"/>
      <c r="L553" s="37"/>
      <c r="M553" s="92"/>
      <c r="N553" s="37"/>
      <c r="O553" s="66"/>
      <c r="P553" s="67"/>
      <c r="Q553" s="67"/>
      <c r="R553" s="67"/>
      <c r="S553" s="67"/>
      <c r="T553" s="67"/>
      <c r="U553" s="67"/>
      <c r="V553" s="67"/>
      <c r="W553" s="69"/>
      <c r="X553" s="69" t="str">
        <f t="shared" si="12"/>
        <v/>
      </c>
    </row>
    <row r="554" spans="2:24" ht="18" customHeight="1" x14ac:dyDescent="0.35">
      <c r="B554" s="37"/>
      <c r="C554" s="37"/>
      <c r="D554" s="37"/>
      <c r="E554" s="37"/>
      <c r="F554" s="37"/>
      <c r="G554" s="37"/>
      <c r="H554" s="37"/>
      <c r="I554" s="37"/>
      <c r="J554" s="37"/>
      <c r="K554" s="76"/>
      <c r="L554" s="37"/>
      <c r="M554" s="92"/>
      <c r="N554" s="37"/>
      <c r="O554" s="66"/>
      <c r="P554" s="67"/>
      <c r="Q554" s="67"/>
      <c r="R554" s="67"/>
      <c r="S554" s="67"/>
      <c r="T554" s="67"/>
      <c r="U554" s="67"/>
      <c r="V554" s="67"/>
      <c r="W554" s="69"/>
      <c r="X554" s="69" t="str">
        <f t="shared" si="12"/>
        <v/>
      </c>
    </row>
    <row r="555" spans="2:24" ht="18" customHeight="1" x14ac:dyDescent="0.35">
      <c r="B555" s="37"/>
      <c r="C555" s="37"/>
      <c r="D555" s="37"/>
      <c r="E555" s="37"/>
      <c r="F555" s="37"/>
      <c r="G555" s="37"/>
      <c r="H555" s="37"/>
      <c r="I555" s="37"/>
      <c r="J555" s="37"/>
      <c r="K555" s="76"/>
      <c r="L555" s="37"/>
      <c r="M555" s="92"/>
      <c r="N555" s="37"/>
      <c r="O555" s="66"/>
      <c r="P555" s="67"/>
      <c r="Q555" s="67"/>
      <c r="R555" s="67"/>
      <c r="S555" s="67"/>
      <c r="T555" s="67"/>
      <c r="U555" s="67"/>
      <c r="V555" s="67"/>
      <c r="W555" s="69"/>
      <c r="X555" s="69" t="str">
        <f t="shared" si="12"/>
        <v/>
      </c>
    </row>
    <row r="556" spans="2:24" ht="18" customHeight="1" x14ac:dyDescent="0.35">
      <c r="B556" s="37"/>
      <c r="C556" s="37"/>
      <c r="D556" s="37"/>
      <c r="E556" s="37"/>
      <c r="F556" s="37"/>
      <c r="G556" s="37"/>
      <c r="H556" s="37"/>
      <c r="I556" s="37"/>
      <c r="J556" s="37"/>
      <c r="K556" s="76"/>
      <c r="L556" s="37"/>
      <c r="M556" s="92"/>
      <c r="N556" s="37"/>
      <c r="O556" s="66"/>
      <c r="P556" s="67"/>
      <c r="Q556" s="67"/>
      <c r="R556" s="67"/>
      <c r="S556" s="67"/>
      <c r="T556" s="67"/>
      <c r="U556" s="67"/>
      <c r="V556" s="67"/>
      <c r="W556" s="69"/>
      <c r="X556" s="69" t="str">
        <f t="shared" si="12"/>
        <v/>
      </c>
    </row>
    <row r="557" spans="2:24" ht="18" customHeight="1" x14ac:dyDescent="0.35">
      <c r="B557" s="37"/>
      <c r="C557" s="37"/>
      <c r="D557" s="37"/>
      <c r="E557" s="37"/>
      <c r="F557" s="37"/>
      <c r="G557" s="37"/>
      <c r="H557" s="37"/>
      <c r="I557" s="37"/>
      <c r="J557" s="37"/>
      <c r="K557" s="76"/>
      <c r="L557" s="37"/>
      <c r="M557" s="92"/>
      <c r="N557" s="37"/>
      <c r="O557" s="66"/>
      <c r="P557" s="67"/>
      <c r="Q557" s="67"/>
      <c r="R557" s="67"/>
      <c r="S557" s="67"/>
      <c r="T557" s="67"/>
      <c r="U557" s="67"/>
      <c r="V557" s="67"/>
      <c r="W557" s="69"/>
      <c r="X557" s="69" t="str">
        <f t="shared" si="12"/>
        <v/>
      </c>
    </row>
    <row r="558" spans="2:24" ht="18" customHeight="1" x14ac:dyDescent="0.35">
      <c r="B558" s="37"/>
      <c r="C558" s="37"/>
      <c r="D558" s="37"/>
      <c r="E558" s="37"/>
      <c r="F558" s="37"/>
      <c r="G558" s="37"/>
      <c r="H558" s="37"/>
      <c r="I558" s="37"/>
      <c r="J558" s="37"/>
      <c r="K558" s="76"/>
      <c r="L558" s="37"/>
      <c r="M558" s="92"/>
      <c r="N558" s="37"/>
      <c r="O558" s="66"/>
      <c r="P558" s="67"/>
      <c r="Q558" s="67"/>
      <c r="R558" s="67"/>
      <c r="S558" s="67"/>
      <c r="T558" s="67"/>
      <c r="U558" s="67"/>
      <c r="V558" s="67"/>
      <c r="W558" s="69"/>
      <c r="X558" s="69" t="str">
        <f t="shared" si="12"/>
        <v/>
      </c>
    </row>
    <row r="559" spans="2:24" ht="18" customHeight="1" x14ac:dyDescent="0.35">
      <c r="B559" s="37"/>
      <c r="C559" s="37"/>
      <c r="D559" s="37"/>
      <c r="E559" s="37"/>
      <c r="F559" s="37"/>
      <c r="G559" s="37"/>
      <c r="H559" s="37"/>
      <c r="I559" s="37"/>
      <c r="J559" s="37"/>
      <c r="K559" s="76"/>
      <c r="L559" s="37"/>
      <c r="M559" s="92"/>
      <c r="N559" s="37"/>
      <c r="O559" s="66"/>
      <c r="P559" s="67"/>
      <c r="Q559" s="67"/>
      <c r="R559" s="67"/>
      <c r="S559" s="67"/>
      <c r="T559" s="67"/>
      <c r="U559" s="67"/>
      <c r="V559" s="67"/>
      <c r="W559" s="69"/>
      <c r="X559" s="69" t="str">
        <f t="shared" si="12"/>
        <v/>
      </c>
    </row>
    <row r="560" spans="2:24" ht="18" customHeight="1" x14ac:dyDescent="0.35">
      <c r="B560" s="37"/>
      <c r="C560" s="37"/>
      <c r="D560" s="37"/>
      <c r="E560" s="37"/>
      <c r="F560" s="37"/>
      <c r="G560" s="37"/>
      <c r="H560" s="37"/>
      <c r="I560" s="37"/>
      <c r="J560" s="37"/>
      <c r="K560" s="76"/>
      <c r="L560" s="37"/>
      <c r="M560" s="92"/>
      <c r="N560" s="37"/>
      <c r="O560" s="66"/>
      <c r="P560" s="67"/>
      <c r="Q560" s="67"/>
      <c r="R560" s="67"/>
      <c r="S560" s="67"/>
      <c r="T560" s="67"/>
      <c r="U560" s="67"/>
      <c r="V560" s="67"/>
      <c r="W560" s="69"/>
      <c r="X560" s="69" t="str">
        <f t="shared" si="12"/>
        <v/>
      </c>
    </row>
    <row r="561" spans="2:24" ht="18" customHeight="1" x14ac:dyDescent="0.35">
      <c r="B561" s="37"/>
      <c r="C561" s="37"/>
      <c r="D561" s="37"/>
      <c r="E561" s="37"/>
      <c r="F561" s="37"/>
      <c r="G561" s="37"/>
      <c r="H561" s="37"/>
      <c r="I561" s="37"/>
      <c r="J561" s="37"/>
      <c r="K561" s="76"/>
      <c r="L561" s="37"/>
      <c r="M561" s="92"/>
      <c r="N561" s="37"/>
      <c r="O561" s="66"/>
      <c r="P561" s="67"/>
      <c r="Q561" s="67"/>
      <c r="R561" s="67"/>
      <c r="S561" s="67"/>
      <c r="T561" s="67"/>
      <c r="U561" s="67"/>
      <c r="V561" s="67"/>
      <c r="W561" s="69"/>
      <c r="X561" s="69" t="str">
        <f t="shared" si="12"/>
        <v/>
      </c>
    </row>
    <row r="562" spans="2:24" ht="18" customHeight="1" x14ac:dyDescent="0.35">
      <c r="B562" s="37"/>
      <c r="C562" s="37"/>
      <c r="D562" s="37"/>
      <c r="E562" s="37"/>
      <c r="F562" s="37"/>
      <c r="G562" s="37"/>
      <c r="H562" s="37"/>
      <c r="I562" s="37"/>
      <c r="J562" s="37"/>
      <c r="K562" s="76"/>
      <c r="L562" s="37"/>
      <c r="M562" s="92"/>
      <c r="N562" s="37"/>
      <c r="O562" s="66"/>
      <c r="P562" s="67"/>
      <c r="Q562" s="67"/>
      <c r="R562" s="67"/>
      <c r="S562" s="67"/>
      <c r="T562" s="67"/>
      <c r="U562" s="67"/>
      <c r="V562" s="67"/>
      <c r="W562" s="69"/>
      <c r="X562" s="69" t="str">
        <f t="shared" si="12"/>
        <v/>
      </c>
    </row>
    <row r="563" spans="2:24" ht="18" customHeight="1" x14ac:dyDescent="0.35">
      <c r="B563" s="37"/>
      <c r="C563" s="37"/>
      <c r="D563" s="37"/>
      <c r="E563" s="37"/>
      <c r="F563" s="37"/>
      <c r="G563" s="37"/>
      <c r="H563" s="37"/>
      <c r="I563" s="37"/>
      <c r="J563" s="37"/>
      <c r="K563" s="76"/>
      <c r="L563" s="37"/>
      <c r="M563" s="92"/>
      <c r="N563" s="37"/>
      <c r="O563" s="66"/>
      <c r="P563" s="67"/>
      <c r="Q563" s="67"/>
      <c r="R563" s="67"/>
      <c r="S563" s="67"/>
      <c r="T563" s="67"/>
      <c r="U563" s="67"/>
      <c r="V563" s="67"/>
      <c r="W563" s="69"/>
      <c r="X563" s="69" t="str">
        <f t="shared" si="12"/>
        <v/>
      </c>
    </row>
    <row r="564" spans="2:24" ht="18" customHeight="1" x14ac:dyDescent="0.35">
      <c r="B564" s="37"/>
      <c r="C564" s="37"/>
      <c r="D564" s="37"/>
      <c r="E564" s="37"/>
      <c r="F564" s="37"/>
      <c r="G564" s="37"/>
      <c r="H564" s="37"/>
      <c r="I564" s="37"/>
      <c r="J564" s="37"/>
      <c r="K564" s="76"/>
      <c r="L564" s="37"/>
      <c r="M564" s="92"/>
      <c r="N564" s="37"/>
      <c r="O564" s="66"/>
      <c r="P564" s="67"/>
      <c r="Q564" s="67"/>
      <c r="R564" s="67"/>
      <c r="S564" s="67"/>
      <c r="T564" s="67"/>
      <c r="U564" s="67"/>
      <c r="V564" s="67"/>
      <c r="W564" s="69"/>
      <c r="X564" s="69" t="str">
        <f t="shared" si="12"/>
        <v/>
      </c>
    </row>
    <row r="565" spans="2:24" ht="18" customHeight="1" x14ac:dyDescent="0.35">
      <c r="B565" s="37"/>
      <c r="C565" s="37"/>
      <c r="D565" s="37"/>
      <c r="E565" s="37"/>
      <c r="F565" s="37"/>
      <c r="G565" s="37"/>
      <c r="H565" s="37"/>
      <c r="I565" s="37"/>
      <c r="J565" s="37"/>
      <c r="K565" s="76"/>
      <c r="L565" s="37"/>
      <c r="M565" s="92"/>
      <c r="N565" s="37"/>
      <c r="O565" s="66"/>
      <c r="P565" s="67"/>
      <c r="Q565" s="67"/>
      <c r="R565" s="67"/>
      <c r="S565" s="67"/>
      <c r="T565" s="67"/>
      <c r="U565" s="67"/>
      <c r="V565" s="67"/>
      <c r="W565" s="69"/>
      <c r="X565" s="69" t="str">
        <f t="shared" si="12"/>
        <v/>
      </c>
    </row>
    <row r="566" spans="2:24" ht="18" customHeight="1" x14ac:dyDescent="0.35">
      <c r="B566" s="37"/>
      <c r="C566" s="37"/>
      <c r="D566" s="37"/>
      <c r="E566" s="37"/>
      <c r="F566" s="37"/>
      <c r="G566" s="37"/>
      <c r="H566" s="37"/>
      <c r="I566" s="37"/>
      <c r="J566" s="37"/>
      <c r="K566" s="76"/>
      <c r="L566" s="37"/>
      <c r="M566" s="92"/>
      <c r="N566" s="37"/>
      <c r="O566" s="66"/>
      <c r="P566" s="67"/>
      <c r="Q566" s="67"/>
      <c r="R566" s="67"/>
      <c r="S566" s="67"/>
      <c r="T566" s="67"/>
      <c r="U566" s="67"/>
      <c r="V566" s="67"/>
      <c r="W566" s="69"/>
      <c r="X566" s="69" t="str">
        <f t="shared" si="12"/>
        <v/>
      </c>
    </row>
    <row r="567" spans="2:24" ht="18" customHeight="1" x14ac:dyDescent="0.35">
      <c r="B567" s="37"/>
      <c r="C567" s="37"/>
      <c r="D567" s="37"/>
      <c r="E567" s="37"/>
      <c r="F567" s="37"/>
      <c r="G567" s="37"/>
      <c r="H567" s="37"/>
      <c r="I567" s="37"/>
      <c r="J567" s="37"/>
      <c r="K567" s="76"/>
      <c r="L567" s="37"/>
      <c r="M567" s="92"/>
      <c r="N567" s="37"/>
      <c r="O567" s="66"/>
      <c r="P567" s="67"/>
      <c r="Q567" s="67"/>
      <c r="R567" s="67"/>
      <c r="S567" s="67"/>
      <c r="T567" s="67"/>
      <c r="U567" s="67"/>
      <c r="V567" s="67"/>
      <c r="W567" s="69"/>
      <c r="X567" s="69" t="str">
        <f t="shared" si="12"/>
        <v/>
      </c>
    </row>
    <row r="568" spans="2:24" ht="18" customHeight="1" x14ac:dyDescent="0.35">
      <c r="B568" s="37"/>
      <c r="C568" s="37"/>
      <c r="D568" s="37"/>
      <c r="E568" s="37"/>
      <c r="F568" s="37"/>
      <c r="G568" s="37"/>
      <c r="H568" s="37"/>
      <c r="I568" s="37"/>
      <c r="J568" s="37"/>
      <c r="K568" s="76"/>
      <c r="L568" s="37"/>
      <c r="M568" s="92"/>
      <c r="N568" s="37"/>
      <c r="O568" s="66"/>
      <c r="P568" s="67"/>
      <c r="Q568" s="67"/>
      <c r="R568" s="67"/>
      <c r="S568" s="67"/>
      <c r="T568" s="67"/>
      <c r="U568" s="67"/>
      <c r="V568" s="67"/>
      <c r="W568" s="69"/>
      <c r="X568" s="69" t="str">
        <f t="shared" si="12"/>
        <v/>
      </c>
    </row>
    <row r="569" spans="2:24" ht="18" customHeight="1" x14ac:dyDescent="0.35">
      <c r="B569" s="37"/>
      <c r="C569" s="37"/>
      <c r="D569" s="37"/>
      <c r="E569" s="37"/>
      <c r="F569" s="37"/>
      <c r="G569" s="37"/>
      <c r="H569" s="37"/>
      <c r="I569" s="37"/>
      <c r="J569" s="37"/>
      <c r="K569" s="76"/>
      <c r="L569" s="37"/>
      <c r="M569" s="92"/>
      <c r="N569" s="37"/>
      <c r="O569" s="66"/>
      <c r="P569" s="67"/>
      <c r="Q569" s="67"/>
      <c r="R569" s="67"/>
      <c r="S569" s="67"/>
      <c r="T569" s="67"/>
      <c r="U569" s="67"/>
      <c r="V569" s="67"/>
      <c r="W569" s="69"/>
      <c r="X569" s="69" t="str">
        <f t="shared" si="12"/>
        <v/>
      </c>
    </row>
    <row r="570" spans="2:24" ht="18" customHeight="1" x14ac:dyDescent="0.35">
      <c r="B570" s="37"/>
      <c r="C570" s="37"/>
      <c r="D570" s="37"/>
      <c r="E570" s="37"/>
      <c r="F570" s="37"/>
      <c r="G570" s="37"/>
      <c r="H570" s="37"/>
      <c r="I570" s="37"/>
      <c r="J570" s="37"/>
      <c r="K570" s="76"/>
      <c r="L570" s="37"/>
      <c r="M570" s="92"/>
      <c r="N570" s="37"/>
      <c r="O570" s="66"/>
      <c r="P570" s="67"/>
      <c r="Q570" s="67"/>
      <c r="R570" s="67"/>
      <c r="S570" s="67"/>
      <c r="T570" s="67"/>
      <c r="U570" s="67"/>
      <c r="V570" s="67"/>
      <c r="W570" s="69"/>
      <c r="X570" s="69" t="str">
        <f t="shared" si="12"/>
        <v/>
      </c>
    </row>
    <row r="571" spans="2:24" ht="18" customHeight="1" x14ac:dyDescent="0.35">
      <c r="B571" s="37"/>
      <c r="C571" s="37"/>
      <c r="D571" s="37"/>
      <c r="E571" s="37"/>
      <c r="F571" s="37"/>
      <c r="G571" s="37"/>
      <c r="H571" s="37"/>
      <c r="I571" s="37"/>
      <c r="J571" s="37"/>
      <c r="K571" s="76"/>
      <c r="L571" s="37"/>
      <c r="M571" s="92"/>
      <c r="N571" s="37"/>
      <c r="O571" s="66"/>
      <c r="P571" s="67"/>
      <c r="Q571" s="67"/>
      <c r="R571" s="67"/>
      <c r="S571" s="67"/>
      <c r="T571" s="67"/>
      <c r="U571" s="67"/>
      <c r="V571" s="67"/>
      <c r="W571" s="69"/>
      <c r="X571" s="69" t="str">
        <f t="shared" si="12"/>
        <v/>
      </c>
    </row>
    <row r="572" spans="2:24" ht="18" customHeight="1" x14ac:dyDescent="0.35">
      <c r="B572" s="37"/>
      <c r="C572" s="37"/>
      <c r="D572" s="37"/>
      <c r="E572" s="37"/>
      <c r="F572" s="37"/>
      <c r="G572" s="37"/>
      <c r="H572" s="37"/>
      <c r="I572" s="37"/>
      <c r="J572" s="37"/>
      <c r="K572" s="76"/>
      <c r="L572" s="37"/>
      <c r="M572" s="92"/>
      <c r="N572" s="37"/>
      <c r="O572" s="66"/>
      <c r="P572" s="67"/>
      <c r="Q572" s="67"/>
      <c r="R572" s="67"/>
      <c r="S572" s="67"/>
      <c r="T572" s="67"/>
      <c r="U572" s="67"/>
      <c r="V572" s="67"/>
      <c r="W572" s="69"/>
      <c r="X572" s="69" t="str">
        <f t="shared" si="12"/>
        <v/>
      </c>
    </row>
    <row r="573" spans="2:24" ht="18" customHeight="1" x14ac:dyDescent="0.35">
      <c r="B573" s="37"/>
      <c r="C573" s="37"/>
      <c r="D573" s="37"/>
      <c r="E573" s="37"/>
      <c r="F573" s="37"/>
      <c r="G573" s="37"/>
      <c r="H573" s="37"/>
      <c r="I573" s="37"/>
      <c r="J573" s="37"/>
      <c r="K573" s="76"/>
      <c r="L573" s="37"/>
      <c r="M573" s="92"/>
      <c r="N573" s="37"/>
      <c r="O573" s="66"/>
      <c r="P573" s="67"/>
      <c r="Q573" s="67"/>
      <c r="R573" s="67"/>
      <c r="S573" s="67"/>
      <c r="T573" s="67"/>
      <c r="U573" s="67"/>
      <c r="V573" s="67"/>
      <c r="W573" s="69"/>
      <c r="X573" s="69" t="str">
        <f t="shared" si="12"/>
        <v/>
      </c>
    </row>
    <row r="574" spans="2:24" ht="18" customHeight="1" x14ac:dyDescent="0.35">
      <c r="B574" s="37"/>
      <c r="C574" s="37"/>
      <c r="D574" s="37"/>
      <c r="E574" s="37"/>
      <c r="F574" s="37"/>
      <c r="G574" s="37"/>
      <c r="H574" s="37"/>
      <c r="I574" s="37"/>
      <c r="J574" s="37"/>
      <c r="K574" s="76"/>
      <c r="L574" s="37"/>
      <c r="M574" s="92"/>
      <c r="N574" s="37"/>
      <c r="O574" s="66"/>
      <c r="P574" s="67"/>
      <c r="Q574" s="67"/>
      <c r="R574" s="67"/>
      <c r="S574" s="67"/>
      <c r="T574" s="67"/>
      <c r="U574" s="67"/>
      <c r="V574" s="67"/>
      <c r="W574" s="69"/>
      <c r="X574" s="69" t="str">
        <f t="shared" si="12"/>
        <v/>
      </c>
    </row>
    <row r="575" spans="2:24" ht="18" customHeight="1" x14ac:dyDescent="0.35">
      <c r="B575" s="37"/>
      <c r="C575" s="37"/>
      <c r="D575" s="37"/>
      <c r="E575" s="37"/>
      <c r="F575" s="37"/>
      <c r="G575" s="37"/>
      <c r="H575" s="37"/>
      <c r="I575" s="37"/>
      <c r="J575" s="37"/>
      <c r="K575" s="76"/>
      <c r="L575" s="37"/>
      <c r="M575" s="92"/>
      <c r="N575" s="37"/>
      <c r="O575" s="66"/>
      <c r="P575" s="67"/>
      <c r="Q575" s="67"/>
      <c r="R575" s="67"/>
      <c r="S575" s="67"/>
      <c r="T575" s="67"/>
      <c r="U575" s="67"/>
      <c r="V575" s="67"/>
      <c r="W575" s="69"/>
      <c r="X575" s="69" t="str">
        <f t="shared" si="12"/>
        <v/>
      </c>
    </row>
    <row r="576" spans="2:24" ht="18" customHeight="1" x14ac:dyDescent="0.35">
      <c r="B576" s="37"/>
      <c r="C576" s="37"/>
      <c r="D576" s="37"/>
      <c r="E576" s="37"/>
      <c r="F576" s="37"/>
      <c r="G576" s="37"/>
      <c r="H576" s="37"/>
      <c r="I576" s="37"/>
      <c r="J576" s="37"/>
      <c r="K576" s="76"/>
      <c r="L576" s="37"/>
      <c r="M576" s="92"/>
      <c r="N576" s="37"/>
      <c r="O576" s="66"/>
      <c r="P576" s="67"/>
      <c r="Q576" s="67"/>
      <c r="R576" s="67"/>
      <c r="S576" s="67"/>
      <c r="T576" s="67"/>
      <c r="U576" s="67"/>
      <c r="V576" s="67"/>
      <c r="W576" s="69"/>
      <c r="X576" s="69" t="str">
        <f t="shared" si="12"/>
        <v/>
      </c>
    </row>
    <row r="577" spans="2:24" ht="18" customHeight="1" x14ac:dyDescent="0.35">
      <c r="B577" s="37"/>
      <c r="C577" s="37"/>
      <c r="D577" s="37"/>
      <c r="E577" s="37"/>
      <c r="F577" s="37"/>
      <c r="G577" s="37"/>
      <c r="H577" s="37"/>
      <c r="I577" s="37"/>
      <c r="J577" s="37"/>
      <c r="K577" s="76"/>
      <c r="L577" s="37"/>
      <c r="M577" s="92"/>
      <c r="N577" s="37"/>
      <c r="O577" s="66"/>
      <c r="P577" s="67"/>
      <c r="Q577" s="67"/>
      <c r="R577" s="67"/>
      <c r="S577" s="67"/>
      <c r="T577" s="67"/>
      <c r="U577" s="67"/>
      <c r="V577" s="67"/>
      <c r="W577" s="69"/>
      <c r="X577" s="69" t="str">
        <f t="shared" si="12"/>
        <v/>
      </c>
    </row>
    <row r="578" spans="2:24" ht="18" customHeight="1" x14ac:dyDescent="0.35">
      <c r="B578" s="37"/>
      <c r="C578" s="37"/>
      <c r="D578" s="37"/>
      <c r="E578" s="37"/>
      <c r="F578" s="37"/>
      <c r="G578" s="37"/>
      <c r="H578" s="37"/>
      <c r="I578" s="37"/>
      <c r="J578" s="37"/>
      <c r="K578" s="76"/>
      <c r="L578" s="37"/>
      <c r="M578" s="92"/>
      <c r="N578" s="37"/>
      <c r="O578" s="66"/>
      <c r="P578" s="67"/>
      <c r="Q578" s="67"/>
      <c r="R578" s="67"/>
      <c r="S578" s="67"/>
      <c r="T578" s="67"/>
      <c r="U578" s="67"/>
      <c r="V578" s="67"/>
      <c r="W578" s="69"/>
      <c r="X578" s="69" t="str">
        <f t="shared" si="12"/>
        <v/>
      </c>
    </row>
    <row r="579" spans="2:24" ht="18" customHeight="1" x14ac:dyDescent="0.35">
      <c r="B579" s="37"/>
      <c r="C579" s="37"/>
      <c r="D579" s="37"/>
      <c r="E579" s="37"/>
      <c r="F579" s="37"/>
      <c r="G579" s="37"/>
      <c r="H579" s="37"/>
      <c r="I579" s="37"/>
      <c r="J579" s="37"/>
      <c r="K579" s="76"/>
      <c r="L579" s="37"/>
      <c r="M579" s="92"/>
      <c r="N579" s="37"/>
      <c r="O579" s="66"/>
      <c r="P579" s="67"/>
      <c r="Q579" s="67"/>
      <c r="R579" s="67"/>
      <c r="S579" s="67"/>
      <c r="T579" s="67"/>
      <c r="U579" s="67"/>
      <c r="V579" s="67"/>
      <c r="W579" s="69"/>
      <c r="X579" s="69" t="str">
        <f t="shared" si="12"/>
        <v/>
      </c>
    </row>
    <row r="580" spans="2:24" ht="18" customHeight="1" x14ac:dyDescent="0.35">
      <c r="B580" s="37"/>
      <c r="C580" s="37"/>
      <c r="D580" s="37"/>
      <c r="E580" s="37"/>
      <c r="F580" s="37"/>
      <c r="G580" s="37"/>
      <c r="H580" s="37"/>
      <c r="I580" s="37"/>
      <c r="J580" s="37"/>
      <c r="K580" s="76"/>
      <c r="L580" s="37"/>
      <c r="M580" s="92"/>
      <c r="N580" s="37"/>
      <c r="O580" s="66"/>
      <c r="P580" s="67"/>
      <c r="Q580" s="67"/>
      <c r="R580" s="67"/>
      <c r="S580" s="67"/>
      <c r="T580" s="67"/>
      <c r="U580" s="67"/>
      <c r="V580" s="67"/>
      <c r="W580" s="69"/>
      <c r="X580" s="69" t="str">
        <f t="shared" si="12"/>
        <v/>
      </c>
    </row>
    <row r="581" spans="2:24" ht="18" customHeight="1" x14ac:dyDescent="0.35">
      <c r="B581" s="37"/>
      <c r="C581" s="37"/>
      <c r="D581" s="37"/>
      <c r="E581" s="37"/>
      <c r="F581" s="37"/>
      <c r="G581" s="37"/>
      <c r="H581" s="37"/>
      <c r="I581" s="37"/>
      <c r="J581" s="37"/>
      <c r="K581" s="76"/>
      <c r="L581" s="37"/>
      <c r="M581" s="92"/>
      <c r="N581" s="37"/>
      <c r="O581" s="66"/>
      <c r="P581" s="67"/>
      <c r="Q581" s="67"/>
      <c r="R581" s="67"/>
      <c r="S581" s="67"/>
      <c r="T581" s="67"/>
      <c r="U581" s="67"/>
      <c r="V581" s="67"/>
      <c r="W581" s="69"/>
      <c r="X581" s="69" t="str">
        <f t="shared" si="12"/>
        <v/>
      </c>
    </row>
    <row r="582" spans="2:24" ht="18" customHeight="1" x14ac:dyDescent="0.35">
      <c r="B582" s="37"/>
      <c r="C582" s="37"/>
      <c r="D582" s="37"/>
      <c r="E582" s="37"/>
      <c r="F582" s="37"/>
      <c r="G582" s="37"/>
      <c r="H582" s="37"/>
      <c r="I582" s="37"/>
      <c r="J582" s="37"/>
      <c r="K582" s="76"/>
      <c r="L582" s="37"/>
      <c r="M582" s="92"/>
      <c r="N582" s="37"/>
      <c r="O582" s="66"/>
      <c r="P582" s="67"/>
      <c r="Q582" s="67"/>
      <c r="R582" s="67"/>
      <c r="S582" s="67"/>
      <c r="T582" s="67"/>
      <c r="U582" s="67"/>
      <c r="V582" s="67"/>
      <c r="W582" s="69"/>
      <c r="X582" s="69" t="str">
        <f t="shared" si="12"/>
        <v/>
      </c>
    </row>
    <row r="583" spans="2:24" ht="18" customHeight="1" x14ac:dyDescent="0.35">
      <c r="B583" s="37"/>
      <c r="C583" s="37"/>
      <c r="D583" s="37"/>
      <c r="E583" s="37"/>
      <c r="F583" s="37"/>
      <c r="G583" s="37"/>
      <c r="H583" s="37"/>
      <c r="I583" s="37"/>
      <c r="J583" s="37"/>
      <c r="K583" s="76"/>
      <c r="L583" s="37"/>
      <c r="M583" s="92"/>
      <c r="N583" s="37"/>
      <c r="O583" s="66"/>
      <c r="P583" s="67"/>
      <c r="Q583" s="67"/>
      <c r="R583" s="67"/>
      <c r="S583" s="67"/>
      <c r="T583" s="67"/>
      <c r="U583" s="67"/>
      <c r="V583" s="67"/>
      <c r="W583" s="69"/>
      <c r="X583" s="69" t="str">
        <f t="shared" si="12"/>
        <v/>
      </c>
    </row>
    <row r="584" spans="2:24" ht="18" customHeight="1" x14ac:dyDescent="0.35">
      <c r="B584" s="37"/>
      <c r="C584" s="37"/>
      <c r="D584" s="37"/>
      <c r="E584" s="37"/>
      <c r="F584" s="37"/>
      <c r="G584" s="37"/>
      <c r="H584" s="37"/>
      <c r="I584" s="37"/>
      <c r="J584" s="37"/>
      <c r="K584" s="76"/>
      <c r="L584" s="37"/>
      <c r="M584" s="92"/>
      <c r="N584" s="37"/>
      <c r="O584" s="66"/>
      <c r="P584" s="67"/>
      <c r="Q584" s="67"/>
      <c r="R584" s="67"/>
      <c r="S584" s="67"/>
      <c r="T584" s="67"/>
      <c r="U584" s="67"/>
      <c r="V584" s="67"/>
      <c r="W584" s="69"/>
      <c r="X584" s="69" t="str">
        <f t="shared" si="12"/>
        <v/>
      </c>
    </row>
    <row r="585" spans="2:24" ht="18" customHeight="1" x14ac:dyDescent="0.35">
      <c r="B585" s="37"/>
      <c r="C585" s="37"/>
      <c r="D585" s="37"/>
      <c r="E585" s="37"/>
      <c r="F585" s="37"/>
      <c r="G585" s="37"/>
      <c r="H585" s="37"/>
      <c r="I585" s="37"/>
      <c r="J585" s="37"/>
      <c r="K585" s="76"/>
      <c r="L585" s="37"/>
      <c r="M585" s="92"/>
      <c r="N585" s="37"/>
      <c r="O585" s="66"/>
      <c r="P585" s="67"/>
      <c r="Q585" s="67"/>
      <c r="R585" s="67"/>
      <c r="S585" s="67"/>
      <c r="T585" s="67"/>
      <c r="U585" s="67"/>
      <c r="V585" s="67"/>
      <c r="W585" s="69"/>
      <c r="X585" s="69" t="str">
        <f t="shared" si="12"/>
        <v/>
      </c>
    </row>
    <row r="586" spans="2:24" ht="18" customHeight="1" x14ac:dyDescent="0.35">
      <c r="B586" s="37"/>
      <c r="C586" s="37"/>
      <c r="D586" s="37"/>
      <c r="E586" s="37"/>
      <c r="F586" s="37"/>
      <c r="G586" s="37"/>
      <c r="H586" s="37"/>
      <c r="I586" s="37"/>
      <c r="J586" s="37"/>
      <c r="K586" s="76"/>
      <c r="L586" s="37"/>
      <c r="M586" s="92"/>
      <c r="N586" s="37"/>
      <c r="O586" s="66"/>
      <c r="P586" s="67"/>
      <c r="Q586" s="67"/>
      <c r="R586" s="67"/>
      <c r="S586" s="67"/>
      <c r="T586" s="67"/>
      <c r="U586" s="67"/>
      <c r="V586" s="67"/>
      <c r="W586" s="69"/>
      <c r="X586" s="69" t="str">
        <f t="shared" si="12"/>
        <v/>
      </c>
    </row>
    <row r="587" spans="2:24" ht="18" customHeight="1" x14ac:dyDescent="0.35">
      <c r="B587" s="37"/>
      <c r="C587" s="37"/>
      <c r="D587" s="37"/>
      <c r="E587" s="37"/>
      <c r="F587" s="37"/>
      <c r="G587" s="37"/>
      <c r="H587" s="37"/>
      <c r="I587" s="37"/>
      <c r="J587" s="37"/>
      <c r="K587" s="76"/>
      <c r="L587" s="37"/>
      <c r="M587" s="92"/>
      <c r="N587" s="37"/>
      <c r="O587" s="66"/>
      <c r="P587" s="67"/>
      <c r="Q587" s="67"/>
      <c r="R587" s="67"/>
      <c r="S587" s="67"/>
      <c r="T587" s="67"/>
      <c r="U587" s="67"/>
      <c r="V587" s="67"/>
      <c r="W587" s="69"/>
      <c r="X587" s="69" t="str">
        <f t="shared" si="12"/>
        <v/>
      </c>
    </row>
    <row r="588" spans="2:24" ht="18" customHeight="1" x14ac:dyDescent="0.35">
      <c r="B588" s="37"/>
      <c r="C588" s="37"/>
      <c r="D588" s="37"/>
      <c r="E588" s="37"/>
      <c r="F588" s="37"/>
      <c r="G588" s="37"/>
      <c r="H588" s="37"/>
      <c r="I588" s="37"/>
      <c r="J588" s="37"/>
      <c r="K588" s="76"/>
      <c r="L588" s="37"/>
      <c r="M588" s="92"/>
      <c r="N588" s="37"/>
      <c r="O588" s="66"/>
      <c r="P588" s="67"/>
      <c r="Q588" s="67"/>
      <c r="R588" s="67"/>
      <c r="S588" s="67"/>
      <c r="T588" s="67"/>
      <c r="U588" s="67"/>
      <c r="V588" s="67"/>
      <c r="W588" s="69"/>
      <c r="X588" s="69" t="str">
        <f t="shared" si="12"/>
        <v/>
      </c>
    </row>
    <row r="589" spans="2:24" ht="18" customHeight="1" x14ac:dyDescent="0.35">
      <c r="B589" s="37"/>
      <c r="C589" s="37"/>
      <c r="D589" s="37"/>
      <c r="E589" s="37"/>
      <c r="F589" s="37"/>
      <c r="G589" s="37"/>
      <c r="H589" s="37"/>
      <c r="I589" s="37"/>
      <c r="J589" s="37"/>
      <c r="K589" s="76"/>
      <c r="L589" s="37"/>
      <c r="M589" s="92"/>
      <c r="N589" s="37"/>
      <c r="O589" s="66"/>
      <c r="P589" s="67"/>
      <c r="Q589" s="67"/>
      <c r="R589" s="67"/>
      <c r="S589" s="67"/>
      <c r="T589" s="67"/>
      <c r="U589" s="67"/>
      <c r="V589" s="67"/>
      <c r="W589" s="69"/>
      <c r="X589" s="69" t="str">
        <f t="shared" si="12"/>
        <v/>
      </c>
    </row>
    <row r="590" spans="2:24" ht="18" customHeight="1" x14ac:dyDescent="0.35">
      <c r="B590" s="37"/>
      <c r="C590" s="37"/>
      <c r="D590" s="37"/>
      <c r="E590" s="37"/>
      <c r="F590" s="37"/>
      <c r="G590" s="37"/>
      <c r="H590" s="37"/>
      <c r="I590" s="37"/>
      <c r="J590" s="37"/>
      <c r="K590" s="76"/>
      <c r="L590" s="37"/>
      <c r="M590" s="92"/>
      <c r="N590" s="37"/>
      <c r="O590" s="66"/>
      <c r="P590" s="67"/>
      <c r="Q590" s="67"/>
      <c r="R590" s="67"/>
      <c r="S590" s="67"/>
      <c r="T590" s="67"/>
      <c r="U590" s="67"/>
      <c r="V590" s="67"/>
      <c r="W590" s="69"/>
      <c r="X590" s="69" t="str">
        <f t="shared" si="12"/>
        <v/>
      </c>
    </row>
    <row r="591" spans="2:24" ht="18" customHeight="1" x14ac:dyDescent="0.35">
      <c r="B591" s="37"/>
      <c r="C591" s="37"/>
      <c r="D591" s="37"/>
      <c r="E591" s="37"/>
      <c r="F591" s="37"/>
      <c r="G591" s="37"/>
      <c r="H591" s="37"/>
      <c r="I591" s="37"/>
      <c r="J591" s="37"/>
      <c r="K591" s="76"/>
      <c r="L591" s="37"/>
      <c r="M591" s="92"/>
      <c r="N591" s="37"/>
      <c r="O591" s="66"/>
      <c r="P591" s="67"/>
      <c r="Q591" s="67"/>
      <c r="R591" s="67"/>
      <c r="S591" s="67"/>
      <c r="T591" s="67"/>
      <c r="U591" s="67"/>
      <c r="V591" s="67"/>
      <c r="W591" s="69"/>
      <c r="X591" s="69" t="str">
        <f t="shared" si="12"/>
        <v/>
      </c>
    </row>
    <row r="592" spans="2:24" ht="18" customHeight="1" x14ac:dyDescent="0.35">
      <c r="B592" s="37"/>
      <c r="C592" s="37"/>
      <c r="D592" s="37"/>
      <c r="E592" s="37"/>
      <c r="F592" s="37"/>
      <c r="G592" s="37"/>
      <c r="H592" s="37"/>
      <c r="I592" s="37"/>
      <c r="J592" s="37"/>
      <c r="K592" s="76"/>
      <c r="L592" s="37"/>
      <c r="M592" s="92"/>
      <c r="N592" s="37"/>
      <c r="O592" s="66"/>
      <c r="P592" s="67"/>
      <c r="Q592" s="67"/>
      <c r="R592" s="67"/>
      <c r="S592" s="67"/>
      <c r="T592" s="67"/>
      <c r="U592" s="67"/>
      <c r="V592" s="67"/>
      <c r="W592" s="69"/>
      <c r="X592" s="69" t="str">
        <f t="shared" si="12"/>
        <v/>
      </c>
    </row>
    <row r="593" spans="2:24" ht="18" customHeight="1" x14ac:dyDescent="0.35">
      <c r="B593" s="37"/>
      <c r="C593" s="37"/>
      <c r="D593" s="37"/>
      <c r="E593" s="37"/>
      <c r="F593" s="37"/>
      <c r="G593" s="37"/>
      <c r="H593" s="37"/>
      <c r="I593" s="37"/>
      <c r="J593" s="37"/>
      <c r="K593" s="76"/>
      <c r="L593" s="37"/>
      <c r="M593" s="92"/>
      <c r="N593" s="37"/>
      <c r="O593" s="66"/>
      <c r="P593" s="67"/>
      <c r="Q593" s="67"/>
      <c r="R593" s="67"/>
      <c r="S593" s="67"/>
      <c r="T593" s="67"/>
      <c r="U593" s="67"/>
      <c r="V593" s="67"/>
      <c r="W593" s="69"/>
      <c r="X593" s="69" t="str">
        <f t="shared" si="12"/>
        <v/>
      </c>
    </row>
    <row r="594" spans="2:24" ht="18" customHeight="1" x14ac:dyDescent="0.35">
      <c r="B594" s="37"/>
      <c r="C594" s="37"/>
      <c r="D594" s="37"/>
      <c r="E594" s="37"/>
      <c r="F594" s="37"/>
      <c r="G594" s="37"/>
      <c r="H594" s="37"/>
      <c r="I594" s="37"/>
      <c r="J594" s="37"/>
      <c r="K594" s="76"/>
      <c r="L594" s="37"/>
      <c r="M594" s="92"/>
      <c r="N594" s="37"/>
      <c r="O594" s="66"/>
      <c r="P594" s="67"/>
      <c r="Q594" s="67"/>
      <c r="R594" s="67"/>
      <c r="S594" s="67"/>
      <c r="T594" s="67"/>
      <c r="U594" s="67"/>
      <c r="V594" s="67"/>
      <c r="W594" s="69"/>
      <c r="X594" s="69" t="str">
        <f t="shared" si="12"/>
        <v/>
      </c>
    </row>
    <row r="595" spans="2:24" ht="18" customHeight="1" x14ac:dyDescent="0.35">
      <c r="B595" s="37"/>
      <c r="C595" s="37"/>
      <c r="D595" s="37"/>
      <c r="E595" s="37"/>
      <c r="F595" s="37"/>
      <c r="G595" s="37"/>
      <c r="H595" s="37"/>
      <c r="I595" s="37"/>
      <c r="J595" s="37"/>
      <c r="K595" s="76"/>
      <c r="L595" s="37"/>
      <c r="M595" s="92"/>
      <c r="N595" s="37"/>
      <c r="O595" s="66"/>
      <c r="P595" s="67"/>
      <c r="Q595" s="67"/>
      <c r="R595" s="67"/>
      <c r="S595" s="67"/>
      <c r="T595" s="67"/>
      <c r="U595" s="67"/>
      <c r="V595" s="67"/>
      <c r="W595" s="69"/>
      <c r="X595" s="69" t="str">
        <f t="shared" si="12"/>
        <v/>
      </c>
    </row>
    <row r="596" spans="2:24" ht="18" customHeight="1" x14ac:dyDescent="0.35">
      <c r="B596" s="37"/>
      <c r="C596" s="37"/>
      <c r="D596" s="37"/>
      <c r="E596" s="37"/>
      <c r="F596" s="37"/>
      <c r="G596" s="37"/>
      <c r="H596" s="37"/>
      <c r="I596" s="37"/>
      <c r="J596" s="37"/>
      <c r="K596" s="76"/>
      <c r="L596" s="37"/>
      <c r="M596" s="92"/>
      <c r="N596" s="37"/>
      <c r="O596" s="66"/>
      <c r="P596" s="67"/>
      <c r="Q596" s="67"/>
      <c r="R596" s="67"/>
      <c r="S596" s="67"/>
      <c r="T596" s="67"/>
      <c r="U596" s="67"/>
      <c r="V596" s="67"/>
      <c r="W596" s="69"/>
      <c r="X596" s="69" t="str">
        <f t="shared" si="12"/>
        <v/>
      </c>
    </row>
    <row r="597" spans="2:24" ht="18" customHeight="1" x14ac:dyDescent="0.35">
      <c r="B597" s="37"/>
      <c r="C597" s="37"/>
      <c r="D597" s="37"/>
      <c r="E597" s="37"/>
      <c r="F597" s="37"/>
      <c r="G597" s="37"/>
      <c r="H597" s="37"/>
      <c r="I597" s="37"/>
      <c r="J597" s="37"/>
      <c r="K597" s="76"/>
      <c r="L597" s="37"/>
      <c r="M597" s="92"/>
      <c r="N597" s="37"/>
      <c r="O597" s="66"/>
      <c r="P597" s="67"/>
      <c r="Q597" s="67"/>
      <c r="R597" s="67"/>
      <c r="S597" s="67"/>
      <c r="T597" s="67"/>
      <c r="U597" s="67"/>
      <c r="V597" s="67"/>
      <c r="W597" s="69"/>
      <c r="X597" s="69" t="str">
        <f t="shared" si="12"/>
        <v/>
      </c>
    </row>
    <row r="598" spans="2:24" ht="18" customHeight="1" x14ac:dyDescent="0.35">
      <c r="B598" s="37"/>
      <c r="C598" s="37"/>
      <c r="D598" s="37"/>
      <c r="E598" s="37"/>
      <c r="F598" s="37"/>
      <c r="G598" s="37"/>
      <c r="H598" s="37"/>
      <c r="I598" s="37"/>
      <c r="J598" s="37"/>
      <c r="K598" s="76"/>
      <c r="L598" s="37"/>
      <c r="M598" s="92"/>
      <c r="N598" s="37"/>
      <c r="O598" s="66"/>
      <c r="P598" s="67"/>
      <c r="Q598" s="67"/>
      <c r="R598" s="67"/>
      <c r="S598" s="67"/>
      <c r="T598" s="67"/>
      <c r="U598" s="67"/>
      <c r="V598" s="67"/>
      <c r="W598" s="69"/>
      <c r="X598" s="69" t="str">
        <f t="shared" si="12"/>
        <v/>
      </c>
    </row>
    <row r="599" spans="2:24" ht="18" customHeight="1" x14ac:dyDescent="0.35">
      <c r="B599" s="37"/>
      <c r="C599" s="37"/>
      <c r="D599" s="37"/>
      <c r="E599" s="37"/>
      <c r="F599" s="37"/>
      <c r="G599" s="37"/>
      <c r="H599" s="37"/>
      <c r="I599" s="37"/>
      <c r="J599" s="37"/>
      <c r="K599" s="76"/>
      <c r="L599" s="37"/>
      <c r="M599" s="92"/>
      <c r="N599" s="37"/>
      <c r="O599" s="66"/>
      <c r="P599" s="67"/>
      <c r="Q599" s="67"/>
      <c r="R599" s="67"/>
      <c r="S599" s="67"/>
      <c r="T599" s="67"/>
      <c r="U599" s="67"/>
      <c r="V599" s="67"/>
      <c r="W599" s="69"/>
      <c r="X599" s="69" t="str">
        <f t="shared" si="12"/>
        <v/>
      </c>
    </row>
    <row r="600" spans="2:24" ht="18" customHeight="1" x14ac:dyDescent="0.35">
      <c r="B600" s="37"/>
      <c r="C600" s="37"/>
      <c r="D600" s="37"/>
      <c r="E600" s="37"/>
      <c r="F600" s="37"/>
      <c r="G600" s="37"/>
      <c r="H600" s="37"/>
      <c r="I600" s="37"/>
      <c r="J600" s="37"/>
      <c r="K600" s="76"/>
      <c r="L600" s="37"/>
      <c r="M600" s="92"/>
      <c r="N600" s="37"/>
      <c r="O600" s="66"/>
      <c r="P600" s="67"/>
      <c r="Q600" s="67"/>
      <c r="R600" s="67"/>
      <c r="S600" s="67"/>
      <c r="T600" s="67"/>
      <c r="U600" s="67"/>
      <c r="V600" s="67"/>
      <c r="W600" s="69"/>
      <c r="X600" s="69" t="str">
        <f t="shared" si="12"/>
        <v/>
      </c>
    </row>
    <row r="601" spans="2:24" ht="18" customHeight="1" x14ac:dyDescent="0.35">
      <c r="B601" s="37"/>
      <c r="C601" s="37"/>
      <c r="D601" s="37"/>
      <c r="E601" s="37"/>
      <c r="F601" s="37"/>
      <c r="G601" s="37"/>
      <c r="H601" s="37"/>
      <c r="I601" s="37"/>
      <c r="J601" s="37"/>
      <c r="K601" s="76"/>
      <c r="L601" s="37"/>
      <c r="M601" s="92"/>
      <c r="N601" s="37"/>
      <c r="O601" s="66"/>
      <c r="P601" s="67"/>
      <c r="Q601" s="67"/>
      <c r="R601" s="67"/>
      <c r="S601" s="67"/>
      <c r="T601" s="67"/>
      <c r="U601" s="67"/>
      <c r="V601" s="67"/>
      <c r="W601" s="69"/>
      <c r="X601" s="69" t="str">
        <f t="shared" si="12"/>
        <v/>
      </c>
    </row>
    <row r="602" spans="2:24" ht="18" customHeight="1" x14ac:dyDescent="0.35">
      <c r="B602" s="37"/>
      <c r="C602" s="37"/>
      <c r="D602" s="37"/>
      <c r="E602" s="37"/>
      <c r="F602" s="37"/>
      <c r="G602" s="37"/>
      <c r="H602" s="37"/>
      <c r="I602" s="37"/>
      <c r="J602" s="37"/>
      <c r="K602" s="76"/>
      <c r="L602" s="37"/>
      <c r="M602" s="92"/>
      <c r="N602" s="37"/>
      <c r="O602" s="66"/>
      <c r="P602" s="67"/>
      <c r="Q602" s="67"/>
      <c r="R602" s="67"/>
      <c r="S602" s="67"/>
      <c r="T602" s="67"/>
      <c r="U602" s="67"/>
      <c r="V602" s="67"/>
      <c r="W602" s="69"/>
      <c r="X602" s="69" t="str">
        <f t="shared" si="12"/>
        <v/>
      </c>
    </row>
    <row r="603" spans="2:24" ht="18" customHeight="1" x14ac:dyDescent="0.35">
      <c r="B603" s="37"/>
      <c r="C603" s="37"/>
      <c r="D603" s="37"/>
      <c r="E603" s="37"/>
      <c r="F603" s="37"/>
      <c r="G603" s="37"/>
      <c r="H603" s="37"/>
      <c r="I603" s="37"/>
      <c r="J603" s="37"/>
      <c r="K603" s="76"/>
      <c r="L603" s="37"/>
      <c r="M603" s="92"/>
      <c r="N603" s="37"/>
      <c r="O603" s="66"/>
      <c r="P603" s="67"/>
      <c r="Q603" s="67"/>
      <c r="R603" s="67"/>
      <c r="S603" s="67"/>
      <c r="T603" s="67"/>
      <c r="U603" s="67"/>
      <c r="V603" s="67"/>
      <c r="W603" s="69"/>
      <c r="X603" s="69" t="str">
        <f t="shared" si="12"/>
        <v/>
      </c>
    </row>
    <row r="604" spans="2:24" ht="18" customHeight="1" x14ac:dyDescent="0.35">
      <c r="B604" s="37"/>
      <c r="C604" s="37"/>
      <c r="D604" s="37"/>
      <c r="E604" s="37"/>
      <c r="F604" s="37"/>
      <c r="G604" s="37"/>
      <c r="H604" s="37"/>
      <c r="I604" s="37"/>
      <c r="J604" s="37"/>
      <c r="K604" s="76"/>
      <c r="L604" s="37"/>
      <c r="M604" s="92"/>
      <c r="N604" s="37"/>
      <c r="O604" s="66"/>
      <c r="P604" s="67"/>
      <c r="Q604" s="67"/>
      <c r="R604" s="67"/>
      <c r="S604" s="67"/>
      <c r="T604" s="67"/>
      <c r="U604" s="67"/>
      <c r="V604" s="67"/>
      <c r="W604" s="69"/>
      <c r="X604" s="69" t="str">
        <f t="shared" si="12"/>
        <v/>
      </c>
    </row>
    <row r="605" spans="2:24" ht="18" customHeight="1" x14ac:dyDescent="0.35">
      <c r="B605" s="37"/>
      <c r="C605" s="37"/>
      <c r="D605" s="37"/>
      <c r="E605" s="37"/>
      <c r="F605" s="37"/>
      <c r="G605" s="37"/>
      <c r="H605" s="37"/>
      <c r="I605" s="37"/>
      <c r="J605" s="37"/>
      <c r="K605" s="76"/>
      <c r="L605" s="37"/>
      <c r="M605" s="92"/>
      <c r="N605" s="37"/>
      <c r="O605" s="66"/>
      <c r="P605" s="67"/>
      <c r="Q605" s="67"/>
      <c r="R605" s="67"/>
      <c r="S605" s="67"/>
      <c r="T605" s="67"/>
      <c r="U605" s="67"/>
      <c r="V605" s="67"/>
      <c r="W605" s="69"/>
      <c r="X605" s="69" t="str">
        <f t="shared" si="12"/>
        <v/>
      </c>
    </row>
    <row r="606" spans="2:24" ht="18" customHeight="1" x14ac:dyDescent="0.35">
      <c r="B606" s="37"/>
      <c r="C606" s="37"/>
      <c r="D606" s="37"/>
      <c r="E606" s="37"/>
      <c r="F606" s="37"/>
      <c r="G606" s="37"/>
      <c r="H606" s="37"/>
      <c r="I606" s="37"/>
      <c r="J606" s="37"/>
      <c r="K606" s="76"/>
      <c r="L606" s="37"/>
      <c r="M606" s="92"/>
      <c r="N606" s="37"/>
      <c r="O606" s="66"/>
      <c r="P606" s="67"/>
      <c r="Q606" s="67"/>
      <c r="R606" s="67"/>
      <c r="S606" s="67"/>
      <c r="T606" s="67"/>
      <c r="U606" s="67"/>
      <c r="V606" s="67"/>
      <c r="W606" s="69"/>
      <c r="X606" s="69" t="str">
        <f t="shared" si="12"/>
        <v/>
      </c>
    </row>
    <row r="607" spans="2:24" ht="18" customHeight="1" x14ac:dyDescent="0.35">
      <c r="B607" s="37"/>
      <c r="C607" s="37"/>
      <c r="D607" s="37"/>
      <c r="E607" s="37"/>
      <c r="F607" s="37"/>
      <c r="G607" s="37"/>
      <c r="H607" s="37"/>
      <c r="I607" s="37"/>
      <c r="J607" s="37"/>
      <c r="K607" s="76"/>
      <c r="L607" s="37"/>
      <c r="M607" s="92"/>
      <c r="N607" s="37"/>
      <c r="O607" s="66"/>
      <c r="P607" s="67"/>
      <c r="Q607" s="67"/>
      <c r="R607" s="67"/>
      <c r="S607" s="67"/>
      <c r="T607" s="67"/>
      <c r="U607" s="67"/>
      <c r="V607" s="67"/>
      <c r="W607" s="69"/>
      <c r="X607" s="69" t="str">
        <f t="shared" si="12"/>
        <v/>
      </c>
    </row>
    <row r="608" spans="2:24" ht="18" customHeight="1" x14ac:dyDescent="0.35">
      <c r="B608" s="37"/>
      <c r="C608" s="37"/>
      <c r="D608" s="37"/>
      <c r="E608" s="37"/>
      <c r="F608" s="37"/>
      <c r="G608" s="37"/>
      <c r="H608" s="37"/>
      <c r="I608" s="37"/>
      <c r="J608" s="37"/>
      <c r="K608" s="76"/>
      <c r="L608" s="37"/>
      <c r="M608" s="92"/>
      <c r="N608" s="37"/>
      <c r="O608" s="66"/>
      <c r="P608" s="67"/>
      <c r="Q608" s="67"/>
      <c r="R608" s="67"/>
      <c r="S608" s="67"/>
      <c r="T608" s="67"/>
      <c r="U608" s="67"/>
      <c r="V608" s="67"/>
      <c r="W608" s="69"/>
      <c r="X608" s="69" t="str">
        <f t="shared" si="12"/>
        <v/>
      </c>
    </row>
    <row r="609" spans="2:24" ht="18" customHeight="1" x14ac:dyDescent="0.35">
      <c r="B609" s="37"/>
      <c r="C609" s="37"/>
      <c r="D609" s="37"/>
      <c r="E609" s="37"/>
      <c r="F609" s="37"/>
      <c r="G609" s="37"/>
      <c r="H609" s="37"/>
      <c r="I609" s="37"/>
      <c r="J609" s="37"/>
      <c r="K609" s="76"/>
      <c r="L609" s="37"/>
      <c r="M609" s="92"/>
      <c r="N609" s="37"/>
      <c r="O609" s="66"/>
      <c r="P609" s="67"/>
      <c r="Q609" s="67"/>
      <c r="R609" s="67"/>
      <c r="S609" s="67"/>
      <c r="T609" s="67"/>
      <c r="U609" s="67"/>
      <c r="V609" s="67"/>
      <c r="W609" s="69"/>
      <c r="X609" s="69" t="str">
        <f t="shared" ref="X609:X672" si="13">IF(ISBLANK(D609),"",IF(P609="Approved",W609+M609,0))</f>
        <v/>
      </c>
    </row>
    <row r="610" spans="2:24" ht="18" customHeight="1" x14ac:dyDescent="0.35">
      <c r="B610" s="37"/>
      <c r="C610" s="37"/>
      <c r="D610" s="37"/>
      <c r="E610" s="37"/>
      <c r="F610" s="37"/>
      <c r="G610" s="37"/>
      <c r="H610" s="37"/>
      <c r="I610" s="37"/>
      <c r="J610" s="37"/>
      <c r="K610" s="76"/>
      <c r="L610" s="37"/>
      <c r="M610" s="92"/>
      <c r="N610" s="37"/>
      <c r="O610" s="66"/>
      <c r="P610" s="67"/>
      <c r="Q610" s="67"/>
      <c r="R610" s="67"/>
      <c r="S610" s="67"/>
      <c r="T610" s="67"/>
      <c r="U610" s="67"/>
      <c r="V610" s="67"/>
      <c r="W610" s="69"/>
      <c r="X610" s="69" t="str">
        <f t="shared" si="13"/>
        <v/>
      </c>
    </row>
    <row r="611" spans="2:24" ht="18" customHeight="1" x14ac:dyDescent="0.35">
      <c r="B611" s="37"/>
      <c r="C611" s="37"/>
      <c r="D611" s="37"/>
      <c r="E611" s="37"/>
      <c r="F611" s="37"/>
      <c r="G611" s="37"/>
      <c r="H611" s="37"/>
      <c r="I611" s="37"/>
      <c r="J611" s="37"/>
      <c r="K611" s="76"/>
      <c r="L611" s="37"/>
      <c r="M611" s="92"/>
      <c r="N611" s="37"/>
      <c r="O611" s="66"/>
      <c r="P611" s="67"/>
      <c r="Q611" s="67"/>
      <c r="R611" s="67"/>
      <c r="S611" s="67"/>
      <c r="T611" s="67"/>
      <c r="U611" s="67"/>
      <c r="V611" s="67"/>
      <c r="W611" s="69"/>
      <c r="X611" s="69" t="str">
        <f t="shared" si="13"/>
        <v/>
      </c>
    </row>
    <row r="612" spans="2:24" ht="18" customHeight="1" x14ac:dyDescent="0.35">
      <c r="B612" s="37"/>
      <c r="C612" s="37"/>
      <c r="D612" s="37"/>
      <c r="E612" s="37"/>
      <c r="F612" s="37"/>
      <c r="G612" s="37"/>
      <c r="H612" s="37"/>
      <c r="I612" s="37"/>
      <c r="J612" s="37"/>
      <c r="K612" s="76"/>
      <c r="L612" s="37"/>
      <c r="M612" s="92"/>
      <c r="N612" s="37"/>
      <c r="O612" s="66"/>
      <c r="P612" s="67"/>
      <c r="Q612" s="67"/>
      <c r="R612" s="67"/>
      <c r="S612" s="67"/>
      <c r="T612" s="67"/>
      <c r="U612" s="67"/>
      <c r="V612" s="67"/>
      <c r="W612" s="69"/>
      <c r="X612" s="69" t="str">
        <f t="shared" si="13"/>
        <v/>
      </c>
    </row>
    <row r="613" spans="2:24" ht="18" customHeight="1" x14ac:dyDescent="0.35">
      <c r="B613" s="37"/>
      <c r="C613" s="37"/>
      <c r="D613" s="37"/>
      <c r="E613" s="37"/>
      <c r="F613" s="37"/>
      <c r="G613" s="37"/>
      <c r="H613" s="37"/>
      <c r="I613" s="37"/>
      <c r="J613" s="37"/>
      <c r="K613" s="76"/>
      <c r="L613" s="37"/>
      <c r="M613" s="92"/>
      <c r="N613" s="37"/>
      <c r="O613" s="66"/>
      <c r="P613" s="67"/>
      <c r="Q613" s="67"/>
      <c r="R613" s="67"/>
      <c r="S613" s="67"/>
      <c r="T613" s="67"/>
      <c r="U613" s="67"/>
      <c r="V613" s="67"/>
      <c r="W613" s="69"/>
      <c r="X613" s="69" t="str">
        <f t="shared" si="13"/>
        <v/>
      </c>
    </row>
    <row r="614" spans="2:24" ht="18" customHeight="1" x14ac:dyDescent="0.35">
      <c r="B614" s="37"/>
      <c r="C614" s="37"/>
      <c r="D614" s="37"/>
      <c r="E614" s="37"/>
      <c r="F614" s="37"/>
      <c r="G614" s="37"/>
      <c r="H614" s="37"/>
      <c r="I614" s="37"/>
      <c r="J614" s="37"/>
      <c r="K614" s="76"/>
      <c r="L614" s="37"/>
      <c r="M614" s="92"/>
      <c r="N614" s="37"/>
      <c r="O614" s="66"/>
      <c r="P614" s="67"/>
      <c r="Q614" s="67"/>
      <c r="R614" s="67"/>
      <c r="S614" s="67"/>
      <c r="T614" s="67"/>
      <c r="U614" s="67"/>
      <c r="V614" s="67"/>
      <c r="W614" s="69"/>
      <c r="X614" s="69" t="str">
        <f t="shared" si="13"/>
        <v/>
      </c>
    </row>
    <row r="615" spans="2:24" ht="18" customHeight="1" x14ac:dyDescent="0.35">
      <c r="B615" s="37"/>
      <c r="C615" s="37"/>
      <c r="D615" s="37"/>
      <c r="E615" s="37"/>
      <c r="F615" s="37"/>
      <c r="G615" s="37"/>
      <c r="H615" s="37"/>
      <c r="I615" s="37"/>
      <c r="J615" s="37"/>
      <c r="K615" s="76"/>
      <c r="L615" s="37"/>
      <c r="M615" s="92"/>
      <c r="N615" s="37"/>
      <c r="O615" s="66"/>
      <c r="P615" s="67"/>
      <c r="Q615" s="67"/>
      <c r="R615" s="67"/>
      <c r="S615" s="67"/>
      <c r="T615" s="67"/>
      <c r="U615" s="67"/>
      <c r="V615" s="67"/>
      <c r="W615" s="69"/>
      <c r="X615" s="69" t="str">
        <f t="shared" si="13"/>
        <v/>
      </c>
    </row>
    <row r="616" spans="2:24" ht="18" customHeight="1" x14ac:dyDescent="0.35">
      <c r="B616" s="37"/>
      <c r="C616" s="37"/>
      <c r="D616" s="37"/>
      <c r="E616" s="37"/>
      <c r="F616" s="37"/>
      <c r="G616" s="37"/>
      <c r="H616" s="37"/>
      <c r="I616" s="37"/>
      <c r="J616" s="37"/>
      <c r="K616" s="76"/>
      <c r="L616" s="37"/>
      <c r="M616" s="92"/>
      <c r="N616" s="37"/>
      <c r="O616" s="66"/>
      <c r="P616" s="67"/>
      <c r="Q616" s="67"/>
      <c r="R616" s="67"/>
      <c r="S616" s="67"/>
      <c r="T616" s="67"/>
      <c r="U616" s="67"/>
      <c r="V616" s="67"/>
      <c r="W616" s="69"/>
      <c r="X616" s="69" t="str">
        <f t="shared" si="13"/>
        <v/>
      </c>
    </row>
    <row r="617" spans="2:24" ht="18" customHeight="1" x14ac:dyDescent="0.35">
      <c r="B617" s="37"/>
      <c r="C617" s="37"/>
      <c r="D617" s="37"/>
      <c r="E617" s="37"/>
      <c r="F617" s="37"/>
      <c r="G617" s="37"/>
      <c r="H617" s="37"/>
      <c r="I617" s="37"/>
      <c r="J617" s="37"/>
      <c r="K617" s="76"/>
      <c r="L617" s="37"/>
      <c r="M617" s="92"/>
      <c r="N617" s="37"/>
      <c r="O617" s="66"/>
      <c r="P617" s="67"/>
      <c r="Q617" s="67"/>
      <c r="R617" s="67"/>
      <c r="S617" s="67"/>
      <c r="T617" s="67"/>
      <c r="U617" s="67"/>
      <c r="V617" s="67"/>
      <c r="W617" s="69"/>
      <c r="X617" s="69" t="str">
        <f t="shared" si="13"/>
        <v/>
      </c>
    </row>
    <row r="618" spans="2:24" ht="18" customHeight="1" x14ac:dyDescent="0.35">
      <c r="B618" s="37"/>
      <c r="C618" s="37"/>
      <c r="D618" s="37"/>
      <c r="E618" s="37"/>
      <c r="F618" s="37"/>
      <c r="G618" s="37"/>
      <c r="H618" s="37"/>
      <c r="I618" s="37"/>
      <c r="J618" s="37"/>
      <c r="K618" s="76"/>
      <c r="L618" s="37"/>
      <c r="M618" s="92"/>
      <c r="N618" s="37"/>
      <c r="O618" s="66"/>
      <c r="P618" s="67"/>
      <c r="Q618" s="67"/>
      <c r="R618" s="67"/>
      <c r="S618" s="67"/>
      <c r="T618" s="67"/>
      <c r="U618" s="67"/>
      <c r="V618" s="67"/>
      <c r="W618" s="69"/>
      <c r="X618" s="69" t="str">
        <f t="shared" si="13"/>
        <v/>
      </c>
    </row>
    <row r="619" spans="2:24" ht="18" customHeight="1" x14ac:dyDescent="0.35">
      <c r="B619" s="37"/>
      <c r="C619" s="37"/>
      <c r="D619" s="37"/>
      <c r="E619" s="37"/>
      <c r="F619" s="37"/>
      <c r="G619" s="37"/>
      <c r="H619" s="37"/>
      <c r="I619" s="37"/>
      <c r="J619" s="37"/>
      <c r="K619" s="76"/>
      <c r="L619" s="37"/>
      <c r="M619" s="92"/>
      <c r="N619" s="37"/>
      <c r="O619" s="66"/>
      <c r="P619" s="67"/>
      <c r="Q619" s="67"/>
      <c r="R619" s="67"/>
      <c r="S619" s="67"/>
      <c r="T619" s="67"/>
      <c r="U619" s="67"/>
      <c r="V619" s="67"/>
      <c r="W619" s="69"/>
      <c r="X619" s="69" t="str">
        <f t="shared" si="13"/>
        <v/>
      </c>
    </row>
    <row r="620" spans="2:24" ht="18" customHeight="1" x14ac:dyDescent="0.35">
      <c r="B620" s="37"/>
      <c r="C620" s="37"/>
      <c r="D620" s="37"/>
      <c r="E620" s="37"/>
      <c r="F620" s="37"/>
      <c r="G620" s="37"/>
      <c r="H620" s="37"/>
      <c r="I620" s="37"/>
      <c r="J620" s="37"/>
      <c r="K620" s="76"/>
      <c r="L620" s="37"/>
      <c r="M620" s="92"/>
      <c r="N620" s="37"/>
      <c r="O620" s="66"/>
      <c r="P620" s="67"/>
      <c r="Q620" s="67"/>
      <c r="R620" s="67"/>
      <c r="S620" s="67"/>
      <c r="T620" s="67"/>
      <c r="U620" s="67"/>
      <c r="V620" s="67"/>
      <c r="W620" s="69"/>
      <c r="X620" s="69" t="str">
        <f t="shared" si="13"/>
        <v/>
      </c>
    </row>
    <row r="621" spans="2:24" ht="18" customHeight="1" x14ac:dyDescent="0.35">
      <c r="B621" s="37"/>
      <c r="C621" s="37"/>
      <c r="D621" s="37"/>
      <c r="E621" s="37"/>
      <c r="F621" s="37"/>
      <c r="G621" s="37"/>
      <c r="H621" s="37"/>
      <c r="I621" s="37"/>
      <c r="J621" s="37"/>
      <c r="K621" s="76"/>
      <c r="L621" s="37"/>
      <c r="M621" s="92"/>
      <c r="N621" s="37"/>
      <c r="O621" s="66"/>
      <c r="P621" s="67"/>
      <c r="Q621" s="67"/>
      <c r="R621" s="67"/>
      <c r="S621" s="67"/>
      <c r="T621" s="67"/>
      <c r="U621" s="67"/>
      <c r="V621" s="67"/>
      <c r="W621" s="69"/>
      <c r="X621" s="69" t="str">
        <f t="shared" si="13"/>
        <v/>
      </c>
    </row>
    <row r="622" spans="2:24" ht="18" customHeight="1" x14ac:dyDescent="0.35">
      <c r="B622" s="37"/>
      <c r="C622" s="37"/>
      <c r="D622" s="37"/>
      <c r="E622" s="37"/>
      <c r="F622" s="37"/>
      <c r="G622" s="37"/>
      <c r="H622" s="37"/>
      <c r="I622" s="37"/>
      <c r="J622" s="37"/>
      <c r="K622" s="76"/>
      <c r="L622" s="37"/>
      <c r="M622" s="92"/>
      <c r="N622" s="37"/>
      <c r="O622" s="66"/>
      <c r="P622" s="67"/>
      <c r="Q622" s="67"/>
      <c r="R622" s="67"/>
      <c r="S622" s="67"/>
      <c r="T622" s="67"/>
      <c r="U622" s="67"/>
      <c r="V622" s="67"/>
      <c r="W622" s="69"/>
      <c r="X622" s="69" t="str">
        <f t="shared" si="13"/>
        <v/>
      </c>
    </row>
    <row r="623" spans="2:24" ht="18" customHeight="1" x14ac:dyDescent="0.35">
      <c r="B623" s="37"/>
      <c r="C623" s="37"/>
      <c r="D623" s="37"/>
      <c r="E623" s="37"/>
      <c r="F623" s="37"/>
      <c r="G623" s="37"/>
      <c r="H623" s="37"/>
      <c r="I623" s="37"/>
      <c r="J623" s="37"/>
      <c r="K623" s="76"/>
      <c r="L623" s="37"/>
      <c r="M623" s="92"/>
      <c r="N623" s="37"/>
      <c r="O623" s="66"/>
      <c r="P623" s="67"/>
      <c r="Q623" s="67"/>
      <c r="R623" s="67"/>
      <c r="S623" s="67"/>
      <c r="T623" s="67"/>
      <c r="U623" s="67"/>
      <c r="V623" s="67"/>
      <c r="W623" s="69"/>
      <c r="X623" s="69" t="str">
        <f t="shared" si="13"/>
        <v/>
      </c>
    </row>
    <row r="624" spans="2:24" ht="18" customHeight="1" x14ac:dyDescent="0.35">
      <c r="B624" s="37"/>
      <c r="C624" s="37"/>
      <c r="D624" s="37"/>
      <c r="E624" s="37"/>
      <c r="F624" s="37"/>
      <c r="G624" s="37"/>
      <c r="H624" s="37"/>
      <c r="I624" s="37"/>
      <c r="J624" s="37"/>
      <c r="K624" s="76"/>
      <c r="L624" s="37"/>
      <c r="M624" s="92"/>
      <c r="N624" s="37"/>
      <c r="O624" s="66"/>
      <c r="P624" s="67"/>
      <c r="Q624" s="67"/>
      <c r="R624" s="67"/>
      <c r="S624" s="67"/>
      <c r="T624" s="67"/>
      <c r="U624" s="67"/>
      <c r="V624" s="67"/>
      <c r="W624" s="69"/>
      <c r="X624" s="69" t="str">
        <f t="shared" si="13"/>
        <v/>
      </c>
    </row>
    <row r="625" spans="2:24" ht="18" customHeight="1" x14ac:dyDescent="0.35">
      <c r="B625" s="37"/>
      <c r="C625" s="37"/>
      <c r="D625" s="37"/>
      <c r="E625" s="37"/>
      <c r="F625" s="37"/>
      <c r="G625" s="37"/>
      <c r="H625" s="37"/>
      <c r="I625" s="37"/>
      <c r="J625" s="37"/>
      <c r="K625" s="76"/>
      <c r="L625" s="37"/>
      <c r="M625" s="92"/>
      <c r="N625" s="37"/>
      <c r="O625" s="66"/>
      <c r="P625" s="67"/>
      <c r="Q625" s="67"/>
      <c r="R625" s="67"/>
      <c r="S625" s="67"/>
      <c r="T625" s="67"/>
      <c r="U625" s="67"/>
      <c r="V625" s="67"/>
      <c r="W625" s="69"/>
      <c r="X625" s="69" t="str">
        <f t="shared" si="13"/>
        <v/>
      </c>
    </row>
    <row r="626" spans="2:24" ht="18" customHeight="1" x14ac:dyDescent="0.35">
      <c r="B626" s="37"/>
      <c r="C626" s="37"/>
      <c r="D626" s="37"/>
      <c r="E626" s="37"/>
      <c r="F626" s="37"/>
      <c r="G626" s="37"/>
      <c r="H626" s="37"/>
      <c r="I626" s="37"/>
      <c r="J626" s="37"/>
      <c r="K626" s="76"/>
      <c r="L626" s="37"/>
      <c r="M626" s="92"/>
      <c r="N626" s="37"/>
      <c r="O626" s="66"/>
      <c r="P626" s="67"/>
      <c r="Q626" s="67"/>
      <c r="R626" s="67"/>
      <c r="S626" s="67"/>
      <c r="T626" s="67"/>
      <c r="U626" s="67"/>
      <c r="V626" s="67"/>
      <c r="W626" s="69"/>
      <c r="X626" s="69" t="str">
        <f t="shared" si="13"/>
        <v/>
      </c>
    </row>
    <row r="627" spans="2:24" ht="18" customHeight="1" x14ac:dyDescent="0.35">
      <c r="B627" s="37"/>
      <c r="C627" s="37"/>
      <c r="D627" s="37"/>
      <c r="E627" s="37"/>
      <c r="F627" s="37"/>
      <c r="G627" s="37"/>
      <c r="H627" s="37"/>
      <c r="I627" s="37"/>
      <c r="J627" s="37"/>
      <c r="K627" s="76"/>
      <c r="L627" s="37"/>
      <c r="M627" s="92"/>
      <c r="N627" s="37"/>
      <c r="O627" s="66"/>
      <c r="P627" s="67"/>
      <c r="Q627" s="67"/>
      <c r="R627" s="67"/>
      <c r="S627" s="67"/>
      <c r="T627" s="67"/>
      <c r="U627" s="67"/>
      <c r="V627" s="67"/>
      <c r="W627" s="69"/>
      <c r="X627" s="69" t="str">
        <f t="shared" si="13"/>
        <v/>
      </c>
    </row>
    <row r="628" spans="2:24" ht="18" customHeight="1" x14ac:dyDescent="0.35">
      <c r="B628" s="37"/>
      <c r="C628" s="37"/>
      <c r="D628" s="37"/>
      <c r="E628" s="37"/>
      <c r="F628" s="37"/>
      <c r="G628" s="37"/>
      <c r="H628" s="37"/>
      <c r="I628" s="37"/>
      <c r="J628" s="37"/>
      <c r="K628" s="76"/>
      <c r="L628" s="37"/>
      <c r="M628" s="92"/>
      <c r="N628" s="37"/>
      <c r="O628" s="66"/>
      <c r="P628" s="67"/>
      <c r="Q628" s="67"/>
      <c r="R628" s="67"/>
      <c r="S628" s="67"/>
      <c r="T628" s="67"/>
      <c r="U628" s="67"/>
      <c r="V628" s="67"/>
      <c r="W628" s="69"/>
      <c r="X628" s="69" t="str">
        <f t="shared" si="13"/>
        <v/>
      </c>
    </row>
    <row r="629" spans="2:24" ht="18" customHeight="1" x14ac:dyDescent="0.35">
      <c r="B629" s="37"/>
      <c r="C629" s="37"/>
      <c r="D629" s="37"/>
      <c r="E629" s="37"/>
      <c r="F629" s="37"/>
      <c r="G629" s="37"/>
      <c r="H629" s="37"/>
      <c r="I629" s="37"/>
      <c r="J629" s="37"/>
      <c r="K629" s="76"/>
      <c r="L629" s="37"/>
      <c r="M629" s="92"/>
      <c r="N629" s="37"/>
      <c r="O629" s="66"/>
      <c r="P629" s="67"/>
      <c r="Q629" s="67"/>
      <c r="R629" s="67"/>
      <c r="S629" s="67"/>
      <c r="T629" s="67"/>
      <c r="U629" s="67"/>
      <c r="V629" s="67"/>
      <c r="W629" s="69"/>
      <c r="X629" s="69" t="str">
        <f t="shared" si="13"/>
        <v/>
      </c>
    </row>
    <row r="630" spans="2:24" ht="18" customHeight="1" x14ac:dyDescent="0.35">
      <c r="B630" s="37"/>
      <c r="C630" s="37"/>
      <c r="D630" s="37"/>
      <c r="E630" s="37"/>
      <c r="F630" s="37"/>
      <c r="G630" s="37"/>
      <c r="H630" s="37"/>
      <c r="I630" s="37"/>
      <c r="J630" s="37"/>
      <c r="K630" s="76"/>
      <c r="L630" s="37"/>
      <c r="M630" s="92"/>
      <c r="N630" s="37"/>
      <c r="O630" s="66"/>
      <c r="P630" s="67"/>
      <c r="Q630" s="67"/>
      <c r="R630" s="67"/>
      <c r="S630" s="67"/>
      <c r="T630" s="67"/>
      <c r="U630" s="67"/>
      <c r="V630" s="67"/>
      <c r="W630" s="69"/>
      <c r="X630" s="69" t="str">
        <f t="shared" si="13"/>
        <v/>
      </c>
    </row>
    <row r="631" spans="2:24" ht="18" customHeight="1" x14ac:dyDescent="0.35">
      <c r="B631" s="37"/>
      <c r="C631" s="37"/>
      <c r="D631" s="37"/>
      <c r="E631" s="37"/>
      <c r="F631" s="37"/>
      <c r="G631" s="37"/>
      <c r="H631" s="37"/>
      <c r="I631" s="37"/>
      <c r="J631" s="37"/>
      <c r="K631" s="76"/>
      <c r="L631" s="37"/>
      <c r="M631" s="92"/>
      <c r="N631" s="37"/>
      <c r="O631" s="66"/>
      <c r="P631" s="67"/>
      <c r="Q631" s="67"/>
      <c r="R631" s="67"/>
      <c r="S631" s="67"/>
      <c r="T631" s="67"/>
      <c r="U631" s="67"/>
      <c r="V631" s="67"/>
      <c r="W631" s="69"/>
      <c r="X631" s="69" t="str">
        <f t="shared" si="13"/>
        <v/>
      </c>
    </row>
    <row r="632" spans="2:24" ht="18" customHeight="1" x14ac:dyDescent="0.35">
      <c r="B632" s="37"/>
      <c r="C632" s="37"/>
      <c r="D632" s="37"/>
      <c r="E632" s="37"/>
      <c r="F632" s="37"/>
      <c r="G632" s="37"/>
      <c r="H632" s="37"/>
      <c r="I632" s="37"/>
      <c r="J632" s="37"/>
      <c r="K632" s="76"/>
      <c r="L632" s="37"/>
      <c r="M632" s="92"/>
      <c r="N632" s="37"/>
      <c r="O632" s="66"/>
      <c r="P632" s="67"/>
      <c r="Q632" s="67"/>
      <c r="R632" s="67"/>
      <c r="S632" s="67"/>
      <c r="T632" s="67"/>
      <c r="U632" s="67"/>
      <c r="V632" s="67"/>
      <c r="W632" s="69"/>
      <c r="X632" s="69" t="str">
        <f t="shared" si="13"/>
        <v/>
      </c>
    </row>
    <row r="633" spans="2:24" ht="18" customHeight="1" x14ac:dyDescent="0.35">
      <c r="B633" s="37"/>
      <c r="C633" s="37"/>
      <c r="D633" s="37"/>
      <c r="E633" s="37"/>
      <c r="F633" s="37"/>
      <c r="G633" s="37"/>
      <c r="H633" s="37"/>
      <c r="I633" s="37"/>
      <c r="J633" s="37"/>
      <c r="K633" s="76"/>
      <c r="L633" s="37"/>
      <c r="M633" s="92"/>
      <c r="N633" s="37"/>
      <c r="O633" s="66"/>
      <c r="P633" s="67"/>
      <c r="Q633" s="67"/>
      <c r="R633" s="67"/>
      <c r="S633" s="67"/>
      <c r="T633" s="67"/>
      <c r="U633" s="67"/>
      <c r="V633" s="67"/>
      <c r="W633" s="69"/>
      <c r="X633" s="69" t="str">
        <f t="shared" si="13"/>
        <v/>
      </c>
    </row>
    <row r="634" spans="2:24" ht="18" customHeight="1" x14ac:dyDescent="0.35">
      <c r="B634" s="37"/>
      <c r="C634" s="37"/>
      <c r="D634" s="37"/>
      <c r="E634" s="37"/>
      <c r="F634" s="37"/>
      <c r="G634" s="37"/>
      <c r="H634" s="37"/>
      <c r="I634" s="37"/>
      <c r="J634" s="37"/>
      <c r="K634" s="76"/>
      <c r="L634" s="37"/>
      <c r="M634" s="92"/>
      <c r="N634" s="37"/>
      <c r="O634" s="66"/>
      <c r="P634" s="67"/>
      <c r="Q634" s="67"/>
      <c r="R634" s="67"/>
      <c r="S634" s="67"/>
      <c r="T634" s="67"/>
      <c r="U634" s="67"/>
      <c r="V634" s="67"/>
      <c r="W634" s="69"/>
      <c r="X634" s="69" t="str">
        <f t="shared" si="13"/>
        <v/>
      </c>
    </row>
    <row r="635" spans="2:24" ht="18" customHeight="1" x14ac:dyDescent="0.35">
      <c r="B635" s="37"/>
      <c r="C635" s="37"/>
      <c r="D635" s="37"/>
      <c r="E635" s="37"/>
      <c r="F635" s="37"/>
      <c r="G635" s="37"/>
      <c r="H635" s="37"/>
      <c r="I635" s="37"/>
      <c r="J635" s="37"/>
      <c r="K635" s="76"/>
      <c r="L635" s="37"/>
      <c r="M635" s="92"/>
      <c r="N635" s="37"/>
      <c r="O635" s="66"/>
      <c r="P635" s="67"/>
      <c r="Q635" s="67"/>
      <c r="R635" s="67"/>
      <c r="S635" s="67"/>
      <c r="T635" s="67"/>
      <c r="U635" s="67"/>
      <c r="V635" s="67"/>
      <c r="W635" s="69"/>
      <c r="X635" s="69" t="str">
        <f t="shared" si="13"/>
        <v/>
      </c>
    </row>
    <row r="636" spans="2:24" ht="18" customHeight="1" x14ac:dyDescent="0.35">
      <c r="B636" s="37"/>
      <c r="C636" s="37"/>
      <c r="D636" s="37"/>
      <c r="E636" s="37"/>
      <c r="F636" s="37"/>
      <c r="G636" s="37"/>
      <c r="H636" s="37"/>
      <c r="I636" s="37"/>
      <c r="J636" s="37"/>
      <c r="K636" s="76"/>
      <c r="L636" s="37"/>
      <c r="M636" s="92"/>
      <c r="N636" s="37"/>
      <c r="O636" s="66"/>
      <c r="P636" s="67"/>
      <c r="Q636" s="67"/>
      <c r="R636" s="67"/>
      <c r="S636" s="67"/>
      <c r="T636" s="67"/>
      <c r="U636" s="67"/>
      <c r="V636" s="67"/>
      <c r="W636" s="69"/>
      <c r="X636" s="69" t="str">
        <f t="shared" si="13"/>
        <v/>
      </c>
    </row>
    <row r="637" spans="2:24" ht="18" customHeight="1" x14ac:dyDescent="0.35">
      <c r="B637" s="37"/>
      <c r="C637" s="37"/>
      <c r="D637" s="37"/>
      <c r="E637" s="37"/>
      <c r="F637" s="37"/>
      <c r="G637" s="37"/>
      <c r="H637" s="37"/>
      <c r="I637" s="37"/>
      <c r="J637" s="37"/>
      <c r="K637" s="76"/>
      <c r="L637" s="37"/>
      <c r="M637" s="92"/>
      <c r="N637" s="37"/>
      <c r="O637" s="66"/>
      <c r="P637" s="67"/>
      <c r="Q637" s="67"/>
      <c r="R637" s="67"/>
      <c r="S637" s="67"/>
      <c r="T637" s="67"/>
      <c r="U637" s="67"/>
      <c r="V637" s="67"/>
      <c r="W637" s="69"/>
      <c r="X637" s="69" t="str">
        <f t="shared" si="13"/>
        <v/>
      </c>
    </row>
    <row r="638" spans="2:24" ht="18" customHeight="1" x14ac:dyDescent="0.35">
      <c r="B638" s="37"/>
      <c r="C638" s="37"/>
      <c r="D638" s="37"/>
      <c r="E638" s="37"/>
      <c r="F638" s="37"/>
      <c r="G638" s="37"/>
      <c r="H638" s="37"/>
      <c r="I638" s="37"/>
      <c r="J638" s="37"/>
      <c r="K638" s="76"/>
      <c r="L638" s="37"/>
      <c r="M638" s="92"/>
      <c r="N638" s="37"/>
      <c r="O638" s="66"/>
      <c r="P638" s="67"/>
      <c r="Q638" s="67"/>
      <c r="R638" s="67"/>
      <c r="S638" s="67"/>
      <c r="T638" s="67"/>
      <c r="U638" s="67"/>
      <c r="V638" s="67"/>
      <c r="W638" s="69"/>
      <c r="X638" s="69" t="str">
        <f t="shared" si="13"/>
        <v/>
      </c>
    </row>
    <row r="639" spans="2:24" ht="18" customHeight="1" x14ac:dyDescent="0.35">
      <c r="B639" s="37"/>
      <c r="C639" s="37"/>
      <c r="D639" s="37"/>
      <c r="E639" s="37"/>
      <c r="F639" s="37"/>
      <c r="G639" s="37"/>
      <c r="H639" s="37"/>
      <c r="I639" s="37"/>
      <c r="J639" s="37"/>
      <c r="K639" s="76"/>
      <c r="L639" s="37"/>
      <c r="M639" s="92"/>
      <c r="N639" s="37"/>
      <c r="O639" s="66"/>
      <c r="P639" s="67"/>
      <c r="Q639" s="67"/>
      <c r="R639" s="67"/>
      <c r="S639" s="67"/>
      <c r="T639" s="67"/>
      <c r="U639" s="67"/>
      <c r="V639" s="67"/>
      <c r="W639" s="69"/>
      <c r="X639" s="69" t="str">
        <f t="shared" si="13"/>
        <v/>
      </c>
    </row>
    <row r="640" spans="2:24" ht="18" customHeight="1" x14ac:dyDescent="0.35">
      <c r="B640" s="37"/>
      <c r="C640" s="37"/>
      <c r="D640" s="37"/>
      <c r="E640" s="37"/>
      <c r="F640" s="37"/>
      <c r="G640" s="37"/>
      <c r="H640" s="37"/>
      <c r="I640" s="37"/>
      <c r="J640" s="37"/>
      <c r="K640" s="76"/>
      <c r="L640" s="37"/>
      <c r="M640" s="92"/>
      <c r="N640" s="37"/>
      <c r="O640" s="66"/>
      <c r="P640" s="67"/>
      <c r="Q640" s="67"/>
      <c r="R640" s="67"/>
      <c r="S640" s="67"/>
      <c r="T640" s="67"/>
      <c r="U640" s="67"/>
      <c r="V640" s="67"/>
      <c r="W640" s="69"/>
      <c r="X640" s="69" t="str">
        <f t="shared" si="13"/>
        <v/>
      </c>
    </row>
    <row r="641" spans="2:24" ht="18" customHeight="1" x14ac:dyDescent="0.35">
      <c r="B641" s="37"/>
      <c r="C641" s="37"/>
      <c r="D641" s="37"/>
      <c r="E641" s="37"/>
      <c r="F641" s="37"/>
      <c r="G641" s="37"/>
      <c r="H641" s="37"/>
      <c r="I641" s="37"/>
      <c r="J641" s="37"/>
      <c r="K641" s="76"/>
      <c r="L641" s="37"/>
      <c r="M641" s="92"/>
      <c r="N641" s="37"/>
      <c r="O641" s="66"/>
      <c r="P641" s="67"/>
      <c r="Q641" s="67"/>
      <c r="R641" s="67"/>
      <c r="S641" s="67"/>
      <c r="T641" s="67"/>
      <c r="U641" s="67"/>
      <c r="V641" s="67"/>
      <c r="W641" s="69"/>
      <c r="X641" s="69" t="str">
        <f t="shared" si="13"/>
        <v/>
      </c>
    </row>
    <row r="642" spans="2:24" ht="18" customHeight="1" x14ac:dyDescent="0.35">
      <c r="B642" s="37"/>
      <c r="C642" s="37"/>
      <c r="D642" s="37"/>
      <c r="E642" s="37"/>
      <c r="F642" s="37"/>
      <c r="G642" s="37"/>
      <c r="H642" s="37"/>
      <c r="I642" s="37"/>
      <c r="J642" s="37"/>
      <c r="K642" s="76"/>
      <c r="L642" s="37"/>
      <c r="M642" s="92"/>
      <c r="N642" s="37"/>
      <c r="O642" s="66"/>
      <c r="P642" s="67"/>
      <c r="Q642" s="67"/>
      <c r="R642" s="67"/>
      <c r="S642" s="67"/>
      <c r="T642" s="67"/>
      <c r="U642" s="67"/>
      <c r="V642" s="67"/>
      <c r="W642" s="69"/>
      <c r="X642" s="69" t="str">
        <f t="shared" si="13"/>
        <v/>
      </c>
    </row>
    <row r="643" spans="2:24" ht="18" customHeight="1" x14ac:dyDescent="0.35">
      <c r="B643" s="37"/>
      <c r="C643" s="37"/>
      <c r="D643" s="37"/>
      <c r="E643" s="37"/>
      <c r="F643" s="37"/>
      <c r="G643" s="37"/>
      <c r="H643" s="37"/>
      <c r="I643" s="37"/>
      <c r="J643" s="37"/>
      <c r="K643" s="76"/>
      <c r="L643" s="37"/>
      <c r="M643" s="92"/>
      <c r="N643" s="37"/>
      <c r="O643" s="66"/>
      <c r="P643" s="67"/>
      <c r="Q643" s="67"/>
      <c r="R643" s="67"/>
      <c r="S643" s="67"/>
      <c r="T643" s="67"/>
      <c r="U643" s="67"/>
      <c r="V643" s="67"/>
      <c r="W643" s="69"/>
      <c r="X643" s="69" t="str">
        <f t="shared" si="13"/>
        <v/>
      </c>
    </row>
    <row r="644" spans="2:24" ht="18" customHeight="1" x14ac:dyDescent="0.35">
      <c r="B644" s="37"/>
      <c r="C644" s="37"/>
      <c r="D644" s="37"/>
      <c r="E644" s="37"/>
      <c r="F644" s="37"/>
      <c r="G644" s="37"/>
      <c r="H644" s="37"/>
      <c r="I644" s="37"/>
      <c r="J644" s="37"/>
      <c r="K644" s="76"/>
      <c r="L644" s="37"/>
      <c r="M644" s="92"/>
      <c r="N644" s="37"/>
      <c r="O644" s="66"/>
      <c r="P644" s="67"/>
      <c r="Q644" s="67"/>
      <c r="R644" s="67"/>
      <c r="S644" s="67"/>
      <c r="T644" s="67"/>
      <c r="U644" s="67"/>
      <c r="V644" s="67"/>
      <c r="W644" s="69"/>
      <c r="X644" s="69" t="str">
        <f t="shared" si="13"/>
        <v/>
      </c>
    </row>
    <row r="645" spans="2:24" ht="18" customHeight="1" x14ac:dyDescent="0.35">
      <c r="B645" s="37"/>
      <c r="C645" s="37"/>
      <c r="D645" s="37"/>
      <c r="E645" s="37"/>
      <c r="F645" s="37"/>
      <c r="G645" s="37"/>
      <c r="H645" s="37"/>
      <c r="I645" s="37"/>
      <c r="J645" s="37"/>
      <c r="K645" s="76"/>
      <c r="L645" s="37"/>
      <c r="M645" s="92"/>
      <c r="N645" s="37"/>
      <c r="O645" s="66"/>
      <c r="P645" s="67"/>
      <c r="Q645" s="67"/>
      <c r="R645" s="67"/>
      <c r="S645" s="67"/>
      <c r="T645" s="67"/>
      <c r="U645" s="67"/>
      <c r="V645" s="67"/>
      <c r="W645" s="69"/>
      <c r="X645" s="69" t="str">
        <f t="shared" si="13"/>
        <v/>
      </c>
    </row>
    <row r="646" spans="2:24" ht="18" customHeight="1" x14ac:dyDescent="0.35">
      <c r="B646" s="37"/>
      <c r="C646" s="37"/>
      <c r="D646" s="37"/>
      <c r="E646" s="37"/>
      <c r="F646" s="37"/>
      <c r="G646" s="37"/>
      <c r="H646" s="37"/>
      <c r="I646" s="37"/>
      <c r="J646" s="37"/>
      <c r="K646" s="76"/>
      <c r="L646" s="37"/>
      <c r="M646" s="92"/>
      <c r="N646" s="37"/>
      <c r="O646" s="66"/>
      <c r="P646" s="67"/>
      <c r="Q646" s="67"/>
      <c r="R646" s="67"/>
      <c r="S646" s="67"/>
      <c r="T646" s="67"/>
      <c r="U646" s="67"/>
      <c r="V646" s="67"/>
      <c r="W646" s="69"/>
      <c r="X646" s="69" t="str">
        <f t="shared" si="13"/>
        <v/>
      </c>
    </row>
    <row r="647" spans="2:24" ht="18" customHeight="1" x14ac:dyDescent="0.35">
      <c r="B647" s="37"/>
      <c r="C647" s="37"/>
      <c r="D647" s="37"/>
      <c r="E647" s="37"/>
      <c r="F647" s="37"/>
      <c r="G647" s="37"/>
      <c r="H647" s="37"/>
      <c r="I647" s="37"/>
      <c r="J647" s="37"/>
      <c r="K647" s="76"/>
      <c r="L647" s="37"/>
      <c r="M647" s="92"/>
      <c r="N647" s="37"/>
      <c r="O647" s="66"/>
      <c r="P647" s="67"/>
      <c r="Q647" s="67"/>
      <c r="R647" s="67"/>
      <c r="S647" s="67"/>
      <c r="T647" s="67"/>
      <c r="U647" s="67"/>
      <c r="V647" s="67"/>
      <c r="W647" s="69"/>
      <c r="X647" s="69" t="str">
        <f t="shared" si="13"/>
        <v/>
      </c>
    </row>
    <row r="648" spans="2:24" ht="18" customHeight="1" x14ac:dyDescent="0.35">
      <c r="B648" s="37"/>
      <c r="C648" s="37"/>
      <c r="D648" s="37"/>
      <c r="E648" s="37"/>
      <c r="F648" s="37"/>
      <c r="G648" s="37"/>
      <c r="H648" s="37"/>
      <c r="I648" s="37"/>
      <c r="J648" s="37"/>
      <c r="K648" s="76"/>
      <c r="L648" s="37"/>
      <c r="M648" s="92"/>
      <c r="N648" s="37"/>
      <c r="O648" s="66"/>
      <c r="P648" s="67"/>
      <c r="Q648" s="67"/>
      <c r="R648" s="67"/>
      <c r="S648" s="67"/>
      <c r="T648" s="67"/>
      <c r="U648" s="67"/>
      <c r="V648" s="67"/>
      <c r="W648" s="69"/>
      <c r="X648" s="69" t="str">
        <f t="shared" si="13"/>
        <v/>
      </c>
    </row>
    <row r="649" spans="2:24" ht="18" customHeight="1" x14ac:dyDescent="0.35">
      <c r="B649" s="37"/>
      <c r="C649" s="37"/>
      <c r="D649" s="37"/>
      <c r="E649" s="37"/>
      <c r="F649" s="37"/>
      <c r="G649" s="37"/>
      <c r="H649" s="37"/>
      <c r="I649" s="37"/>
      <c r="J649" s="37"/>
      <c r="K649" s="76"/>
      <c r="L649" s="37"/>
      <c r="M649" s="92"/>
      <c r="N649" s="37"/>
      <c r="O649" s="66"/>
      <c r="P649" s="67"/>
      <c r="Q649" s="67"/>
      <c r="R649" s="67"/>
      <c r="S649" s="67"/>
      <c r="T649" s="67"/>
      <c r="U649" s="67"/>
      <c r="V649" s="67"/>
      <c r="W649" s="69"/>
      <c r="X649" s="69" t="str">
        <f t="shared" si="13"/>
        <v/>
      </c>
    </row>
    <row r="650" spans="2:24" ht="18" customHeight="1" x14ac:dyDescent="0.35">
      <c r="B650" s="37"/>
      <c r="C650" s="37"/>
      <c r="D650" s="37"/>
      <c r="E650" s="37"/>
      <c r="F650" s="37"/>
      <c r="G650" s="37"/>
      <c r="H650" s="37"/>
      <c r="I650" s="37"/>
      <c r="J650" s="37"/>
      <c r="K650" s="76"/>
      <c r="L650" s="37"/>
      <c r="M650" s="92"/>
      <c r="N650" s="37"/>
      <c r="O650" s="66"/>
      <c r="P650" s="67"/>
      <c r="Q650" s="67"/>
      <c r="R650" s="67"/>
      <c r="S650" s="67"/>
      <c r="T650" s="67"/>
      <c r="U650" s="67"/>
      <c r="V650" s="67"/>
      <c r="W650" s="69"/>
      <c r="X650" s="69" t="str">
        <f t="shared" si="13"/>
        <v/>
      </c>
    </row>
    <row r="651" spans="2:24" ht="18" customHeight="1" x14ac:dyDescent="0.35">
      <c r="B651" s="37"/>
      <c r="C651" s="37"/>
      <c r="D651" s="37"/>
      <c r="E651" s="37"/>
      <c r="F651" s="37"/>
      <c r="G651" s="37"/>
      <c r="H651" s="37"/>
      <c r="I651" s="37"/>
      <c r="J651" s="37"/>
      <c r="K651" s="76"/>
      <c r="L651" s="37"/>
      <c r="M651" s="92"/>
      <c r="N651" s="37"/>
      <c r="O651" s="66"/>
      <c r="P651" s="67"/>
      <c r="Q651" s="67"/>
      <c r="R651" s="67"/>
      <c r="S651" s="67"/>
      <c r="T651" s="67"/>
      <c r="U651" s="67"/>
      <c r="V651" s="67"/>
      <c r="W651" s="69"/>
      <c r="X651" s="69" t="str">
        <f t="shared" si="13"/>
        <v/>
      </c>
    </row>
    <row r="652" spans="2:24" ht="18" customHeight="1" x14ac:dyDescent="0.35">
      <c r="B652" s="37"/>
      <c r="C652" s="37"/>
      <c r="D652" s="37"/>
      <c r="E652" s="37"/>
      <c r="F652" s="37"/>
      <c r="G652" s="37"/>
      <c r="H652" s="37"/>
      <c r="I652" s="37"/>
      <c r="J652" s="37"/>
      <c r="K652" s="76"/>
      <c r="L652" s="37"/>
      <c r="M652" s="92"/>
      <c r="N652" s="37"/>
      <c r="O652" s="66"/>
      <c r="P652" s="67"/>
      <c r="Q652" s="67"/>
      <c r="R652" s="67"/>
      <c r="S652" s="67"/>
      <c r="T652" s="67"/>
      <c r="U652" s="67"/>
      <c r="V652" s="67"/>
      <c r="W652" s="69"/>
      <c r="X652" s="69" t="str">
        <f t="shared" si="13"/>
        <v/>
      </c>
    </row>
    <row r="653" spans="2:24" ht="18" customHeight="1" x14ac:dyDescent="0.35">
      <c r="B653" s="37"/>
      <c r="C653" s="37"/>
      <c r="D653" s="37"/>
      <c r="E653" s="37"/>
      <c r="F653" s="37"/>
      <c r="G653" s="37"/>
      <c r="H653" s="37"/>
      <c r="I653" s="37"/>
      <c r="J653" s="37"/>
      <c r="K653" s="76"/>
      <c r="L653" s="37"/>
      <c r="M653" s="92"/>
      <c r="N653" s="37"/>
      <c r="O653" s="66"/>
      <c r="P653" s="67"/>
      <c r="Q653" s="67"/>
      <c r="R653" s="67"/>
      <c r="S653" s="67"/>
      <c r="T653" s="67"/>
      <c r="U653" s="67"/>
      <c r="V653" s="67"/>
      <c r="W653" s="69"/>
      <c r="X653" s="69" t="str">
        <f t="shared" si="13"/>
        <v/>
      </c>
    </row>
    <row r="654" spans="2:24" ht="18" customHeight="1" x14ac:dyDescent="0.35">
      <c r="B654" s="37"/>
      <c r="C654" s="37"/>
      <c r="D654" s="37"/>
      <c r="E654" s="37"/>
      <c r="F654" s="37"/>
      <c r="G654" s="37"/>
      <c r="H654" s="37"/>
      <c r="I654" s="37"/>
      <c r="J654" s="37"/>
      <c r="K654" s="76"/>
      <c r="L654" s="37"/>
      <c r="M654" s="92"/>
      <c r="N654" s="37"/>
      <c r="O654" s="66"/>
      <c r="P654" s="67"/>
      <c r="Q654" s="67"/>
      <c r="R654" s="67"/>
      <c r="S654" s="67"/>
      <c r="T654" s="67"/>
      <c r="U654" s="67"/>
      <c r="V654" s="67"/>
      <c r="W654" s="69"/>
      <c r="X654" s="69" t="str">
        <f t="shared" si="13"/>
        <v/>
      </c>
    </row>
    <row r="655" spans="2:24" ht="18" customHeight="1" x14ac:dyDescent="0.35">
      <c r="B655" s="37"/>
      <c r="C655" s="37"/>
      <c r="D655" s="37"/>
      <c r="E655" s="37"/>
      <c r="F655" s="37"/>
      <c r="G655" s="37"/>
      <c r="H655" s="37"/>
      <c r="I655" s="37"/>
      <c r="J655" s="37"/>
      <c r="K655" s="76"/>
      <c r="L655" s="37"/>
      <c r="M655" s="92"/>
      <c r="N655" s="37"/>
      <c r="O655" s="66"/>
      <c r="P655" s="67"/>
      <c r="Q655" s="67"/>
      <c r="R655" s="67"/>
      <c r="S655" s="67"/>
      <c r="T655" s="67"/>
      <c r="U655" s="67"/>
      <c r="V655" s="67"/>
      <c r="W655" s="69"/>
      <c r="X655" s="69" t="str">
        <f t="shared" si="13"/>
        <v/>
      </c>
    </row>
    <row r="656" spans="2:24" ht="18" customHeight="1" x14ac:dyDescent="0.35">
      <c r="B656" s="37"/>
      <c r="C656" s="37"/>
      <c r="D656" s="37"/>
      <c r="E656" s="37"/>
      <c r="F656" s="37"/>
      <c r="G656" s="37"/>
      <c r="H656" s="37"/>
      <c r="I656" s="37"/>
      <c r="J656" s="37"/>
      <c r="K656" s="76"/>
      <c r="L656" s="37"/>
      <c r="M656" s="92"/>
      <c r="N656" s="37"/>
      <c r="O656" s="66"/>
      <c r="P656" s="67"/>
      <c r="Q656" s="67"/>
      <c r="R656" s="67"/>
      <c r="S656" s="67"/>
      <c r="T656" s="67"/>
      <c r="U656" s="67"/>
      <c r="V656" s="67"/>
      <c r="W656" s="69"/>
      <c r="X656" s="69" t="str">
        <f t="shared" si="13"/>
        <v/>
      </c>
    </row>
    <row r="657" spans="2:24" ht="18" customHeight="1" x14ac:dyDescent="0.35">
      <c r="B657" s="37"/>
      <c r="C657" s="37"/>
      <c r="D657" s="37"/>
      <c r="E657" s="37"/>
      <c r="F657" s="37"/>
      <c r="G657" s="37"/>
      <c r="H657" s="37"/>
      <c r="I657" s="37"/>
      <c r="J657" s="37"/>
      <c r="K657" s="76"/>
      <c r="L657" s="37"/>
      <c r="M657" s="92"/>
      <c r="N657" s="37"/>
      <c r="O657" s="66"/>
      <c r="P657" s="67"/>
      <c r="Q657" s="67"/>
      <c r="R657" s="67"/>
      <c r="S657" s="67"/>
      <c r="T657" s="67"/>
      <c r="U657" s="67"/>
      <c r="V657" s="67"/>
      <c r="W657" s="69"/>
      <c r="X657" s="69" t="str">
        <f t="shared" si="13"/>
        <v/>
      </c>
    </row>
    <row r="658" spans="2:24" ht="18" customHeight="1" x14ac:dyDescent="0.35">
      <c r="B658" s="37"/>
      <c r="C658" s="37"/>
      <c r="D658" s="37"/>
      <c r="E658" s="37"/>
      <c r="F658" s="37"/>
      <c r="G658" s="37"/>
      <c r="H658" s="37"/>
      <c r="I658" s="37"/>
      <c r="J658" s="37"/>
      <c r="K658" s="76"/>
      <c r="L658" s="37"/>
      <c r="M658" s="92"/>
      <c r="N658" s="37"/>
      <c r="O658" s="66"/>
      <c r="P658" s="67"/>
      <c r="Q658" s="67"/>
      <c r="R658" s="67"/>
      <c r="S658" s="67"/>
      <c r="T658" s="67"/>
      <c r="U658" s="67"/>
      <c r="V658" s="67"/>
      <c r="W658" s="69"/>
      <c r="X658" s="69" t="str">
        <f t="shared" si="13"/>
        <v/>
      </c>
    </row>
    <row r="659" spans="2:24" ht="18" customHeight="1" x14ac:dyDescent="0.35">
      <c r="B659" s="37"/>
      <c r="C659" s="37"/>
      <c r="D659" s="37"/>
      <c r="E659" s="37"/>
      <c r="F659" s="37"/>
      <c r="G659" s="37"/>
      <c r="H659" s="37"/>
      <c r="I659" s="37"/>
      <c r="J659" s="37"/>
      <c r="K659" s="76"/>
      <c r="L659" s="37"/>
      <c r="M659" s="92"/>
      <c r="N659" s="37"/>
      <c r="O659" s="66"/>
      <c r="P659" s="67"/>
      <c r="Q659" s="67"/>
      <c r="R659" s="67"/>
      <c r="S659" s="67"/>
      <c r="T659" s="67"/>
      <c r="U659" s="67"/>
      <c r="V659" s="67"/>
      <c r="W659" s="69"/>
      <c r="X659" s="69" t="str">
        <f t="shared" si="13"/>
        <v/>
      </c>
    </row>
    <row r="660" spans="2:24" ht="18" customHeight="1" x14ac:dyDescent="0.35">
      <c r="B660" s="37"/>
      <c r="C660" s="37"/>
      <c r="D660" s="37"/>
      <c r="E660" s="37"/>
      <c r="F660" s="37"/>
      <c r="G660" s="37"/>
      <c r="H660" s="37"/>
      <c r="I660" s="37"/>
      <c r="J660" s="37"/>
      <c r="K660" s="76"/>
      <c r="L660" s="37"/>
      <c r="M660" s="92"/>
      <c r="N660" s="37"/>
      <c r="O660" s="66"/>
      <c r="P660" s="67"/>
      <c r="Q660" s="67"/>
      <c r="R660" s="67"/>
      <c r="S660" s="67"/>
      <c r="T660" s="67"/>
      <c r="U660" s="67"/>
      <c r="V660" s="67"/>
      <c r="W660" s="69"/>
      <c r="X660" s="69" t="str">
        <f t="shared" si="13"/>
        <v/>
      </c>
    </row>
    <row r="661" spans="2:24" ht="18" customHeight="1" x14ac:dyDescent="0.35">
      <c r="B661" s="37"/>
      <c r="C661" s="37"/>
      <c r="D661" s="37"/>
      <c r="E661" s="37"/>
      <c r="F661" s="37"/>
      <c r="G661" s="37"/>
      <c r="H661" s="37"/>
      <c r="I661" s="37"/>
      <c r="J661" s="37"/>
      <c r="K661" s="76"/>
      <c r="L661" s="37"/>
      <c r="M661" s="92"/>
      <c r="N661" s="37"/>
      <c r="O661" s="66"/>
      <c r="P661" s="67"/>
      <c r="Q661" s="67"/>
      <c r="R661" s="67"/>
      <c r="S661" s="67"/>
      <c r="T661" s="67"/>
      <c r="U661" s="67"/>
      <c r="V661" s="67"/>
      <c r="W661" s="69"/>
      <c r="X661" s="69" t="str">
        <f t="shared" si="13"/>
        <v/>
      </c>
    </row>
    <row r="662" spans="2:24" ht="18" customHeight="1" x14ac:dyDescent="0.35">
      <c r="B662" s="37"/>
      <c r="C662" s="37"/>
      <c r="D662" s="37"/>
      <c r="E662" s="37"/>
      <c r="F662" s="37"/>
      <c r="G662" s="37"/>
      <c r="H662" s="37"/>
      <c r="I662" s="37"/>
      <c r="J662" s="37"/>
      <c r="K662" s="76"/>
      <c r="L662" s="37"/>
      <c r="M662" s="92"/>
      <c r="N662" s="37"/>
      <c r="O662" s="66"/>
      <c r="P662" s="67"/>
      <c r="Q662" s="67"/>
      <c r="R662" s="67"/>
      <c r="S662" s="67"/>
      <c r="T662" s="67"/>
      <c r="U662" s="67"/>
      <c r="V662" s="67"/>
      <c r="W662" s="69"/>
      <c r="X662" s="69" t="str">
        <f t="shared" si="13"/>
        <v/>
      </c>
    </row>
    <row r="663" spans="2:24" ht="18" customHeight="1" x14ac:dyDescent="0.35">
      <c r="B663" s="37"/>
      <c r="C663" s="37"/>
      <c r="D663" s="37"/>
      <c r="E663" s="37"/>
      <c r="F663" s="37"/>
      <c r="G663" s="37"/>
      <c r="H663" s="37"/>
      <c r="I663" s="37"/>
      <c r="J663" s="37"/>
      <c r="K663" s="76"/>
      <c r="L663" s="37"/>
      <c r="M663" s="92"/>
      <c r="N663" s="37"/>
      <c r="O663" s="66"/>
      <c r="P663" s="67"/>
      <c r="Q663" s="67"/>
      <c r="R663" s="67"/>
      <c r="S663" s="67"/>
      <c r="T663" s="67"/>
      <c r="U663" s="67"/>
      <c r="V663" s="67"/>
      <c r="W663" s="69"/>
      <c r="X663" s="69" t="str">
        <f t="shared" si="13"/>
        <v/>
      </c>
    </row>
    <row r="664" spans="2:24" ht="18" customHeight="1" x14ac:dyDescent="0.35">
      <c r="B664" s="37"/>
      <c r="C664" s="37"/>
      <c r="D664" s="37"/>
      <c r="E664" s="37"/>
      <c r="F664" s="37"/>
      <c r="G664" s="37"/>
      <c r="H664" s="37"/>
      <c r="I664" s="37"/>
      <c r="J664" s="37"/>
      <c r="K664" s="76"/>
      <c r="L664" s="37"/>
      <c r="M664" s="92"/>
      <c r="N664" s="37"/>
      <c r="O664" s="66"/>
      <c r="P664" s="67"/>
      <c r="Q664" s="67"/>
      <c r="R664" s="67"/>
      <c r="S664" s="67"/>
      <c r="T664" s="67"/>
      <c r="U664" s="67"/>
      <c r="V664" s="67"/>
      <c r="W664" s="69"/>
      <c r="X664" s="69" t="str">
        <f t="shared" si="13"/>
        <v/>
      </c>
    </row>
    <row r="665" spans="2:24" ht="18" customHeight="1" x14ac:dyDescent="0.35">
      <c r="B665" s="37"/>
      <c r="C665" s="37"/>
      <c r="D665" s="37"/>
      <c r="E665" s="37"/>
      <c r="F665" s="37"/>
      <c r="G665" s="37"/>
      <c r="H665" s="37"/>
      <c r="I665" s="37"/>
      <c r="J665" s="37"/>
      <c r="K665" s="76"/>
      <c r="L665" s="37"/>
      <c r="M665" s="92"/>
      <c r="N665" s="37"/>
      <c r="O665" s="66"/>
      <c r="P665" s="67"/>
      <c r="Q665" s="67"/>
      <c r="R665" s="67"/>
      <c r="S665" s="67"/>
      <c r="T665" s="67"/>
      <c r="U665" s="67"/>
      <c r="V665" s="67"/>
      <c r="W665" s="69"/>
      <c r="X665" s="69" t="str">
        <f t="shared" si="13"/>
        <v/>
      </c>
    </row>
    <row r="666" spans="2:24" ht="18" customHeight="1" x14ac:dyDescent="0.35">
      <c r="B666" s="37"/>
      <c r="C666" s="37"/>
      <c r="D666" s="37"/>
      <c r="E666" s="37"/>
      <c r="F666" s="37"/>
      <c r="G666" s="37"/>
      <c r="H666" s="37"/>
      <c r="I666" s="37"/>
      <c r="J666" s="37"/>
      <c r="K666" s="76"/>
      <c r="L666" s="37"/>
      <c r="M666" s="92"/>
      <c r="N666" s="37"/>
      <c r="O666" s="66"/>
      <c r="P666" s="67"/>
      <c r="Q666" s="67"/>
      <c r="R666" s="67"/>
      <c r="S666" s="67"/>
      <c r="T666" s="67"/>
      <c r="U666" s="67"/>
      <c r="V666" s="67"/>
      <c r="W666" s="69"/>
      <c r="X666" s="69" t="str">
        <f t="shared" si="13"/>
        <v/>
      </c>
    </row>
    <row r="667" spans="2:24" ht="18" customHeight="1" x14ac:dyDescent="0.35">
      <c r="B667" s="37"/>
      <c r="C667" s="37"/>
      <c r="D667" s="37"/>
      <c r="E667" s="37"/>
      <c r="F667" s="37"/>
      <c r="G667" s="37"/>
      <c r="H667" s="37"/>
      <c r="I667" s="37"/>
      <c r="J667" s="37"/>
      <c r="K667" s="76"/>
      <c r="L667" s="37"/>
      <c r="M667" s="92"/>
      <c r="N667" s="37"/>
      <c r="O667" s="66"/>
      <c r="P667" s="67"/>
      <c r="Q667" s="67"/>
      <c r="R667" s="67"/>
      <c r="S667" s="67"/>
      <c r="T667" s="67"/>
      <c r="U667" s="67"/>
      <c r="V667" s="67"/>
      <c r="W667" s="69"/>
      <c r="X667" s="69" t="str">
        <f t="shared" si="13"/>
        <v/>
      </c>
    </row>
    <row r="668" spans="2:24" ht="18" customHeight="1" x14ac:dyDescent="0.35">
      <c r="B668" s="37"/>
      <c r="C668" s="37"/>
      <c r="D668" s="37"/>
      <c r="E668" s="37"/>
      <c r="F668" s="37"/>
      <c r="G668" s="37"/>
      <c r="H668" s="37"/>
      <c r="I668" s="37"/>
      <c r="J668" s="37"/>
      <c r="K668" s="76"/>
      <c r="L668" s="37"/>
      <c r="M668" s="92"/>
      <c r="N668" s="37"/>
      <c r="O668" s="66"/>
      <c r="P668" s="67"/>
      <c r="Q668" s="67"/>
      <c r="R668" s="67"/>
      <c r="S668" s="67"/>
      <c r="T668" s="67"/>
      <c r="U668" s="67"/>
      <c r="V668" s="67"/>
      <c r="W668" s="69"/>
      <c r="X668" s="69" t="str">
        <f t="shared" si="13"/>
        <v/>
      </c>
    </row>
    <row r="669" spans="2:24" ht="18" customHeight="1" x14ac:dyDescent="0.35">
      <c r="B669" s="37"/>
      <c r="C669" s="37"/>
      <c r="D669" s="37"/>
      <c r="E669" s="37"/>
      <c r="F669" s="37"/>
      <c r="G669" s="37"/>
      <c r="H669" s="37"/>
      <c r="I669" s="37"/>
      <c r="J669" s="37"/>
      <c r="K669" s="76"/>
      <c r="L669" s="37"/>
      <c r="M669" s="92"/>
      <c r="N669" s="37"/>
      <c r="O669" s="66"/>
      <c r="P669" s="67"/>
      <c r="Q669" s="67"/>
      <c r="R669" s="67"/>
      <c r="S669" s="67"/>
      <c r="T669" s="67"/>
      <c r="U669" s="67"/>
      <c r="V669" s="67"/>
      <c r="W669" s="69"/>
      <c r="X669" s="69" t="str">
        <f t="shared" si="13"/>
        <v/>
      </c>
    </row>
    <row r="670" spans="2:24" ht="18" customHeight="1" x14ac:dyDescent="0.35">
      <c r="B670" s="37"/>
      <c r="C670" s="37"/>
      <c r="D670" s="37"/>
      <c r="E670" s="37"/>
      <c r="F670" s="37"/>
      <c r="G670" s="37"/>
      <c r="H670" s="37"/>
      <c r="I670" s="37"/>
      <c r="J670" s="37"/>
      <c r="K670" s="76"/>
      <c r="L670" s="37"/>
      <c r="M670" s="92"/>
      <c r="N670" s="37"/>
      <c r="O670" s="66"/>
      <c r="P670" s="67"/>
      <c r="Q670" s="67"/>
      <c r="R670" s="67"/>
      <c r="S670" s="67"/>
      <c r="T670" s="67"/>
      <c r="U670" s="67"/>
      <c r="V670" s="67"/>
      <c r="W670" s="69"/>
      <c r="X670" s="69" t="str">
        <f t="shared" si="13"/>
        <v/>
      </c>
    </row>
    <row r="671" spans="2:24" ht="18" customHeight="1" x14ac:dyDescent="0.35">
      <c r="B671" s="37"/>
      <c r="C671" s="37"/>
      <c r="D671" s="37"/>
      <c r="E671" s="37"/>
      <c r="F671" s="37"/>
      <c r="G671" s="37"/>
      <c r="H671" s="37"/>
      <c r="I671" s="37"/>
      <c r="J671" s="37"/>
      <c r="K671" s="76"/>
      <c r="L671" s="37"/>
      <c r="M671" s="92"/>
      <c r="N671" s="37"/>
      <c r="O671" s="66"/>
      <c r="P671" s="67"/>
      <c r="Q671" s="67"/>
      <c r="R671" s="67"/>
      <c r="S671" s="67"/>
      <c r="T671" s="67"/>
      <c r="U671" s="67"/>
      <c r="V671" s="67"/>
      <c r="W671" s="69"/>
      <c r="X671" s="69" t="str">
        <f t="shared" si="13"/>
        <v/>
      </c>
    </row>
    <row r="672" spans="2:24" ht="18" customHeight="1" x14ac:dyDescent="0.35">
      <c r="B672" s="37"/>
      <c r="C672" s="37"/>
      <c r="D672" s="37"/>
      <c r="E672" s="37"/>
      <c r="F672" s="37"/>
      <c r="G672" s="37"/>
      <c r="H672" s="37"/>
      <c r="I672" s="37"/>
      <c r="J672" s="37"/>
      <c r="K672" s="76"/>
      <c r="L672" s="37"/>
      <c r="M672" s="92"/>
      <c r="N672" s="37"/>
      <c r="O672" s="66"/>
      <c r="P672" s="67"/>
      <c r="Q672" s="67"/>
      <c r="R672" s="67"/>
      <c r="S672" s="67"/>
      <c r="T672" s="67"/>
      <c r="U672" s="67"/>
      <c r="V672" s="67"/>
      <c r="W672" s="69"/>
      <c r="X672" s="69" t="str">
        <f t="shared" si="13"/>
        <v/>
      </c>
    </row>
    <row r="673" spans="2:24" ht="18" customHeight="1" x14ac:dyDescent="0.35">
      <c r="B673" s="37"/>
      <c r="C673" s="37"/>
      <c r="D673" s="37"/>
      <c r="E673" s="37"/>
      <c r="F673" s="37"/>
      <c r="G673" s="37"/>
      <c r="H673" s="37"/>
      <c r="I673" s="37"/>
      <c r="J673" s="37"/>
      <c r="K673" s="76"/>
      <c r="L673" s="37"/>
      <c r="M673" s="92"/>
      <c r="N673" s="37"/>
      <c r="O673" s="66"/>
      <c r="P673" s="67"/>
      <c r="Q673" s="67"/>
      <c r="R673" s="67"/>
      <c r="S673" s="67"/>
      <c r="T673" s="67"/>
      <c r="U673" s="67"/>
      <c r="V673" s="67"/>
      <c r="W673" s="69"/>
      <c r="X673" s="69" t="str">
        <f t="shared" ref="X673:X736" si="14">IF(ISBLANK(D673),"",IF(P673="Approved",W673+M673,0))</f>
        <v/>
      </c>
    </row>
    <row r="674" spans="2:24" ht="18" customHeight="1" x14ac:dyDescent="0.35">
      <c r="B674" s="37"/>
      <c r="C674" s="37"/>
      <c r="D674" s="37"/>
      <c r="E674" s="37"/>
      <c r="F674" s="37"/>
      <c r="G674" s="37"/>
      <c r="H674" s="37"/>
      <c r="I674" s="37"/>
      <c r="J674" s="37"/>
      <c r="K674" s="76"/>
      <c r="L674" s="37"/>
      <c r="M674" s="92"/>
      <c r="N674" s="37"/>
      <c r="O674" s="66"/>
      <c r="P674" s="67"/>
      <c r="Q674" s="67"/>
      <c r="R674" s="67"/>
      <c r="S674" s="67"/>
      <c r="T674" s="67"/>
      <c r="U674" s="67"/>
      <c r="V674" s="67"/>
      <c r="W674" s="69"/>
      <c r="X674" s="69" t="str">
        <f t="shared" si="14"/>
        <v/>
      </c>
    </row>
    <row r="675" spans="2:24" ht="18" customHeight="1" x14ac:dyDescent="0.35">
      <c r="B675" s="37"/>
      <c r="C675" s="37"/>
      <c r="D675" s="37"/>
      <c r="E675" s="37"/>
      <c r="F675" s="37"/>
      <c r="G675" s="37"/>
      <c r="H675" s="37"/>
      <c r="I675" s="37"/>
      <c r="J675" s="37"/>
      <c r="K675" s="76"/>
      <c r="L675" s="37"/>
      <c r="M675" s="92"/>
      <c r="N675" s="37"/>
      <c r="O675" s="66"/>
      <c r="P675" s="67"/>
      <c r="Q675" s="67"/>
      <c r="R675" s="67"/>
      <c r="S675" s="67"/>
      <c r="T675" s="67"/>
      <c r="U675" s="67"/>
      <c r="V675" s="67"/>
      <c r="W675" s="69"/>
      <c r="X675" s="69" t="str">
        <f t="shared" si="14"/>
        <v/>
      </c>
    </row>
    <row r="676" spans="2:24" ht="18" customHeight="1" x14ac:dyDescent="0.35">
      <c r="B676" s="37"/>
      <c r="C676" s="37"/>
      <c r="D676" s="37"/>
      <c r="E676" s="37"/>
      <c r="F676" s="37"/>
      <c r="G676" s="37"/>
      <c r="H676" s="37"/>
      <c r="I676" s="37"/>
      <c r="J676" s="37"/>
      <c r="K676" s="76"/>
      <c r="L676" s="37"/>
      <c r="M676" s="92"/>
      <c r="N676" s="37"/>
      <c r="O676" s="66"/>
      <c r="P676" s="67"/>
      <c r="Q676" s="67"/>
      <c r="R676" s="67"/>
      <c r="S676" s="67"/>
      <c r="T676" s="67"/>
      <c r="U676" s="67"/>
      <c r="V676" s="67"/>
      <c r="W676" s="69"/>
      <c r="X676" s="69" t="str">
        <f t="shared" si="14"/>
        <v/>
      </c>
    </row>
    <row r="677" spans="2:24" ht="18" customHeight="1" x14ac:dyDescent="0.35">
      <c r="B677" s="37"/>
      <c r="C677" s="37"/>
      <c r="D677" s="37"/>
      <c r="E677" s="37"/>
      <c r="F677" s="37"/>
      <c r="G677" s="37"/>
      <c r="H677" s="37"/>
      <c r="I677" s="37"/>
      <c r="J677" s="37"/>
      <c r="K677" s="76"/>
      <c r="L677" s="37"/>
      <c r="M677" s="92"/>
      <c r="N677" s="37"/>
      <c r="O677" s="66"/>
      <c r="P677" s="67"/>
      <c r="Q677" s="67"/>
      <c r="R677" s="67"/>
      <c r="S677" s="67"/>
      <c r="T677" s="67"/>
      <c r="U677" s="67"/>
      <c r="V677" s="67"/>
      <c r="W677" s="69"/>
      <c r="X677" s="69" t="str">
        <f t="shared" si="14"/>
        <v/>
      </c>
    </row>
    <row r="678" spans="2:24" ht="18" customHeight="1" x14ac:dyDescent="0.35">
      <c r="B678" s="37"/>
      <c r="C678" s="37"/>
      <c r="D678" s="37"/>
      <c r="E678" s="37"/>
      <c r="F678" s="37"/>
      <c r="G678" s="37"/>
      <c r="H678" s="37"/>
      <c r="I678" s="37"/>
      <c r="J678" s="37"/>
      <c r="K678" s="76"/>
      <c r="L678" s="37"/>
      <c r="M678" s="92"/>
      <c r="N678" s="37"/>
      <c r="O678" s="66"/>
      <c r="P678" s="67"/>
      <c r="Q678" s="67"/>
      <c r="R678" s="67"/>
      <c r="S678" s="67"/>
      <c r="T678" s="67"/>
      <c r="U678" s="67"/>
      <c r="V678" s="67"/>
      <c r="W678" s="69"/>
      <c r="X678" s="69" t="str">
        <f t="shared" si="14"/>
        <v/>
      </c>
    </row>
    <row r="679" spans="2:24" ht="18" customHeight="1" x14ac:dyDescent="0.35">
      <c r="B679" s="37"/>
      <c r="C679" s="37"/>
      <c r="D679" s="37"/>
      <c r="E679" s="37"/>
      <c r="F679" s="37"/>
      <c r="G679" s="37"/>
      <c r="H679" s="37"/>
      <c r="I679" s="37"/>
      <c r="J679" s="37"/>
      <c r="K679" s="76"/>
      <c r="L679" s="37"/>
      <c r="M679" s="92"/>
      <c r="N679" s="37"/>
      <c r="O679" s="66"/>
      <c r="P679" s="67"/>
      <c r="Q679" s="67"/>
      <c r="R679" s="67"/>
      <c r="S679" s="67"/>
      <c r="T679" s="67"/>
      <c r="U679" s="67"/>
      <c r="V679" s="67"/>
      <c r="W679" s="69"/>
      <c r="X679" s="69" t="str">
        <f t="shared" si="14"/>
        <v/>
      </c>
    </row>
    <row r="680" spans="2:24" ht="18" customHeight="1" x14ac:dyDescent="0.35">
      <c r="B680" s="37"/>
      <c r="C680" s="37"/>
      <c r="D680" s="37"/>
      <c r="E680" s="37"/>
      <c r="F680" s="37"/>
      <c r="G680" s="37"/>
      <c r="H680" s="37"/>
      <c r="I680" s="37"/>
      <c r="J680" s="37"/>
      <c r="K680" s="76"/>
      <c r="L680" s="37"/>
      <c r="M680" s="92"/>
      <c r="N680" s="37"/>
      <c r="O680" s="66"/>
      <c r="P680" s="67"/>
      <c r="Q680" s="67"/>
      <c r="R680" s="67"/>
      <c r="S680" s="67"/>
      <c r="T680" s="67"/>
      <c r="U680" s="67"/>
      <c r="V680" s="67"/>
      <c r="W680" s="69"/>
      <c r="X680" s="69" t="str">
        <f t="shared" si="14"/>
        <v/>
      </c>
    </row>
    <row r="681" spans="2:24" ht="18" customHeight="1" x14ac:dyDescent="0.35">
      <c r="B681" s="37"/>
      <c r="C681" s="37"/>
      <c r="D681" s="37"/>
      <c r="E681" s="37"/>
      <c r="F681" s="37"/>
      <c r="G681" s="37"/>
      <c r="H681" s="37"/>
      <c r="I681" s="37"/>
      <c r="J681" s="37"/>
      <c r="K681" s="76"/>
      <c r="L681" s="37"/>
      <c r="M681" s="92"/>
      <c r="N681" s="37"/>
      <c r="O681" s="66"/>
      <c r="P681" s="67"/>
      <c r="Q681" s="67"/>
      <c r="R681" s="67"/>
      <c r="S681" s="67"/>
      <c r="T681" s="67"/>
      <c r="U681" s="67"/>
      <c r="V681" s="67"/>
      <c r="W681" s="69"/>
      <c r="X681" s="69" t="str">
        <f t="shared" si="14"/>
        <v/>
      </c>
    </row>
    <row r="682" spans="2:24" ht="18" customHeight="1" x14ac:dyDescent="0.35">
      <c r="B682" s="37"/>
      <c r="C682" s="37"/>
      <c r="D682" s="37"/>
      <c r="E682" s="37"/>
      <c r="F682" s="37"/>
      <c r="G682" s="37"/>
      <c r="H682" s="37"/>
      <c r="I682" s="37"/>
      <c r="J682" s="37"/>
      <c r="K682" s="76"/>
      <c r="L682" s="37"/>
      <c r="M682" s="92"/>
      <c r="N682" s="37"/>
      <c r="O682" s="66"/>
      <c r="P682" s="67"/>
      <c r="Q682" s="67"/>
      <c r="R682" s="67"/>
      <c r="S682" s="67"/>
      <c r="T682" s="67"/>
      <c r="U682" s="67"/>
      <c r="V682" s="67"/>
      <c r="W682" s="69"/>
      <c r="X682" s="69" t="str">
        <f t="shared" si="14"/>
        <v/>
      </c>
    </row>
    <row r="683" spans="2:24" ht="18" customHeight="1" x14ac:dyDescent="0.35">
      <c r="B683" s="37"/>
      <c r="C683" s="37"/>
      <c r="D683" s="37"/>
      <c r="E683" s="37"/>
      <c r="F683" s="37"/>
      <c r="G683" s="37"/>
      <c r="H683" s="37"/>
      <c r="I683" s="37"/>
      <c r="J683" s="37"/>
      <c r="K683" s="76"/>
      <c r="L683" s="37"/>
      <c r="M683" s="92"/>
      <c r="N683" s="37"/>
      <c r="O683" s="66"/>
      <c r="P683" s="67"/>
      <c r="Q683" s="67"/>
      <c r="R683" s="67"/>
      <c r="S683" s="67"/>
      <c r="T683" s="67"/>
      <c r="U683" s="67"/>
      <c r="V683" s="67"/>
      <c r="W683" s="69"/>
      <c r="X683" s="69" t="str">
        <f t="shared" si="14"/>
        <v/>
      </c>
    </row>
    <row r="684" spans="2:24" ht="18" customHeight="1" x14ac:dyDescent="0.35">
      <c r="B684" s="37"/>
      <c r="C684" s="37"/>
      <c r="D684" s="37"/>
      <c r="E684" s="37"/>
      <c r="F684" s="37"/>
      <c r="G684" s="37"/>
      <c r="H684" s="37"/>
      <c r="I684" s="37"/>
      <c r="J684" s="37"/>
      <c r="K684" s="76"/>
      <c r="L684" s="37"/>
      <c r="M684" s="92"/>
      <c r="N684" s="37"/>
      <c r="O684" s="66"/>
      <c r="P684" s="67"/>
      <c r="Q684" s="67"/>
      <c r="R684" s="67"/>
      <c r="S684" s="67"/>
      <c r="T684" s="67"/>
      <c r="U684" s="67"/>
      <c r="V684" s="67"/>
      <c r="W684" s="69"/>
      <c r="X684" s="69" t="str">
        <f t="shared" si="14"/>
        <v/>
      </c>
    </row>
    <row r="685" spans="2:24" ht="18" customHeight="1" x14ac:dyDescent="0.35">
      <c r="B685" s="37"/>
      <c r="C685" s="37"/>
      <c r="D685" s="37"/>
      <c r="E685" s="37"/>
      <c r="F685" s="37"/>
      <c r="G685" s="37"/>
      <c r="H685" s="37"/>
      <c r="I685" s="37"/>
      <c r="J685" s="37"/>
      <c r="K685" s="76"/>
      <c r="L685" s="37"/>
      <c r="M685" s="92"/>
      <c r="N685" s="37"/>
      <c r="O685" s="66"/>
      <c r="P685" s="67"/>
      <c r="Q685" s="67"/>
      <c r="R685" s="67"/>
      <c r="S685" s="67"/>
      <c r="T685" s="67"/>
      <c r="U685" s="67"/>
      <c r="V685" s="67"/>
      <c r="W685" s="69"/>
      <c r="X685" s="69" t="str">
        <f t="shared" si="14"/>
        <v/>
      </c>
    </row>
    <row r="686" spans="2:24" ht="18" customHeight="1" x14ac:dyDescent="0.35">
      <c r="B686" s="37"/>
      <c r="C686" s="37"/>
      <c r="D686" s="37"/>
      <c r="E686" s="37"/>
      <c r="F686" s="37"/>
      <c r="G686" s="37"/>
      <c r="H686" s="37"/>
      <c r="I686" s="37"/>
      <c r="J686" s="37"/>
      <c r="K686" s="76"/>
      <c r="L686" s="37"/>
      <c r="M686" s="92"/>
      <c r="N686" s="37"/>
      <c r="O686" s="66"/>
      <c r="P686" s="67"/>
      <c r="Q686" s="67"/>
      <c r="R686" s="67"/>
      <c r="S686" s="67"/>
      <c r="T686" s="67"/>
      <c r="U686" s="67"/>
      <c r="V686" s="67"/>
      <c r="W686" s="69"/>
      <c r="X686" s="69" t="str">
        <f t="shared" si="14"/>
        <v/>
      </c>
    </row>
    <row r="687" spans="2:24" ht="18" customHeight="1" x14ac:dyDescent="0.35">
      <c r="B687" s="37"/>
      <c r="C687" s="37"/>
      <c r="D687" s="37"/>
      <c r="E687" s="37"/>
      <c r="F687" s="37"/>
      <c r="G687" s="37"/>
      <c r="H687" s="37"/>
      <c r="I687" s="37"/>
      <c r="J687" s="37"/>
      <c r="K687" s="76"/>
      <c r="L687" s="37"/>
      <c r="M687" s="92"/>
      <c r="N687" s="37"/>
      <c r="O687" s="66"/>
      <c r="P687" s="67"/>
      <c r="Q687" s="67"/>
      <c r="R687" s="67"/>
      <c r="S687" s="67"/>
      <c r="T687" s="67"/>
      <c r="U687" s="67"/>
      <c r="V687" s="67"/>
      <c r="W687" s="69"/>
      <c r="X687" s="69" t="str">
        <f t="shared" si="14"/>
        <v/>
      </c>
    </row>
    <row r="688" spans="2:24" ht="18" customHeight="1" x14ac:dyDescent="0.35">
      <c r="B688" s="37"/>
      <c r="C688" s="37"/>
      <c r="D688" s="37"/>
      <c r="E688" s="37"/>
      <c r="F688" s="37"/>
      <c r="G688" s="37"/>
      <c r="H688" s="37"/>
      <c r="I688" s="37"/>
      <c r="J688" s="37"/>
      <c r="K688" s="76"/>
      <c r="L688" s="37"/>
      <c r="M688" s="92"/>
      <c r="N688" s="37"/>
      <c r="O688" s="66"/>
      <c r="P688" s="67"/>
      <c r="Q688" s="67"/>
      <c r="R688" s="67"/>
      <c r="S688" s="67"/>
      <c r="T688" s="67"/>
      <c r="U688" s="67"/>
      <c r="V688" s="67"/>
      <c r="W688" s="69"/>
      <c r="X688" s="69" t="str">
        <f t="shared" si="14"/>
        <v/>
      </c>
    </row>
    <row r="689" spans="2:24" ht="18" customHeight="1" x14ac:dyDescent="0.35">
      <c r="B689" s="37"/>
      <c r="C689" s="37"/>
      <c r="D689" s="37"/>
      <c r="E689" s="37"/>
      <c r="F689" s="37"/>
      <c r="G689" s="37"/>
      <c r="H689" s="37"/>
      <c r="I689" s="37"/>
      <c r="J689" s="37"/>
      <c r="K689" s="76"/>
      <c r="L689" s="37"/>
      <c r="M689" s="92"/>
      <c r="N689" s="37"/>
      <c r="O689" s="66"/>
      <c r="P689" s="67"/>
      <c r="Q689" s="67"/>
      <c r="R689" s="67"/>
      <c r="S689" s="67"/>
      <c r="T689" s="67"/>
      <c r="U689" s="67"/>
      <c r="V689" s="67"/>
      <c r="W689" s="69"/>
      <c r="X689" s="69" t="str">
        <f t="shared" si="14"/>
        <v/>
      </c>
    </row>
    <row r="690" spans="2:24" ht="18" customHeight="1" x14ac:dyDescent="0.35">
      <c r="B690" s="37"/>
      <c r="C690" s="37"/>
      <c r="D690" s="37"/>
      <c r="E690" s="37"/>
      <c r="F690" s="37"/>
      <c r="G690" s="37"/>
      <c r="H690" s="37"/>
      <c r="I690" s="37"/>
      <c r="J690" s="37"/>
      <c r="K690" s="76"/>
      <c r="L690" s="37"/>
      <c r="M690" s="92"/>
      <c r="N690" s="37"/>
      <c r="O690" s="66"/>
      <c r="P690" s="67"/>
      <c r="Q690" s="67"/>
      <c r="R690" s="67"/>
      <c r="S690" s="67"/>
      <c r="T690" s="67"/>
      <c r="U690" s="67"/>
      <c r="V690" s="67"/>
      <c r="W690" s="69"/>
      <c r="X690" s="69" t="str">
        <f t="shared" si="14"/>
        <v/>
      </c>
    </row>
    <row r="691" spans="2:24" ht="18" customHeight="1" x14ac:dyDescent="0.35">
      <c r="B691" s="37"/>
      <c r="C691" s="37"/>
      <c r="D691" s="37"/>
      <c r="E691" s="37"/>
      <c r="F691" s="37"/>
      <c r="G691" s="37"/>
      <c r="H691" s="37"/>
      <c r="I691" s="37"/>
      <c r="J691" s="37"/>
      <c r="K691" s="76"/>
      <c r="L691" s="37"/>
      <c r="M691" s="92"/>
      <c r="N691" s="37"/>
      <c r="O691" s="66"/>
      <c r="P691" s="67"/>
      <c r="Q691" s="67"/>
      <c r="R691" s="67"/>
      <c r="S691" s="67"/>
      <c r="T691" s="67"/>
      <c r="U691" s="67"/>
      <c r="V691" s="67"/>
      <c r="W691" s="69"/>
      <c r="X691" s="69" t="str">
        <f t="shared" si="14"/>
        <v/>
      </c>
    </row>
    <row r="692" spans="2:24" ht="18" customHeight="1" x14ac:dyDescent="0.35">
      <c r="B692" s="37"/>
      <c r="C692" s="37"/>
      <c r="D692" s="37"/>
      <c r="E692" s="37"/>
      <c r="F692" s="37"/>
      <c r="G692" s="37"/>
      <c r="H692" s="37"/>
      <c r="I692" s="37"/>
      <c r="J692" s="37"/>
      <c r="K692" s="76"/>
      <c r="L692" s="37"/>
      <c r="M692" s="92"/>
      <c r="N692" s="37"/>
      <c r="O692" s="66"/>
      <c r="P692" s="67"/>
      <c r="Q692" s="67"/>
      <c r="R692" s="67"/>
      <c r="S692" s="67"/>
      <c r="T692" s="67"/>
      <c r="U692" s="67"/>
      <c r="V692" s="67"/>
      <c r="W692" s="69"/>
      <c r="X692" s="69" t="str">
        <f t="shared" si="14"/>
        <v/>
      </c>
    </row>
    <row r="693" spans="2:24" ht="18" customHeight="1" x14ac:dyDescent="0.35">
      <c r="B693" s="37"/>
      <c r="C693" s="37"/>
      <c r="D693" s="37"/>
      <c r="E693" s="37"/>
      <c r="F693" s="37"/>
      <c r="G693" s="37"/>
      <c r="H693" s="37"/>
      <c r="I693" s="37"/>
      <c r="J693" s="37"/>
      <c r="K693" s="76"/>
      <c r="L693" s="37"/>
      <c r="M693" s="92"/>
      <c r="N693" s="37"/>
      <c r="O693" s="66"/>
      <c r="P693" s="67"/>
      <c r="Q693" s="67"/>
      <c r="R693" s="67"/>
      <c r="S693" s="67"/>
      <c r="T693" s="67"/>
      <c r="U693" s="67"/>
      <c r="V693" s="67"/>
      <c r="W693" s="69"/>
      <c r="X693" s="69" t="str">
        <f t="shared" si="14"/>
        <v/>
      </c>
    </row>
    <row r="694" spans="2:24" ht="18" customHeight="1" x14ac:dyDescent="0.35">
      <c r="B694" s="37"/>
      <c r="C694" s="37"/>
      <c r="D694" s="37"/>
      <c r="E694" s="37"/>
      <c r="F694" s="37"/>
      <c r="G694" s="37"/>
      <c r="H694" s="37"/>
      <c r="I694" s="37"/>
      <c r="J694" s="37"/>
      <c r="K694" s="76"/>
      <c r="L694" s="37"/>
      <c r="M694" s="92"/>
      <c r="N694" s="37"/>
      <c r="O694" s="66"/>
      <c r="P694" s="67"/>
      <c r="Q694" s="67"/>
      <c r="R694" s="67"/>
      <c r="S694" s="67"/>
      <c r="T694" s="67"/>
      <c r="U694" s="67"/>
      <c r="V694" s="67"/>
      <c r="W694" s="69"/>
      <c r="X694" s="69" t="str">
        <f t="shared" si="14"/>
        <v/>
      </c>
    </row>
    <row r="695" spans="2:24" ht="18" customHeight="1" x14ac:dyDescent="0.35">
      <c r="B695" s="37"/>
      <c r="C695" s="37"/>
      <c r="D695" s="37"/>
      <c r="E695" s="37"/>
      <c r="F695" s="37"/>
      <c r="G695" s="37"/>
      <c r="H695" s="37"/>
      <c r="I695" s="37"/>
      <c r="J695" s="37"/>
      <c r="K695" s="76"/>
      <c r="L695" s="37"/>
      <c r="M695" s="92"/>
      <c r="N695" s="37"/>
      <c r="O695" s="66"/>
      <c r="P695" s="67"/>
      <c r="Q695" s="67"/>
      <c r="R695" s="67"/>
      <c r="S695" s="67"/>
      <c r="T695" s="67"/>
      <c r="U695" s="67"/>
      <c r="V695" s="67"/>
      <c r="W695" s="69"/>
      <c r="X695" s="69" t="str">
        <f t="shared" si="14"/>
        <v/>
      </c>
    </row>
    <row r="696" spans="2:24" ht="18" customHeight="1" x14ac:dyDescent="0.35">
      <c r="B696" s="37"/>
      <c r="C696" s="37"/>
      <c r="D696" s="37"/>
      <c r="E696" s="37"/>
      <c r="F696" s="37"/>
      <c r="G696" s="37"/>
      <c r="H696" s="37"/>
      <c r="I696" s="37"/>
      <c r="J696" s="37"/>
      <c r="K696" s="76"/>
      <c r="L696" s="37"/>
      <c r="M696" s="92"/>
      <c r="N696" s="37"/>
      <c r="O696" s="66"/>
      <c r="P696" s="67"/>
      <c r="Q696" s="67"/>
      <c r="R696" s="67"/>
      <c r="S696" s="67"/>
      <c r="T696" s="67"/>
      <c r="U696" s="67"/>
      <c r="V696" s="67"/>
      <c r="W696" s="69"/>
      <c r="X696" s="69" t="str">
        <f t="shared" si="14"/>
        <v/>
      </c>
    </row>
    <row r="697" spans="2:24" ht="18" customHeight="1" x14ac:dyDescent="0.35">
      <c r="B697" s="37"/>
      <c r="C697" s="37"/>
      <c r="D697" s="37"/>
      <c r="E697" s="37"/>
      <c r="F697" s="37"/>
      <c r="G697" s="37"/>
      <c r="H697" s="37"/>
      <c r="I697" s="37"/>
      <c r="J697" s="37"/>
      <c r="K697" s="76"/>
      <c r="L697" s="37"/>
      <c r="M697" s="92"/>
      <c r="N697" s="37"/>
      <c r="O697" s="66"/>
      <c r="P697" s="67"/>
      <c r="Q697" s="67"/>
      <c r="R697" s="67"/>
      <c r="S697" s="67"/>
      <c r="T697" s="67"/>
      <c r="U697" s="67"/>
      <c r="V697" s="67"/>
      <c r="W697" s="69"/>
      <c r="X697" s="69" t="str">
        <f t="shared" si="14"/>
        <v/>
      </c>
    </row>
    <row r="698" spans="2:24" ht="18" customHeight="1" x14ac:dyDescent="0.35">
      <c r="B698" s="37"/>
      <c r="C698" s="37"/>
      <c r="D698" s="37"/>
      <c r="E698" s="37"/>
      <c r="F698" s="37"/>
      <c r="G698" s="37"/>
      <c r="H698" s="37"/>
      <c r="I698" s="37"/>
      <c r="J698" s="37"/>
      <c r="K698" s="76"/>
      <c r="L698" s="37"/>
      <c r="M698" s="92"/>
      <c r="N698" s="37"/>
      <c r="O698" s="66"/>
      <c r="P698" s="67"/>
      <c r="Q698" s="67"/>
      <c r="R698" s="67"/>
      <c r="S698" s="67"/>
      <c r="T698" s="67"/>
      <c r="U698" s="67"/>
      <c r="V698" s="67"/>
      <c r="W698" s="69"/>
      <c r="X698" s="69" t="str">
        <f t="shared" si="14"/>
        <v/>
      </c>
    </row>
    <row r="699" spans="2:24" ht="18" customHeight="1" x14ac:dyDescent="0.35">
      <c r="B699" s="37"/>
      <c r="C699" s="37"/>
      <c r="D699" s="37"/>
      <c r="E699" s="37"/>
      <c r="F699" s="37"/>
      <c r="G699" s="37"/>
      <c r="H699" s="37"/>
      <c r="I699" s="37"/>
      <c r="J699" s="37"/>
      <c r="K699" s="76"/>
      <c r="L699" s="37"/>
      <c r="M699" s="92"/>
      <c r="N699" s="37"/>
      <c r="O699" s="66"/>
      <c r="P699" s="67"/>
      <c r="Q699" s="67"/>
      <c r="R699" s="67"/>
      <c r="S699" s="67"/>
      <c r="T699" s="67"/>
      <c r="U699" s="67"/>
      <c r="V699" s="67"/>
      <c r="W699" s="69"/>
      <c r="X699" s="69" t="str">
        <f t="shared" si="14"/>
        <v/>
      </c>
    </row>
    <row r="700" spans="2:24" ht="18" customHeight="1" x14ac:dyDescent="0.35">
      <c r="B700" s="37"/>
      <c r="C700" s="37"/>
      <c r="D700" s="37"/>
      <c r="E700" s="37"/>
      <c r="F700" s="37"/>
      <c r="G700" s="37"/>
      <c r="H700" s="37"/>
      <c r="I700" s="37"/>
      <c r="J700" s="37"/>
      <c r="K700" s="76"/>
      <c r="L700" s="37"/>
      <c r="M700" s="92"/>
      <c r="N700" s="37"/>
      <c r="O700" s="66"/>
      <c r="P700" s="67"/>
      <c r="Q700" s="67"/>
      <c r="R700" s="67"/>
      <c r="S700" s="67"/>
      <c r="T700" s="67"/>
      <c r="U700" s="67"/>
      <c r="V700" s="67"/>
      <c r="W700" s="69"/>
      <c r="X700" s="69" t="str">
        <f t="shared" si="14"/>
        <v/>
      </c>
    </row>
    <row r="701" spans="2:24" ht="18" customHeight="1" x14ac:dyDescent="0.35">
      <c r="B701" s="37"/>
      <c r="C701" s="37"/>
      <c r="D701" s="37"/>
      <c r="E701" s="37"/>
      <c r="F701" s="37"/>
      <c r="G701" s="37"/>
      <c r="H701" s="37"/>
      <c r="I701" s="37"/>
      <c r="J701" s="37"/>
      <c r="K701" s="76"/>
      <c r="L701" s="37"/>
      <c r="M701" s="92"/>
      <c r="N701" s="37"/>
      <c r="O701" s="66"/>
      <c r="P701" s="67"/>
      <c r="Q701" s="67"/>
      <c r="R701" s="67"/>
      <c r="S701" s="67"/>
      <c r="T701" s="67"/>
      <c r="U701" s="67"/>
      <c r="V701" s="67"/>
      <c r="W701" s="69"/>
      <c r="X701" s="69" t="str">
        <f t="shared" si="14"/>
        <v/>
      </c>
    </row>
    <row r="702" spans="2:24" ht="18" customHeight="1" x14ac:dyDescent="0.35">
      <c r="B702" s="37"/>
      <c r="C702" s="37"/>
      <c r="D702" s="37"/>
      <c r="E702" s="37"/>
      <c r="F702" s="37"/>
      <c r="G702" s="37"/>
      <c r="H702" s="37"/>
      <c r="I702" s="37"/>
      <c r="J702" s="37"/>
      <c r="K702" s="76"/>
      <c r="L702" s="37"/>
      <c r="M702" s="92"/>
      <c r="N702" s="37"/>
      <c r="O702" s="66"/>
      <c r="P702" s="67"/>
      <c r="Q702" s="67"/>
      <c r="R702" s="67"/>
      <c r="S702" s="67"/>
      <c r="T702" s="67"/>
      <c r="U702" s="67"/>
      <c r="V702" s="67"/>
      <c r="W702" s="69"/>
      <c r="X702" s="69" t="str">
        <f t="shared" si="14"/>
        <v/>
      </c>
    </row>
    <row r="703" spans="2:24" ht="18" customHeight="1" x14ac:dyDescent="0.35">
      <c r="B703" s="37"/>
      <c r="C703" s="37"/>
      <c r="D703" s="37"/>
      <c r="E703" s="37"/>
      <c r="F703" s="37"/>
      <c r="G703" s="37"/>
      <c r="H703" s="37"/>
      <c r="I703" s="37"/>
      <c r="J703" s="37"/>
      <c r="K703" s="76"/>
      <c r="L703" s="37"/>
      <c r="M703" s="92"/>
      <c r="N703" s="37"/>
      <c r="O703" s="66"/>
      <c r="P703" s="67"/>
      <c r="Q703" s="67"/>
      <c r="R703" s="67"/>
      <c r="S703" s="67"/>
      <c r="T703" s="67"/>
      <c r="U703" s="67"/>
      <c r="V703" s="67"/>
      <c r="W703" s="69"/>
      <c r="X703" s="69" t="str">
        <f t="shared" si="14"/>
        <v/>
      </c>
    </row>
    <row r="704" spans="2:24" ht="18" customHeight="1" x14ac:dyDescent="0.35">
      <c r="B704" s="37"/>
      <c r="C704" s="37"/>
      <c r="D704" s="37"/>
      <c r="E704" s="37"/>
      <c r="F704" s="37"/>
      <c r="G704" s="37"/>
      <c r="H704" s="37"/>
      <c r="I704" s="37"/>
      <c r="J704" s="37"/>
      <c r="K704" s="76"/>
      <c r="L704" s="37"/>
      <c r="M704" s="92"/>
      <c r="N704" s="37"/>
      <c r="O704" s="66"/>
      <c r="P704" s="67"/>
      <c r="Q704" s="67"/>
      <c r="R704" s="67"/>
      <c r="S704" s="67"/>
      <c r="T704" s="67"/>
      <c r="U704" s="67"/>
      <c r="V704" s="67"/>
      <c r="W704" s="69"/>
      <c r="X704" s="69" t="str">
        <f t="shared" si="14"/>
        <v/>
      </c>
    </row>
    <row r="705" spans="2:24" ht="18" customHeight="1" x14ac:dyDescent="0.35">
      <c r="B705" s="37"/>
      <c r="C705" s="37"/>
      <c r="D705" s="37"/>
      <c r="E705" s="37"/>
      <c r="F705" s="37"/>
      <c r="G705" s="37"/>
      <c r="H705" s="37"/>
      <c r="I705" s="37"/>
      <c r="J705" s="37"/>
      <c r="K705" s="76"/>
      <c r="L705" s="37"/>
      <c r="M705" s="92"/>
      <c r="N705" s="37"/>
      <c r="O705" s="66"/>
      <c r="P705" s="67"/>
      <c r="Q705" s="67"/>
      <c r="R705" s="67"/>
      <c r="S705" s="67"/>
      <c r="T705" s="67"/>
      <c r="U705" s="67"/>
      <c r="V705" s="67"/>
      <c r="W705" s="69"/>
      <c r="X705" s="69" t="str">
        <f t="shared" si="14"/>
        <v/>
      </c>
    </row>
    <row r="706" spans="2:24" ht="18" customHeight="1" x14ac:dyDescent="0.35">
      <c r="B706" s="37"/>
      <c r="C706" s="37"/>
      <c r="D706" s="37"/>
      <c r="E706" s="37"/>
      <c r="F706" s="37"/>
      <c r="G706" s="37"/>
      <c r="H706" s="37"/>
      <c r="I706" s="37"/>
      <c r="J706" s="37"/>
      <c r="K706" s="76"/>
      <c r="L706" s="37"/>
      <c r="M706" s="92"/>
      <c r="N706" s="37"/>
      <c r="O706" s="66"/>
      <c r="P706" s="67"/>
      <c r="Q706" s="67"/>
      <c r="R706" s="67"/>
      <c r="S706" s="67"/>
      <c r="T706" s="67"/>
      <c r="U706" s="67"/>
      <c r="V706" s="67"/>
      <c r="W706" s="69"/>
      <c r="X706" s="69" t="str">
        <f t="shared" si="14"/>
        <v/>
      </c>
    </row>
    <row r="707" spans="2:24" ht="18" customHeight="1" x14ac:dyDescent="0.35">
      <c r="B707" s="37"/>
      <c r="C707" s="37"/>
      <c r="D707" s="37"/>
      <c r="E707" s="37"/>
      <c r="F707" s="37"/>
      <c r="G707" s="37"/>
      <c r="H707" s="37"/>
      <c r="I707" s="37"/>
      <c r="J707" s="37"/>
      <c r="K707" s="76"/>
      <c r="L707" s="37"/>
      <c r="M707" s="92"/>
      <c r="N707" s="37"/>
      <c r="O707" s="66"/>
      <c r="P707" s="67"/>
      <c r="Q707" s="67"/>
      <c r="R707" s="67"/>
      <c r="S707" s="67"/>
      <c r="T707" s="67"/>
      <c r="U707" s="67"/>
      <c r="V707" s="67"/>
      <c r="W707" s="69"/>
      <c r="X707" s="69" t="str">
        <f t="shared" si="14"/>
        <v/>
      </c>
    </row>
    <row r="708" spans="2:24" ht="18" customHeight="1" x14ac:dyDescent="0.35">
      <c r="B708" s="37"/>
      <c r="C708" s="37"/>
      <c r="D708" s="37"/>
      <c r="E708" s="37"/>
      <c r="F708" s="37"/>
      <c r="G708" s="37"/>
      <c r="H708" s="37"/>
      <c r="I708" s="37"/>
      <c r="J708" s="37"/>
      <c r="K708" s="76"/>
      <c r="L708" s="37"/>
      <c r="M708" s="92"/>
      <c r="N708" s="37"/>
      <c r="O708" s="66"/>
      <c r="P708" s="67"/>
      <c r="Q708" s="67"/>
      <c r="R708" s="67"/>
      <c r="S708" s="67"/>
      <c r="T708" s="67"/>
      <c r="U708" s="67"/>
      <c r="V708" s="67"/>
      <c r="W708" s="69"/>
      <c r="X708" s="69" t="str">
        <f t="shared" si="14"/>
        <v/>
      </c>
    </row>
    <row r="709" spans="2:24" ht="18" customHeight="1" x14ac:dyDescent="0.35">
      <c r="B709" s="37"/>
      <c r="C709" s="37"/>
      <c r="D709" s="37"/>
      <c r="E709" s="37"/>
      <c r="F709" s="37"/>
      <c r="G709" s="37"/>
      <c r="H709" s="37"/>
      <c r="I709" s="37"/>
      <c r="J709" s="37"/>
      <c r="K709" s="76"/>
      <c r="L709" s="37"/>
      <c r="M709" s="92"/>
      <c r="N709" s="37"/>
      <c r="O709" s="66"/>
      <c r="P709" s="67"/>
      <c r="Q709" s="67"/>
      <c r="R709" s="67"/>
      <c r="S709" s="67"/>
      <c r="T709" s="67"/>
      <c r="U709" s="67"/>
      <c r="V709" s="67"/>
      <c r="W709" s="69"/>
      <c r="X709" s="69" t="str">
        <f t="shared" si="14"/>
        <v/>
      </c>
    </row>
    <row r="710" spans="2:24" ht="18" customHeight="1" x14ac:dyDescent="0.35">
      <c r="B710" s="37"/>
      <c r="C710" s="37"/>
      <c r="D710" s="37"/>
      <c r="E710" s="37"/>
      <c r="F710" s="37"/>
      <c r="G710" s="37"/>
      <c r="H710" s="37"/>
      <c r="I710" s="37"/>
      <c r="J710" s="37"/>
      <c r="K710" s="76"/>
      <c r="L710" s="37"/>
      <c r="M710" s="92"/>
      <c r="N710" s="37"/>
      <c r="O710" s="66"/>
      <c r="P710" s="67"/>
      <c r="Q710" s="67"/>
      <c r="R710" s="67"/>
      <c r="S710" s="67"/>
      <c r="T710" s="67"/>
      <c r="U710" s="67"/>
      <c r="V710" s="67"/>
      <c r="W710" s="69"/>
      <c r="X710" s="69" t="str">
        <f t="shared" si="14"/>
        <v/>
      </c>
    </row>
    <row r="711" spans="2:24" ht="18" customHeight="1" x14ac:dyDescent="0.35">
      <c r="B711" s="37"/>
      <c r="C711" s="37"/>
      <c r="D711" s="37"/>
      <c r="E711" s="37"/>
      <c r="F711" s="37"/>
      <c r="G711" s="37"/>
      <c r="H711" s="37"/>
      <c r="I711" s="37"/>
      <c r="J711" s="37"/>
      <c r="K711" s="76"/>
      <c r="L711" s="37"/>
      <c r="M711" s="92"/>
      <c r="N711" s="37"/>
      <c r="O711" s="66"/>
      <c r="P711" s="67"/>
      <c r="Q711" s="67"/>
      <c r="R711" s="67"/>
      <c r="S711" s="67"/>
      <c r="T711" s="67"/>
      <c r="U711" s="67"/>
      <c r="V711" s="67"/>
      <c r="W711" s="69"/>
      <c r="X711" s="69" t="str">
        <f t="shared" si="14"/>
        <v/>
      </c>
    </row>
    <row r="712" spans="2:24" ht="18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76"/>
      <c r="L712" s="37"/>
      <c r="M712" s="92"/>
      <c r="N712" s="37"/>
      <c r="O712" s="66"/>
      <c r="P712" s="67"/>
      <c r="Q712" s="67"/>
      <c r="R712" s="67"/>
      <c r="S712" s="67"/>
      <c r="T712" s="67"/>
      <c r="U712" s="67"/>
      <c r="V712" s="67"/>
      <c r="W712" s="69"/>
      <c r="X712" s="69" t="str">
        <f t="shared" si="14"/>
        <v/>
      </c>
    </row>
    <row r="713" spans="2:24" ht="18" customHeight="1" x14ac:dyDescent="0.35">
      <c r="B713" s="37"/>
      <c r="C713" s="37"/>
      <c r="D713" s="37"/>
      <c r="E713" s="37"/>
      <c r="F713" s="37"/>
      <c r="G713" s="37"/>
      <c r="H713" s="37"/>
      <c r="I713" s="37"/>
      <c r="J713" s="37"/>
      <c r="K713" s="76"/>
      <c r="L713" s="37"/>
      <c r="M713" s="92"/>
      <c r="N713" s="37"/>
      <c r="O713" s="66"/>
      <c r="P713" s="67"/>
      <c r="Q713" s="67"/>
      <c r="R713" s="67"/>
      <c r="S713" s="67"/>
      <c r="T713" s="67"/>
      <c r="U713" s="67"/>
      <c r="V713" s="67"/>
      <c r="W713" s="69"/>
      <c r="X713" s="69" t="str">
        <f t="shared" si="14"/>
        <v/>
      </c>
    </row>
    <row r="714" spans="2:24" ht="18" customHeight="1" x14ac:dyDescent="0.35">
      <c r="B714" s="37"/>
      <c r="C714" s="37"/>
      <c r="D714" s="37"/>
      <c r="E714" s="37"/>
      <c r="F714" s="37"/>
      <c r="G714" s="37"/>
      <c r="H714" s="37"/>
      <c r="I714" s="37"/>
      <c r="J714" s="37"/>
      <c r="K714" s="76"/>
      <c r="L714" s="37"/>
      <c r="M714" s="92"/>
      <c r="N714" s="37"/>
      <c r="O714" s="66"/>
      <c r="P714" s="67"/>
      <c r="Q714" s="67"/>
      <c r="R714" s="67"/>
      <c r="S714" s="67"/>
      <c r="T714" s="67"/>
      <c r="U714" s="67"/>
      <c r="V714" s="67"/>
      <c r="W714" s="69"/>
      <c r="X714" s="69" t="str">
        <f t="shared" si="14"/>
        <v/>
      </c>
    </row>
    <row r="715" spans="2:24" ht="18" customHeight="1" x14ac:dyDescent="0.35">
      <c r="B715" s="37"/>
      <c r="C715" s="37"/>
      <c r="D715" s="37"/>
      <c r="E715" s="37"/>
      <c r="F715" s="37"/>
      <c r="G715" s="37"/>
      <c r="H715" s="37"/>
      <c r="I715" s="37"/>
      <c r="J715" s="37"/>
      <c r="K715" s="76"/>
      <c r="L715" s="37"/>
      <c r="M715" s="92"/>
      <c r="N715" s="37"/>
      <c r="O715" s="66"/>
      <c r="P715" s="67"/>
      <c r="Q715" s="67"/>
      <c r="R715" s="67"/>
      <c r="S715" s="67"/>
      <c r="T715" s="67"/>
      <c r="U715" s="67"/>
      <c r="V715" s="67"/>
      <c r="W715" s="69"/>
      <c r="X715" s="69" t="str">
        <f t="shared" si="14"/>
        <v/>
      </c>
    </row>
    <row r="716" spans="2:24" ht="18" customHeight="1" x14ac:dyDescent="0.35">
      <c r="B716" s="37"/>
      <c r="C716" s="37"/>
      <c r="D716" s="37"/>
      <c r="E716" s="37"/>
      <c r="F716" s="37"/>
      <c r="G716" s="37"/>
      <c r="H716" s="37"/>
      <c r="I716" s="37"/>
      <c r="J716" s="37"/>
      <c r="K716" s="76"/>
      <c r="L716" s="37"/>
      <c r="M716" s="92"/>
      <c r="N716" s="37"/>
      <c r="O716" s="66"/>
      <c r="P716" s="67"/>
      <c r="Q716" s="67"/>
      <c r="R716" s="67"/>
      <c r="S716" s="67"/>
      <c r="T716" s="67"/>
      <c r="U716" s="67"/>
      <c r="V716" s="67"/>
      <c r="W716" s="69"/>
      <c r="X716" s="69" t="str">
        <f t="shared" si="14"/>
        <v/>
      </c>
    </row>
    <row r="717" spans="2:24" ht="18" customHeight="1" x14ac:dyDescent="0.35">
      <c r="B717" s="37"/>
      <c r="C717" s="37"/>
      <c r="D717" s="37"/>
      <c r="E717" s="37"/>
      <c r="F717" s="37"/>
      <c r="G717" s="37"/>
      <c r="H717" s="37"/>
      <c r="I717" s="37"/>
      <c r="J717" s="37"/>
      <c r="K717" s="76"/>
      <c r="L717" s="37"/>
      <c r="M717" s="92"/>
      <c r="N717" s="37"/>
      <c r="O717" s="66"/>
      <c r="P717" s="67"/>
      <c r="Q717" s="67"/>
      <c r="R717" s="67"/>
      <c r="S717" s="67"/>
      <c r="T717" s="67"/>
      <c r="U717" s="67"/>
      <c r="V717" s="67"/>
      <c r="W717" s="69"/>
      <c r="X717" s="69" t="str">
        <f t="shared" si="14"/>
        <v/>
      </c>
    </row>
    <row r="718" spans="2:24" ht="18" customHeight="1" x14ac:dyDescent="0.35">
      <c r="B718" s="37"/>
      <c r="C718" s="37"/>
      <c r="D718" s="37"/>
      <c r="E718" s="37"/>
      <c r="F718" s="37"/>
      <c r="G718" s="37"/>
      <c r="H718" s="37"/>
      <c r="I718" s="37"/>
      <c r="J718" s="37"/>
      <c r="K718" s="76"/>
      <c r="L718" s="37"/>
      <c r="M718" s="92"/>
      <c r="N718" s="37"/>
      <c r="O718" s="66"/>
      <c r="P718" s="67"/>
      <c r="Q718" s="67"/>
      <c r="R718" s="67"/>
      <c r="S718" s="67"/>
      <c r="T718" s="67"/>
      <c r="U718" s="67"/>
      <c r="V718" s="67"/>
      <c r="W718" s="69"/>
      <c r="X718" s="69" t="str">
        <f t="shared" si="14"/>
        <v/>
      </c>
    </row>
    <row r="719" spans="2:24" ht="18" customHeight="1" x14ac:dyDescent="0.35">
      <c r="B719" s="37"/>
      <c r="C719" s="37"/>
      <c r="D719" s="37"/>
      <c r="E719" s="37"/>
      <c r="F719" s="37"/>
      <c r="G719" s="37"/>
      <c r="H719" s="37"/>
      <c r="I719" s="37"/>
      <c r="J719" s="37"/>
      <c r="K719" s="76"/>
      <c r="L719" s="37"/>
      <c r="M719" s="92"/>
      <c r="N719" s="37"/>
      <c r="O719" s="66"/>
      <c r="P719" s="67"/>
      <c r="Q719" s="67"/>
      <c r="R719" s="67"/>
      <c r="S719" s="67"/>
      <c r="T719" s="67"/>
      <c r="U719" s="67"/>
      <c r="V719" s="67"/>
      <c r="W719" s="69"/>
      <c r="X719" s="69" t="str">
        <f t="shared" si="14"/>
        <v/>
      </c>
    </row>
    <row r="720" spans="2:24" ht="18" customHeight="1" x14ac:dyDescent="0.35">
      <c r="B720" s="37"/>
      <c r="C720" s="37"/>
      <c r="D720" s="37"/>
      <c r="E720" s="37"/>
      <c r="F720" s="37"/>
      <c r="G720" s="37"/>
      <c r="H720" s="37"/>
      <c r="I720" s="37"/>
      <c r="J720" s="37"/>
      <c r="K720" s="76"/>
      <c r="L720" s="37"/>
      <c r="M720" s="92"/>
      <c r="N720" s="37"/>
      <c r="O720" s="66"/>
      <c r="P720" s="67"/>
      <c r="Q720" s="67"/>
      <c r="R720" s="67"/>
      <c r="S720" s="67"/>
      <c r="T720" s="67"/>
      <c r="U720" s="67"/>
      <c r="V720" s="67"/>
      <c r="W720" s="69"/>
      <c r="X720" s="69" t="str">
        <f t="shared" si="14"/>
        <v/>
      </c>
    </row>
    <row r="721" spans="2:24" ht="18" customHeight="1" x14ac:dyDescent="0.35">
      <c r="B721" s="37"/>
      <c r="C721" s="37"/>
      <c r="D721" s="37"/>
      <c r="E721" s="37"/>
      <c r="F721" s="37"/>
      <c r="G721" s="37"/>
      <c r="H721" s="37"/>
      <c r="I721" s="37"/>
      <c r="J721" s="37"/>
      <c r="K721" s="76"/>
      <c r="L721" s="37"/>
      <c r="M721" s="92"/>
      <c r="N721" s="37"/>
      <c r="O721" s="66"/>
      <c r="P721" s="67"/>
      <c r="Q721" s="67"/>
      <c r="R721" s="67"/>
      <c r="S721" s="67"/>
      <c r="T721" s="67"/>
      <c r="U721" s="67"/>
      <c r="V721" s="67"/>
      <c r="W721" s="69"/>
      <c r="X721" s="69" t="str">
        <f t="shared" si="14"/>
        <v/>
      </c>
    </row>
    <row r="722" spans="2:24" ht="18" customHeight="1" x14ac:dyDescent="0.35">
      <c r="B722" s="37"/>
      <c r="C722" s="37"/>
      <c r="D722" s="37"/>
      <c r="E722" s="37"/>
      <c r="F722" s="37"/>
      <c r="G722" s="37"/>
      <c r="H722" s="37"/>
      <c r="I722" s="37"/>
      <c r="J722" s="37"/>
      <c r="K722" s="76"/>
      <c r="L722" s="37"/>
      <c r="M722" s="92"/>
      <c r="N722" s="37"/>
      <c r="O722" s="66"/>
      <c r="P722" s="67"/>
      <c r="Q722" s="67"/>
      <c r="R722" s="67"/>
      <c r="S722" s="67"/>
      <c r="T722" s="67"/>
      <c r="U722" s="67"/>
      <c r="V722" s="67"/>
      <c r="W722" s="69"/>
      <c r="X722" s="69" t="str">
        <f t="shared" si="14"/>
        <v/>
      </c>
    </row>
    <row r="723" spans="2:24" ht="18" customHeight="1" x14ac:dyDescent="0.35">
      <c r="B723" s="37"/>
      <c r="C723" s="37"/>
      <c r="D723" s="37"/>
      <c r="E723" s="37"/>
      <c r="F723" s="37"/>
      <c r="G723" s="37"/>
      <c r="H723" s="37"/>
      <c r="I723" s="37"/>
      <c r="J723" s="37"/>
      <c r="K723" s="76"/>
      <c r="L723" s="37"/>
      <c r="M723" s="92"/>
      <c r="N723" s="37"/>
      <c r="O723" s="66"/>
      <c r="P723" s="67"/>
      <c r="Q723" s="67"/>
      <c r="R723" s="67"/>
      <c r="S723" s="67"/>
      <c r="T723" s="67"/>
      <c r="U723" s="67"/>
      <c r="V723" s="67"/>
      <c r="W723" s="69"/>
      <c r="X723" s="69" t="str">
        <f t="shared" si="14"/>
        <v/>
      </c>
    </row>
    <row r="724" spans="2:24" ht="18" customHeight="1" x14ac:dyDescent="0.35">
      <c r="B724" s="37"/>
      <c r="C724" s="37"/>
      <c r="D724" s="37"/>
      <c r="E724" s="37"/>
      <c r="F724" s="37"/>
      <c r="G724" s="37"/>
      <c r="H724" s="37"/>
      <c r="I724" s="37"/>
      <c r="J724" s="37"/>
      <c r="K724" s="76"/>
      <c r="L724" s="37"/>
      <c r="M724" s="92"/>
      <c r="N724" s="37"/>
      <c r="O724" s="66"/>
      <c r="P724" s="67"/>
      <c r="Q724" s="67"/>
      <c r="R724" s="67"/>
      <c r="S724" s="67"/>
      <c r="T724" s="67"/>
      <c r="U724" s="67"/>
      <c r="V724" s="67"/>
      <c r="W724" s="69"/>
      <c r="X724" s="69" t="str">
        <f t="shared" si="14"/>
        <v/>
      </c>
    </row>
    <row r="725" spans="2:24" ht="18" customHeight="1" x14ac:dyDescent="0.35">
      <c r="B725" s="37"/>
      <c r="C725" s="37"/>
      <c r="D725" s="37"/>
      <c r="E725" s="37"/>
      <c r="F725" s="37"/>
      <c r="G725" s="37"/>
      <c r="H725" s="37"/>
      <c r="I725" s="37"/>
      <c r="J725" s="37"/>
      <c r="K725" s="76"/>
      <c r="L725" s="37"/>
      <c r="M725" s="92"/>
      <c r="N725" s="37"/>
      <c r="O725" s="66"/>
      <c r="P725" s="67"/>
      <c r="Q725" s="67"/>
      <c r="R725" s="67"/>
      <c r="S725" s="67"/>
      <c r="T725" s="67"/>
      <c r="U725" s="67"/>
      <c r="V725" s="67"/>
      <c r="W725" s="69"/>
      <c r="X725" s="69" t="str">
        <f t="shared" si="14"/>
        <v/>
      </c>
    </row>
    <row r="726" spans="2:24" ht="18" customHeight="1" x14ac:dyDescent="0.35">
      <c r="B726" s="37"/>
      <c r="C726" s="37"/>
      <c r="D726" s="37"/>
      <c r="E726" s="37"/>
      <c r="F726" s="37"/>
      <c r="G726" s="37"/>
      <c r="H726" s="37"/>
      <c r="I726" s="37"/>
      <c r="J726" s="37"/>
      <c r="K726" s="76"/>
      <c r="L726" s="37"/>
      <c r="M726" s="92"/>
      <c r="N726" s="37"/>
      <c r="O726" s="66"/>
      <c r="P726" s="67"/>
      <c r="Q726" s="67"/>
      <c r="R726" s="67"/>
      <c r="S726" s="67"/>
      <c r="T726" s="67"/>
      <c r="U726" s="67"/>
      <c r="V726" s="67"/>
      <c r="W726" s="69"/>
      <c r="X726" s="69" t="str">
        <f t="shared" si="14"/>
        <v/>
      </c>
    </row>
    <row r="727" spans="2:24" ht="18" customHeight="1" x14ac:dyDescent="0.35">
      <c r="B727" s="37"/>
      <c r="C727" s="37"/>
      <c r="D727" s="37"/>
      <c r="E727" s="37"/>
      <c r="F727" s="37"/>
      <c r="G727" s="37"/>
      <c r="H727" s="37"/>
      <c r="I727" s="37"/>
      <c r="J727" s="37"/>
      <c r="K727" s="76"/>
      <c r="L727" s="37"/>
      <c r="M727" s="92"/>
      <c r="N727" s="37"/>
      <c r="O727" s="66"/>
      <c r="P727" s="67"/>
      <c r="Q727" s="67"/>
      <c r="R727" s="67"/>
      <c r="S727" s="67"/>
      <c r="T727" s="67"/>
      <c r="U727" s="67"/>
      <c r="V727" s="67"/>
      <c r="W727" s="69"/>
      <c r="X727" s="69" t="str">
        <f t="shared" si="14"/>
        <v/>
      </c>
    </row>
    <row r="728" spans="2:24" ht="18" customHeight="1" x14ac:dyDescent="0.35">
      <c r="B728" s="37"/>
      <c r="C728" s="37"/>
      <c r="D728" s="37"/>
      <c r="E728" s="37"/>
      <c r="F728" s="37"/>
      <c r="G728" s="37"/>
      <c r="H728" s="37"/>
      <c r="I728" s="37"/>
      <c r="J728" s="37"/>
      <c r="K728" s="76"/>
      <c r="L728" s="37"/>
      <c r="M728" s="92"/>
      <c r="N728" s="37"/>
      <c r="O728" s="66"/>
      <c r="P728" s="67"/>
      <c r="Q728" s="67"/>
      <c r="R728" s="67"/>
      <c r="S728" s="67"/>
      <c r="T728" s="67"/>
      <c r="U728" s="67"/>
      <c r="V728" s="67"/>
      <c r="W728" s="69"/>
      <c r="X728" s="69" t="str">
        <f t="shared" si="14"/>
        <v/>
      </c>
    </row>
    <row r="729" spans="2:24" ht="18" customHeight="1" x14ac:dyDescent="0.35">
      <c r="B729" s="37"/>
      <c r="C729" s="37"/>
      <c r="D729" s="37"/>
      <c r="E729" s="37"/>
      <c r="F729" s="37"/>
      <c r="G729" s="37"/>
      <c r="H729" s="37"/>
      <c r="I729" s="37"/>
      <c r="J729" s="37"/>
      <c r="K729" s="76"/>
      <c r="L729" s="37"/>
      <c r="M729" s="92"/>
      <c r="N729" s="37"/>
      <c r="O729" s="66"/>
      <c r="P729" s="67"/>
      <c r="Q729" s="67"/>
      <c r="R729" s="67"/>
      <c r="S729" s="67"/>
      <c r="T729" s="67"/>
      <c r="U729" s="67"/>
      <c r="V729" s="67"/>
      <c r="W729" s="69"/>
      <c r="X729" s="69" t="str">
        <f t="shared" si="14"/>
        <v/>
      </c>
    </row>
    <row r="730" spans="2:24" ht="18" customHeight="1" x14ac:dyDescent="0.35">
      <c r="B730" s="37"/>
      <c r="C730" s="37"/>
      <c r="D730" s="37"/>
      <c r="E730" s="37"/>
      <c r="F730" s="37"/>
      <c r="G730" s="37"/>
      <c r="H730" s="37"/>
      <c r="I730" s="37"/>
      <c r="J730" s="37"/>
      <c r="K730" s="76"/>
      <c r="L730" s="37"/>
      <c r="M730" s="92"/>
      <c r="N730" s="37"/>
      <c r="O730" s="66"/>
      <c r="P730" s="67"/>
      <c r="Q730" s="67"/>
      <c r="R730" s="67"/>
      <c r="S730" s="67"/>
      <c r="T730" s="67"/>
      <c r="U730" s="67"/>
      <c r="V730" s="67"/>
      <c r="W730" s="69"/>
      <c r="X730" s="69" t="str">
        <f t="shared" si="14"/>
        <v/>
      </c>
    </row>
    <row r="731" spans="2:24" ht="18" customHeight="1" x14ac:dyDescent="0.35">
      <c r="B731" s="37"/>
      <c r="C731" s="37"/>
      <c r="D731" s="37"/>
      <c r="E731" s="37"/>
      <c r="F731" s="37"/>
      <c r="G731" s="37"/>
      <c r="H731" s="37"/>
      <c r="I731" s="37"/>
      <c r="J731" s="37"/>
      <c r="K731" s="76"/>
      <c r="L731" s="37"/>
      <c r="M731" s="92"/>
      <c r="N731" s="37"/>
      <c r="O731" s="66"/>
      <c r="P731" s="67"/>
      <c r="Q731" s="67"/>
      <c r="R731" s="67"/>
      <c r="S731" s="67"/>
      <c r="T731" s="67"/>
      <c r="U731" s="67"/>
      <c r="V731" s="67"/>
      <c r="W731" s="69"/>
      <c r="X731" s="69" t="str">
        <f t="shared" si="14"/>
        <v/>
      </c>
    </row>
    <row r="732" spans="2:24" ht="18" customHeight="1" x14ac:dyDescent="0.35">
      <c r="B732" s="37"/>
      <c r="C732" s="37"/>
      <c r="D732" s="37"/>
      <c r="E732" s="37"/>
      <c r="F732" s="37"/>
      <c r="G732" s="37"/>
      <c r="H732" s="37"/>
      <c r="I732" s="37"/>
      <c r="J732" s="37"/>
      <c r="K732" s="76"/>
      <c r="L732" s="37"/>
      <c r="M732" s="92"/>
      <c r="N732" s="37"/>
      <c r="O732" s="66"/>
      <c r="P732" s="67"/>
      <c r="Q732" s="67"/>
      <c r="R732" s="67"/>
      <c r="S732" s="67"/>
      <c r="T732" s="67"/>
      <c r="U732" s="67"/>
      <c r="V732" s="67"/>
      <c r="W732" s="69"/>
      <c r="X732" s="69" t="str">
        <f t="shared" si="14"/>
        <v/>
      </c>
    </row>
    <row r="733" spans="2:24" ht="18" customHeight="1" x14ac:dyDescent="0.35">
      <c r="B733" s="37"/>
      <c r="C733" s="37"/>
      <c r="D733" s="37"/>
      <c r="E733" s="37"/>
      <c r="F733" s="37"/>
      <c r="G733" s="37"/>
      <c r="H733" s="37"/>
      <c r="I733" s="37"/>
      <c r="J733" s="37"/>
      <c r="K733" s="76"/>
      <c r="L733" s="37"/>
      <c r="M733" s="92"/>
      <c r="N733" s="37"/>
      <c r="O733" s="66"/>
      <c r="P733" s="67"/>
      <c r="Q733" s="67"/>
      <c r="R733" s="67"/>
      <c r="S733" s="67"/>
      <c r="T733" s="67"/>
      <c r="U733" s="67"/>
      <c r="V733" s="67"/>
      <c r="W733" s="69"/>
      <c r="X733" s="69" t="str">
        <f t="shared" si="14"/>
        <v/>
      </c>
    </row>
    <row r="734" spans="2:24" ht="18" customHeight="1" x14ac:dyDescent="0.35">
      <c r="B734" s="37"/>
      <c r="C734" s="37"/>
      <c r="D734" s="37"/>
      <c r="E734" s="37"/>
      <c r="F734" s="37"/>
      <c r="G734" s="37"/>
      <c r="H734" s="37"/>
      <c r="I734" s="37"/>
      <c r="J734" s="37"/>
      <c r="K734" s="76"/>
      <c r="L734" s="37"/>
      <c r="M734" s="92"/>
      <c r="N734" s="37"/>
      <c r="O734" s="66"/>
      <c r="P734" s="67"/>
      <c r="Q734" s="67"/>
      <c r="R734" s="67"/>
      <c r="S734" s="67"/>
      <c r="T734" s="67"/>
      <c r="U734" s="67"/>
      <c r="V734" s="67"/>
      <c r="W734" s="69"/>
      <c r="X734" s="69" t="str">
        <f t="shared" si="14"/>
        <v/>
      </c>
    </row>
    <row r="735" spans="2:24" ht="18" customHeight="1" x14ac:dyDescent="0.35">
      <c r="B735" s="37"/>
      <c r="C735" s="37"/>
      <c r="D735" s="37"/>
      <c r="E735" s="37"/>
      <c r="F735" s="37"/>
      <c r="G735" s="37"/>
      <c r="H735" s="37"/>
      <c r="I735" s="37"/>
      <c r="J735" s="37"/>
      <c r="K735" s="76"/>
      <c r="L735" s="37"/>
      <c r="M735" s="92"/>
      <c r="N735" s="37"/>
      <c r="O735" s="66"/>
      <c r="P735" s="67"/>
      <c r="Q735" s="67"/>
      <c r="R735" s="67"/>
      <c r="S735" s="67"/>
      <c r="T735" s="67"/>
      <c r="U735" s="67"/>
      <c r="V735" s="67"/>
      <c r="W735" s="69"/>
      <c r="X735" s="69" t="str">
        <f t="shared" si="14"/>
        <v/>
      </c>
    </row>
    <row r="736" spans="2:24" ht="18" customHeight="1" x14ac:dyDescent="0.35">
      <c r="B736" s="37"/>
      <c r="C736" s="37"/>
      <c r="D736" s="37"/>
      <c r="E736" s="37"/>
      <c r="F736" s="37"/>
      <c r="G736" s="37"/>
      <c r="H736" s="37"/>
      <c r="I736" s="37"/>
      <c r="J736" s="37"/>
      <c r="K736" s="76"/>
      <c r="L736" s="37"/>
      <c r="M736" s="92"/>
      <c r="N736" s="37"/>
      <c r="O736" s="66"/>
      <c r="P736" s="67"/>
      <c r="Q736" s="67"/>
      <c r="R736" s="67"/>
      <c r="S736" s="67"/>
      <c r="T736" s="67"/>
      <c r="U736" s="67"/>
      <c r="V736" s="67"/>
      <c r="W736" s="69"/>
      <c r="X736" s="69" t="str">
        <f t="shared" si="14"/>
        <v/>
      </c>
    </row>
    <row r="737" spans="2:24" ht="18" customHeight="1" x14ac:dyDescent="0.35">
      <c r="B737" s="37"/>
      <c r="C737" s="37"/>
      <c r="D737" s="37"/>
      <c r="E737" s="37"/>
      <c r="F737" s="37"/>
      <c r="G737" s="37"/>
      <c r="H737" s="37"/>
      <c r="I737" s="37"/>
      <c r="J737" s="37"/>
      <c r="K737" s="76"/>
      <c r="L737" s="37"/>
      <c r="M737" s="92"/>
      <c r="N737" s="37"/>
      <c r="O737" s="66"/>
      <c r="P737" s="67"/>
      <c r="Q737" s="67"/>
      <c r="R737" s="67"/>
      <c r="S737" s="67"/>
      <c r="T737" s="67"/>
      <c r="U737" s="67"/>
      <c r="V737" s="67"/>
      <c r="W737" s="69"/>
      <c r="X737" s="69" t="str">
        <f t="shared" ref="X737:X800" si="15">IF(ISBLANK(D737),"",IF(P737="Approved",W737+M737,0))</f>
        <v/>
      </c>
    </row>
    <row r="738" spans="2:24" ht="18" customHeight="1" x14ac:dyDescent="0.35">
      <c r="B738" s="37"/>
      <c r="C738" s="37"/>
      <c r="D738" s="37"/>
      <c r="E738" s="37"/>
      <c r="F738" s="37"/>
      <c r="G738" s="37"/>
      <c r="H738" s="37"/>
      <c r="I738" s="37"/>
      <c r="J738" s="37"/>
      <c r="K738" s="76"/>
      <c r="L738" s="37"/>
      <c r="M738" s="92"/>
      <c r="N738" s="37"/>
      <c r="O738" s="66"/>
      <c r="P738" s="67"/>
      <c r="Q738" s="67"/>
      <c r="R738" s="67"/>
      <c r="S738" s="67"/>
      <c r="T738" s="67"/>
      <c r="U738" s="67"/>
      <c r="V738" s="67"/>
      <c r="W738" s="69"/>
      <c r="X738" s="69" t="str">
        <f t="shared" si="15"/>
        <v/>
      </c>
    </row>
    <row r="739" spans="2:24" ht="18" customHeight="1" x14ac:dyDescent="0.35">
      <c r="B739" s="37"/>
      <c r="C739" s="37"/>
      <c r="D739" s="37"/>
      <c r="E739" s="37"/>
      <c r="F739" s="37"/>
      <c r="G739" s="37"/>
      <c r="H739" s="37"/>
      <c r="I739" s="37"/>
      <c r="J739" s="37"/>
      <c r="K739" s="76"/>
      <c r="L739" s="37"/>
      <c r="M739" s="92"/>
      <c r="N739" s="37"/>
      <c r="O739" s="66"/>
      <c r="P739" s="67"/>
      <c r="Q739" s="67"/>
      <c r="R739" s="67"/>
      <c r="S739" s="67"/>
      <c r="T739" s="67"/>
      <c r="U739" s="67"/>
      <c r="V739" s="67"/>
      <c r="W739" s="69"/>
      <c r="X739" s="69" t="str">
        <f t="shared" si="15"/>
        <v/>
      </c>
    </row>
    <row r="740" spans="2:24" ht="18" customHeight="1" x14ac:dyDescent="0.35">
      <c r="B740" s="37"/>
      <c r="C740" s="37"/>
      <c r="D740" s="37"/>
      <c r="E740" s="37"/>
      <c r="F740" s="37"/>
      <c r="G740" s="37"/>
      <c r="H740" s="37"/>
      <c r="I740" s="37"/>
      <c r="J740" s="37"/>
      <c r="K740" s="76"/>
      <c r="L740" s="37"/>
      <c r="M740" s="92"/>
      <c r="N740" s="37"/>
      <c r="O740" s="66"/>
      <c r="P740" s="67"/>
      <c r="Q740" s="67"/>
      <c r="R740" s="67"/>
      <c r="S740" s="67"/>
      <c r="T740" s="67"/>
      <c r="U740" s="67"/>
      <c r="V740" s="67"/>
      <c r="W740" s="69"/>
      <c r="X740" s="69" t="str">
        <f t="shared" si="15"/>
        <v/>
      </c>
    </row>
    <row r="741" spans="2:24" ht="18" customHeight="1" x14ac:dyDescent="0.35">
      <c r="B741" s="37"/>
      <c r="C741" s="37"/>
      <c r="D741" s="37"/>
      <c r="E741" s="37"/>
      <c r="F741" s="37"/>
      <c r="G741" s="37"/>
      <c r="H741" s="37"/>
      <c r="I741" s="37"/>
      <c r="J741" s="37"/>
      <c r="K741" s="76"/>
      <c r="L741" s="37"/>
      <c r="M741" s="92"/>
      <c r="N741" s="37"/>
      <c r="O741" s="66"/>
      <c r="P741" s="67"/>
      <c r="Q741" s="67"/>
      <c r="R741" s="67"/>
      <c r="S741" s="67"/>
      <c r="T741" s="67"/>
      <c r="U741" s="67"/>
      <c r="V741" s="67"/>
      <c r="W741" s="69"/>
      <c r="X741" s="69" t="str">
        <f t="shared" si="15"/>
        <v/>
      </c>
    </row>
    <row r="742" spans="2:24" ht="18" customHeight="1" x14ac:dyDescent="0.35">
      <c r="B742" s="37"/>
      <c r="C742" s="37"/>
      <c r="D742" s="37"/>
      <c r="E742" s="37"/>
      <c r="F742" s="37"/>
      <c r="G742" s="37"/>
      <c r="H742" s="37"/>
      <c r="I742" s="37"/>
      <c r="J742" s="37"/>
      <c r="K742" s="76"/>
      <c r="L742" s="37"/>
      <c r="M742" s="92"/>
      <c r="N742" s="37"/>
      <c r="O742" s="66"/>
      <c r="P742" s="67"/>
      <c r="Q742" s="67"/>
      <c r="R742" s="67"/>
      <c r="S742" s="67"/>
      <c r="T742" s="67"/>
      <c r="U742" s="67"/>
      <c r="V742" s="67"/>
      <c r="W742" s="69"/>
      <c r="X742" s="69" t="str">
        <f t="shared" si="15"/>
        <v/>
      </c>
    </row>
    <row r="743" spans="2:24" ht="18" customHeight="1" x14ac:dyDescent="0.35">
      <c r="B743" s="37"/>
      <c r="C743" s="37"/>
      <c r="D743" s="37"/>
      <c r="E743" s="37"/>
      <c r="F743" s="37"/>
      <c r="G743" s="37"/>
      <c r="H743" s="37"/>
      <c r="I743" s="37"/>
      <c r="J743" s="37"/>
      <c r="K743" s="76"/>
      <c r="L743" s="37"/>
      <c r="M743" s="92"/>
      <c r="N743" s="37"/>
      <c r="O743" s="66"/>
      <c r="P743" s="67"/>
      <c r="Q743" s="67"/>
      <c r="R743" s="67"/>
      <c r="S743" s="67"/>
      <c r="T743" s="67"/>
      <c r="U743" s="67"/>
      <c r="V743" s="67"/>
      <c r="W743" s="69"/>
      <c r="X743" s="69" t="str">
        <f t="shared" si="15"/>
        <v/>
      </c>
    </row>
    <row r="744" spans="2:24" ht="18" customHeight="1" x14ac:dyDescent="0.35">
      <c r="B744" s="37"/>
      <c r="C744" s="37"/>
      <c r="D744" s="37"/>
      <c r="E744" s="37"/>
      <c r="F744" s="37"/>
      <c r="G744" s="37"/>
      <c r="H744" s="37"/>
      <c r="I744" s="37"/>
      <c r="J744" s="37"/>
      <c r="K744" s="76"/>
      <c r="L744" s="37"/>
      <c r="M744" s="92"/>
      <c r="N744" s="37"/>
      <c r="O744" s="66"/>
      <c r="P744" s="67"/>
      <c r="Q744" s="67"/>
      <c r="R744" s="67"/>
      <c r="S744" s="67"/>
      <c r="T744" s="67"/>
      <c r="U744" s="67"/>
      <c r="V744" s="67"/>
      <c r="W744" s="69"/>
      <c r="X744" s="69" t="str">
        <f t="shared" si="15"/>
        <v/>
      </c>
    </row>
    <row r="745" spans="2:24" ht="18" customHeight="1" x14ac:dyDescent="0.35">
      <c r="B745" s="37"/>
      <c r="C745" s="37"/>
      <c r="D745" s="37"/>
      <c r="E745" s="37"/>
      <c r="F745" s="37"/>
      <c r="G745" s="37"/>
      <c r="H745" s="37"/>
      <c r="I745" s="37"/>
      <c r="J745" s="37"/>
      <c r="K745" s="76"/>
      <c r="L745" s="37"/>
      <c r="M745" s="92"/>
      <c r="N745" s="37"/>
      <c r="O745" s="66"/>
      <c r="P745" s="67"/>
      <c r="Q745" s="67"/>
      <c r="R745" s="67"/>
      <c r="S745" s="67"/>
      <c r="T745" s="67"/>
      <c r="U745" s="67"/>
      <c r="V745" s="67"/>
      <c r="W745" s="69"/>
      <c r="X745" s="69" t="str">
        <f t="shared" si="15"/>
        <v/>
      </c>
    </row>
    <row r="746" spans="2:24" ht="18" customHeight="1" x14ac:dyDescent="0.35">
      <c r="B746" s="37"/>
      <c r="C746" s="37"/>
      <c r="D746" s="37"/>
      <c r="E746" s="37"/>
      <c r="F746" s="37"/>
      <c r="G746" s="37"/>
      <c r="H746" s="37"/>
      <c r="I746" s="37"/>
      <c r="J746" s="37"/>
      <c r="K746" s="76"/>
      <c r="L746" s="37"/>
      <c r="M746" s="92"/>
      <c r="N746" s="37"/>
      <c r="O746" s="66"/>
      <c r="P746" s="67"/>
      <c r="Q746" s="67"/>
      <c r="R746" s="67"/>
      <c r="S746" s="67"/>
      <c r="T746" s="67"/>
      <c r="U746" s="67"/>
      <c r="V746" s="67"/>
      <c r="W746" s="69"/>
      <c r="X746" s="69" t="str">
        <f t="shared" si="15"/>
        <v/>
      </c>
    </row>
    <row r="747" spans="2:24" ht="18" customHeight="1" x14ac:dyDescent="0.35">
      <c r="B747" s="37"/>
      <c r="C747" s="37"/>
      <c r="D747" s="37"/>
      <c r="E747" s="37"/>
      <c r="F747" s="37"/>
      <c r="G747" s="37"/>
      <c r="H747" s="37"/>
      <c r="I747" s="37"/>
      <c r="J747" s="37"/>
      <c r="K747" s="76"/>
      <c r="L747" s="37"/>
      <c r="M747" s="92"/>
      <c r="N747" s="37"/>
      <c r="O747" s="66"/>
      <c r="P747" s="67"/>
      <c r="Q747" s="67"/>
      <c r="R747" s="67"/>
      <c r="S747" s="67"/>
      <c r="T747" s="67"/>
      <c r="U747" s="67"/>
      <c r="V747" s="67"/>
      <c r="W747" s="69"/>
      <c r="X747" s="69" t="str">
        <f t="shared" si="15"/>
        <v/>
      </c>
    </row>
    <row r="748" spans="2:24" ht="18" customHeight="1" x14ac:dyDescent="0.35">
      <c r="B748" s="37"/>
      <c r="C748" s="37"/>
      <c r="D748" s="37"/>
      <c r="E748" s="37"/>
      <c r="F748" s="37"/>
      <c r="G748" s="37"/>
      <c r="H748" s="37"/>
      <c r="I748" s="37"/>
      <c r="J748" s="37"/>
      <c r="K748" s="76"/>
      <c r="L748" s="37"/>
      <c r="M748" s="92"/>
      <c r="N748" s="37"/>
      <c r="O748" s="66"/>
      <c r="P748" s="67"/>
      <c r="Q748" s="67"/>
      <c r="R748" s="67"/>
      <c r="S748" s="67"/>
      <c r="T748" s="67"/>
      <c r="U748" s="67"/>
      <c r="V748" s="67"/>
      <c r="W748" s="69"/>
      <c r="X748" s="69" t="str">
        <f t="shared" si="15"/>
        <v/>
      </c>
    </row>
    <row r="749" spans="2:24" ht="18" customHeight="1" x14ac:dyDescent="0.35">
      <c r="B749" s="37"/>
      <c r="C749" s="37"/>
      <c r="D749" s="37"/>
      <c r="E749" s="37"/>
      <c r="F749" s="37"/>
      <c r="G749" s="37"/>
      <c r="H749" s="37"/>
      <c r="I749" s="37"/>
      <c r="J749" s="37"/>
      <c r="K749" s="76"/>
      <c r="L749" s="37"/>
      <c r="M749" s="92"/>
      <c r="N749" s="37"/>
      <c r="O749" s="66"/>
      <c r="P749" s="67"/>
      <c r="Q749" s="67"/>
      <c r="R749" s="67"/>
      <c r="S749" s="67"/>
      <c r="T749" s="67"/>
      <c r="U749" s="67"/>
      <c r="V749" s="67"/>
      <c r="W749" s="69"/>
      <c r="X749" s="69" t="str">
        <f t="shared" si="15"/>
        <v/>
      </c>
    </row>
    <row r="750" spans="2:24" ht="18" customHeight="1" x14ac:dyDescent="0.35">
      <c r="B750" s="37"/>
      <c r="C750" s="37"/>
      <c r="D750" s="37"/>
      <c r="E750" s="37"/>
      <c r="F750" s="37"/>
      <c r="G750" s="37"/>
      <c r="H750" s="37"/>
      <c r="I750" s="37"/>
      <c r="J750" s="37"/>
      <c r="K750" s="76"/>
      <c r="L750" s="37"/>
      <c r="M750" s="92"/>
      <c r="N750" s="37"/>
      <c r="O750" s="66"/>
      <c r="P750" s="67"/>
      <c r="Q750" s="67"/>
      <c r="R750" s="67"/>
      <c r="S750" s="67"/>
      <c r="T750" s="67"/>
      <c r="U750" s="67"/>
      <c r="V750" s="67"/>
      <c r="W750" s="69"/>
      <c r="X750" s="69" t="str">
        <f t="shared" si="15"/>
        <v/>
      </c>
    </row>
    <row r="751" spans="2:24" ht="18" customHeight="1" x14ac:dyDescent="0.35">
      <c r="B751" s="37"/>
      <c r="C751" s="37"/>
      <c r="D751" s="37"/>
      <c r="E751" s="37"/>
      <c r="F751" s="37"/>
      <c r="G751" s="37"/>
      <c r="H751" s="37"/>
      <c r="I751" s="37"/>
      <c r="J751" s="37"/>
      <c r="K751" s="76"/>
      <c r="L751" s="37"/>
      <c r="M751" s="92"/>
      <c r="N751" s="37"/>
      <c r="O751" s="66"/>
      <c r="P751" s="67"/>
      <c r="Q751" s="67"/>
      <c r="R751" s="67"/>
      <c r="S751" s="67"/>
      <c r="T751" s="67"/>
      <c r="U751" s="67"/>
      <c r="V751" s="67"/>
      <c r="W751" s="69"/>
      <c r="X751" s="69" t="str">
        <f t="shared" si="15"/>
        <v/>
      </c>
    </row>
    <row r="752" spans="2:24" ht="18" customHeight="1" x14ac:dyDescent="0.35">
      <c r="B752" s="37"/>
      <c r="C752" s="37"/>
      <c r="D752" s="37"/>
      <c r="E752" s="37"/>
      <c r="F752" s="37"/>
      <c r="G752" s="37"/>
      <c r="H752" s="37"/>
      <c r="I752" s="37"/>
      <c r="J752" s="37"/>
      <c r="K752" s="76"/>
      <c r="L752" s="37"/>
      <c r="M752" s="92"/>
      <c r="N752" s="37"/>
      <c r="O752" s="66"/>
      <c r="P752" s="67"/>
      <c r="Q752" s="67"/>
      <c r="R752" s="67"/>
      <c r="S752" s="67"/>
      <c r="T752" s="67"/>
      <c r="U752" s="67"/>
      <c r="V752" s="67"/>
      <c r="W752" s="69"/>
      <c r="X752" s="69" t="str">
        <f t="shared" si="15"/>
        <v/>
      </c>
    </row>
    <row r="753" spans="2:24" ht="18" customHeight="1" x14ac:dyDescent="0.35">
      <c r="B753" s="37"/>
      <c r="C753" s="37"/>
      <c r="D753" s="37"/>
      <c r="E753" s="37"/>
      <c r="F753" s="37"/>
      <c r="G753" s="37"/>
      <c r="H753" s="37"/>
      <c r="I753" s="37"/>
      <c r="J753" s="37"/>
      <c r="K753" s="76"/>
      <c r="L753" s="37"/>
      <c r="M753" s="92"/>
      <c r="N753" s="37"/>
      <c r="O753" s="66"/>
      <c r="P753" s="67"/>
      <c r="Q753" s="67"/>
      <c r="R753" s="67"/>
      <c r="S753" s="67"/>
      <c r="T753" s="67"/>
      <c r="U753" s="67"/>
      <c r="V753" s="67"/>
      <c r="W753" s="69"/>
      <c r="X753" s="69" t="str">
        <f t="shared" si="15"/>
        <v/>
      </c>
    </row>
    <row r="754" spans="2:24" ht="18" customHeight="1" x14ac:dyDescent="0.35">
      <c r="B754" s="37"/>
      <c r="C754" s="37"/>
      <c r="D754" s="37"/>
      <c r="E754" s="37"/>
      <c r="F754" s="37"/>
      <c r="G754" s="37"/>
      <c r="H754" s="37"/>
      <c r="I754" s="37"/>
      <c r="J754" s="37"/>
      <c r="K754" s="76"/>
      <c r="L754" s="37"/>
      <c r="M754" s="92"/>
      <c r="N754" s="37"/>
      <c r="O754" s="66"/>
      <c r="P754" s="67"/>
      <c r="Q754" s="67"/>
      <c r="R754" s="67"/>
      <c r="S754" s="67"/>
      <c r="T754" s="67"/>
      <c r="U754" s="67"/>
      <c r="V754" s="67"/>
      <c r="W754" s="69"/>
      <c r="X754" s="69" t="str">
        <f t="shared" si="15"/>
        <v/>
      </c>
    </row>
    <row r="755" spans="2:24" ht="18" customHeight="1" x14ac:dyDescent="0.35">
      <c r="B755" s="37"/>
      <c r="C755" s="37"/>
      <c r="D755" s="37"/>
      <c r="E755" s="37"/>
      <c r="F755" s="37"/>
      <c r="G755" s="37"/>
      <c r="H755" s="37"/>
      <c r="I755" s="37"/>
      <c r="J755" s="37"/>
      <c r="K755" s="76"/>
      <c r="L755" s="37"/>
      <c r="M755" s="92"/>
      <c r="N755" s="37"/>
      <c r="O755" s="66"/>
      <c r="P755" s="67"/>
      <c r="Q755" s="67"/>
      <c r="R755" s="67"/>
      <c r="S755" s="67"/>
      <c r="T755" s="67"/>
      <c r="U755" s="67"/>
      <c r="V755" s="67"/>
      <c r="W755" s="69"/>
      <c r="X755" s="69" t="str">
        <f t="shared" si="15"/>
        <v/>
      </c>
    </row>
    <row r="756" spans="2:24" ht="18" customHeight="1" x14ac:dyDescent="0.35">
      <c r="B756" s="37"/>
      <c r="C756" s="37"/>
      <c r="D756" s="37"/>
      <c r="E756" s="37"/>
      <c r="F756" s="37"/>
      <c r="G756" s="37"/>
      <c r="H756" s="37"/>
      <c r="I756" s="37"/>
      <c r="J756" s="37"/>
      <c r="K756" s="76"/>
      <c r="L756" s="37"/>
      <c r="M756" s="92"/>
      <c r="N756" s="37"/>
      <c r="O756" s="66"/>
      <c r="P756" s="67"/>
      <c r="Q756" s="67"/>
      <c r="R756" s="67"/>
      <c r="S756" s="67"/>
      <c r="T756" s="67"/>
      <c r="U756" s="67"/>
      <c r="V756" s="67"/>
      <c r="W756" s="69"/>
      <c r="X756" s="69" t="str">
        <f t="shared" si="15"/>
        <v/>
      </c>
    </row>
    <row r="757" spans="2:24" ht="18" customHeight="1" x14ac:dyDescent="0.35">
      <c r="B757" s="37"/>
      <c r="C757" s="37"/>
      <c r="D757" s="37"/>
      <c r="E757" s="37"/>
      <c r="F757" s="37"/>
      <c r="G757" s="37"/>
      <c r="H757" s="37"/>
      <c r="I757" s="37"/>
      <c r="J757" s="37"/>
      <c r="K757" s="76"/>
      <c r="L757" s="37"/>
      <c r="M757" s="92"/>
      <c r="N757" s="37"/>
      <c r="O757" s="66"/>
      <c r="P757" s="67"/>
      <c r="Q757" s="67"/>
      <c r="R757" s="67"/>
      <c r="S757" s="67"/>
      <c r="T757" s="67"/>
      <c r="U757" s="67"/>
      <c r="V757" s="67"/>
      <c r="W757" s="69"/>
      <c r="X757" s="69" t="str">
        <f t="shared" si="15"/>
        <v/>
      </c>
    </row>
    <row r="758" spans="2:24" ht="18" customHeight="1" x14ac:dyDescent="0.35">
      <c r="B758" s="37"/>
      <c r="C758" s="37"/>
      <c r="D758" s="37"/>
      <c r="E758" s="37"/>
      <c r="F758" s="37"/>
      <c r="G758" s="37"/>
      <c r="H758" s="37"/>
      <c r="I758" s="37"/>
      <c r="J758" s="37"/>
      <c r="K758" s="76"/>
      <c r="L758" s="37"/>
      <c r="M758" s="92"/>
      <c r="N758" s="37"/>
      <c r="O758" s="66"/>
      <c r="P758" s="67"/>
      <c r="Q758" s="67"/>
      <c r="R758" s="67"/>
      <c r="S758" s="67"/>
      <c r="T758" s="67"/>
      <c r="U758" s="67"/>
      <c r="V758" s="67"/>
      <c r="W758" s="69"/>
      <c r="X758" s="69" t="str">
        <f t="shared" si="15"/>
        <v/>
      </c>
    </row>
    <row r="759" spans="2:24" ht="18" customHeight="1" x14ac:dyDescent="0.35">
      <c r="B759" s="37"/>
      <c r="C759" s="37"/>
      <c r="D759" s="37"/>
      <c r="E759" s="37"/>
      <c r="F759" s="37"/>
      <c r="G759" s="37"/>
      <c r="H759" s="37"/>
      <c r="I759" s="37"/>
      <c r="J759" s="37"/>
      <c r="K759" s="76"/>
      <c r="L759" s="37"/>
      <c r="M759" s="92"/>
      <c r="N759" s="37"/>
      <c r="O759" s="66"/>
      <c r="P759" s="67"/>
      <c r="Q759" s="67"/>
      <c r="R759" s="67"/>
      <c r="S759" s="67"/>
      <c r="T759" s="67"/>
      <c r="U759" s="67"/>
      <c r="V759" s="67"/>
      <c r="W759" s="69"/>
      <c r="X759" s="69" t="str">
        <f t="shared" si="15"/>
        <v/>
      </c>
    </row>
    <row r="760" spans="2:24" ht="18" customHeight="1" x14ac:dyDescent="0.35">
      <c r="B760" s="37"/>
      <c r="C760" s="37"/>
      <c r="D760" s="37"/>
      <c r="E760" s="37"/>
      <c r="F760" s="37"/>
      <c r="G760" s="37"/>
      <c r="H760" s="37"/>
      <c r="I760" s="37"/>
      <c r="J760" s="37"/>
      <c r="K760" s="76"/>
      <c r="L760" s="37"/>
      <c r="M760" s="92"/>
      <c r="N760" s="37"/>
      <c r="O760" s="66"/>
      <c r="P760" s="67"/>
      <c r="Q760" s="67"/>
      <c r="R760" s="67"/>
      <c r="S760" s="67"/>
      <c r="T760" s="67"/>
      <c r="U760" s="67"/>
      <c r="V760" s="67"/>
      <c r="W760" s="69"/>
      <c r="X760" s="69" t="str">
        <f t="shared" si="15"/>
        <v/>
      </c>
    </row>
    <row r="761" spans="2:24" ht="18" customHeight="1" x14ac:dyDescent="0.35">
      <c r="B761" s="37"/>
      <c r="C761" s="37"/>
      <c r="D761" s="37"/>
      <c r="E761" s="37"/>
      <c r="F761" s="37"/>
      <c r="G761" s="37"/>
      <c r="H761" s="37"/>
      <c r="I761" s="37"/>
      <c r="J761" s="37"/>
      <c r="K761" s="76"/>
      <c r="L761" s="37"/>
      <c r="M761" s="92"/>
      <c r="N761" s="37"/>
      <c r="O761" s="66"/>
      <c r="P761" s="67"/>
      <c r="Q761" s="67"/>
      <c r="R761" s="67"/>
      <c r="S761" s="67"/>
      <c r="T761" s="67"/>
      <c r="U761" s="67"/>
      <c r="V761" s="67"/>
      <c r="W761" s="69"/>
      <c r="X761" s="69" t="str">
        <f t="shared" si="15"/>
        <v/>
      </c>
    </row>
    <row r="762" spans="2:24" ht="18" customHeight="1" x14ac:dyDescent="0.35">
      <c r="B762" s="37"/>
      <c r="C762" s="37"/>
      <c r="D762" s="37"/>
      <c r="E762" s="37"/>
      <c r="F762" s="37"/>
      <c r="G762" s="37"/>
      <c r="H762" s="37"/>
      <c r="I762" s="37"/>
      <c r="J762" s="37"/>
      <c r="K762" s="76"/>
      <c r="L762" s="37"/>
      <c r="M762" s="92"/>
      <c r="N762" s="37"/>
      <c r="O762" s="66"/>
      <c r="P762" s="67"/>
      <c r="Q762" s="67"/>
      <c r="R762" s="67"/>
      <c r="S762" s="67"/>
      <c r="T762" s="67"/>
      <c r="U762" s="67"/>
      <c r="V762" s="67"/>
      <c r="W762" s="69"/>
      <c r="X762" s="69" t="str">
        <f t="shared" si="15"/>
        <v/>
      </c>
    </row>
    <row r="763" spans="2:24" ht="18" customHeight="1" x14ac:dyDescent="0.35">
      <c r="B763" s="37"/>
      <c r="C763" s="37"/>
      <c r="D763" s="37"/>
      <c r="E763" s="37"/>
      <c r="F763" s="37"/>
      <c r="G763" s="37"/>
      <c r="H763" s="37"/>
      <c r="I763" s="37"/>
      <c r="J763" s="37"/>
      <c r="K763" s="76"/>
      <c r="L763" s="37"/>
      <c r="M763" s="92"/>
      <c r="N763" s="37"/>
      <c r="O763" s="66"/>
      <c r="P763" s="67"/>
      <c r="Q763" s="67"/>
      <c r="R763" s="67"/>
      <c r="S763" s="67"/>
      <c r="T763" s="67"/>
      <c r="U763" s="67"/>
      <c r="V763" s="67"/>
      <c r="W763" s="69"/>
      <c r="X763" s="69" t="str">
        <f t="shared" si="15"/>
        <v/>
      </c>
    </row>
    <row r="764" spans="2:24" ht="18" customHeight="1" x14ac:dyDescent="0.35">
      <c r="B764" s="37"/>
      <c r="C764" s="37"/>
      <c r="D764" s="37"/>
      <c r="E764" s="37"/>
      <c r="F764" s="37"/>
      <c r="G764" s="37"/>
      <c r="H764" s="37"/>
      <c r="I764" s="37"/>
      <c r="J764" s="37"/>
      <c r="K764" s="76"/>
      <c r="L764" s="37"/>
      <c r="M764" s="92"/>
      <c r="N764" s="37"/>
      <c r="O764" s="66"/>
      <c r="P764" s="67"/>
      <c r="Q764" s="67"/>
      <c r="R764" s="67"/>
      <c r="S764" s="67"/>
      <c r="T764" s="67"/>
      <c r="U764" s="67"/>
      <c r="V764" s="67"/>
      <c r="W764" s="69"/>
      <c r="X764" s="69" t="str">
        <f t="shared" si="15"/>
        <v/>
      </c>
    </row>
    <row r="765" spans="2:24" ht="18" customHeight="1" x14ac:dyDescent="0.35">
      <c r="B765" s="37"/>
      <c r="C765" s="37"/>
      <c r="D765" s="37"/>
      <c r="E765" s="37"/>
      <c r="F765" s="37"/>
      <c r="G765" s="37"/>
      <c r="H765" s="37"/>
      <c r="I765" s="37"/>
      <c r="J765" s="37"/>
      <c r="K765" s="76"/>
      <c r="L765" s="37"/>
      <c r="M765" s="92"/>
      <c r="N765" s="37"/>
      <c r="O765" s="66"/>
      <c r="P765" s="67"/>
      <c r="Q765" s="67"/>
      <c r="R765" s="67"/>
      <c r="S765" s="67"/>
      <c r="T765" s="67"/>
      <c r="U765" s="67"/>
      <c r="V765" s="67"/>
      <c r="W765" s="69"/>
      <c r="X765" s="69" t="str">
        <f t="shared" si="15"/>
        <v/>
      </c>
    </row>
    <row r="766" spans="2:24" ht="18" customHeight="1" x14ac:dyDescent="0.35">
      <c r="B766" s="37"/>
      <c r="C766" s="37"/>
      <c r="D766" s="37"/>
      <c r="E766" s="37"/>
      <c r="F766" s="37"/>
      <c r="G766" s="37"/>
      <c r="H766" s="37"/>
      <c r="I766" s="37"/>
      <c r="J766" s="37"/>
      <c r="K766" s="76"/>
      <c r="L766" s="37"/>
      <c r="M766" s="92"/>
      <c r="N766" s="37"/>
      <c r="O766" s="66"/>
      <c r="P766" s="67"/>
      <c r="Q766" s="67"/>
      <c r="R766" s="67"/>
      <c r="S766" s="67"/>
      <c r="T766" s="67"/>
      <c r="U766" s="67"/>
      <c r="V766" s="67"/>
      <c r="W766" s="69"/>
      <c r="X766" s="69" t="str">
        <f t="shared" si="15"/>
        <v/>
      </c>
    </row>
    <row r="767" spans="2:24" ht="18" customHeight="1" x14ac:dyDescent="0.35">
      <c r="B767" s="37"/>
      <c r="C767" s="37"/>
      <c r="D767" s="37"/>
      <c r="E767" s="37"/>
      <c r="F767" s="37"/>
      <c r="G767" s="37"/>
      <c r="H767" s="37"/>
      <c r="I767" s="37"/>
      <c r="J767" s="37"/>
      <c r="K767" s="76"/>
      <c r="L767" s="37"/>
      <c r="M767" s="92"/>
      <c r="N767" s="37"/>
      <c r="O767" s="66"/>
      <c r="P767" s="67"/>
      <c r="Q767" s="67"/>
      <c r="R767" s="67"/>
      <c r="S767" s="67"/>
      <c r="T767" s="67"/>
      <c r="U767" s="67"/>
      <c r="V767" s="67"/>
      <c r="W767" s="69"/>
      <c r="X767" s="69" t="str">
        <f t="shared" si="15"/>
        <v/>
      </c>
    </row>
    <row r="768" spans="2:24" ht="18" customHeight="1" x14ac:dyDescent="0.35">
      <c r="B768" s="37"/>
      <c r="C768" s="37"/>
      <c r="D768" s="37"/>
      <c r="E768" s="37"/>
      <c r="F768" s="37"/>
      <c r="G768" s="37"/>
      <c r="H768" s="37"/>
      <c r="I768" s="37"/>
      <c r="J768" s="37"/>
      <c r="K768" s="76"/>
      <c r="L768" s="37"/>
      <c r="M768" s="92"/>
      <c r="N768" s="37"/>
      <c r="O768" s="66"/>
      <c r="P768" s="67"/>
      <c r="Q768" s="67"/>
      <c r="R768" s="67"/>
      <c r="S768" s="67"/>
      <c r="T768" s="67"/>
      <c r="U768" s="67"/>
      <c r="V768" s="67"/>
      <c r="W768" s="69"/>
      <c r="X768" s="69" t="str">
        <f t="shared" si="15"/>
        <v/>
      </c>
    </row>
    <row r="769" spans="2:24" ht="18" customHeight="1" x14ac:dyDescent="0.35">
      <c r="B769" s="37"/>
      <c r="C769" s="37"/>
      <c r="D769" s="37"/>
      <c r="E769" s="37"/>
      <c r="F769" s="37"/>
      <c r="G769" s="37"/>
      <c r="H769" s="37"/>
      <c r="I769" s="37"/>
      <c r="J769" s="37"/>
      <c r="K769" s="76"/>
      <c r="L769" s="37"/>
      <c r="M769" s="92"/>
      <c r="N769" s="37"/>
      <c r="O769" s="66"/>
      <c r="P769" s="67"/>
      <c r="Q769" s="67"/>
      <c r="R769" s="67"/>
      <c r="S769" s="67"/>
      <c r="T769" s="67"/>
      <c r="U769" s="67"/>
      <c r="V769" s="67"/>
      <c r="W769" s="69"/>
      <c r="X769" s="69" t="str">
        <f t="shared" si="15"/>
        <v/>
      </c>
    </row>
    <row r="770" spans="2:24" ht="18" customHeight="1" x14ac:dyDescent="0.35">
      <c r="B770" s="37"/>
      <c r="C770" s="37"/>
      <c r="D770" s="37"/>
      <c r="E770" s="37"/>
      <c r="F770" s="37"/>
      <c r="G770" s="37"/>
      <c r="H770" s="37"/>
      <c r="I770" s="37"/>
      <c r="J770" s="37"/>
      <c r="K770" s="76"/>
      <c r="L770" s="37"/>
      <c r="M770" s="92"/>
      <c r="N770" s="37"/>
      <c r="O770" s="66"/>
      <c r="P770" s="67"/>
      <c r="Q770" s="67"/>
      <c r="R770" s="67"/>
      <c r="S770" s="67"/>
      <c r="T770" s="67"/>
      <c r="U770" s="67"/>
      <c r="V770" s="67"/>
      <c r="W770" s="69"/>
      <c r="X770" s="69" t="str">
        <f t="shared" si="15"/>
        <v/>
      </c>
    </row>
    <row r="771" spans="2:24" ht="18" customHeight="1" x14ac:dyDescent="0.35">
      <c r="B771" s="37"/>
      <c r="C771" s="37"/>
      <c r="D771" s="37"/>
      <c r="E771" s="37"/>
      <c r="F771" s="37"/>
      <c r="G771" s="37"/>
      <c r="H771" s="37"/>
      <c r="I771" s="37"/>
      <c r="J771" s="37"/>
      <c r="K771" s="76"/>
      <c r="L771" s="37"/>
      <c r="M771" s="92"/>
      <c r="N771" s="37"/>
      <c r="O771" s="66"/>
      <c r="P771" s="67"/>
      <c r="Q771" s="67"/>
      <c r="R771" s="67"/>
      <c r="S771" s="67"/>
      <c r="T771" s="67"/>
      <c r="U771" s="67"/>
      <c r="V771" s="67"/>
      <c r="W771" s="69"/>
      <c r="X771" s="69" t="str">
        <f t="shared" si="15"/>
        <v/>
      </c>
    </row>
    <row r="772" spans="2:24" ht="18" customHeight="1" x14ac:dyDescent="0.35">
      <c r="B772" s="37"/>
      <c r="C772" s="37"/>
      <c r="D772" s="37"/>
      <c r="E772" s="37"/>
      <c r="F772" s="37"/>
      <c r="G772" s="37"/>
      <c r="H772" s="37"/>
      <c r="I772" s="37"/>
      <c r="J772" s="37"/>
      <c r="K772" s="76"/>
      <c r="L772" s="37"/>
      <c r="M772" s="92"/>
      <c r="N772" s="37"/>
      <c r="O772" s="66"/>
      <c r="P772" s="67"/>
      <c r="Q772" s="67"/>
      <c r="R772" s="67"/>
      <c r="S772" s="67"/>
      <c r="T772" s="67"/>
      <c r="U772" s="67"/>
      <c r="V772" s="67"/>
      <c r="W772" s="69"/>
      <c r="X772" s="69" t="str">
        <f t="shared" si="15"/>
        <v/>
      </c>
    </row>
    <row r="773" spans="2:24" ht="18" customHeight="1" x14ac:dyDescent="0.35">
      <c r="B773" s="37"/>
      <c r="C773" s="37"/>
      <c r="D773" s="37"/>
      <c r="E773" s="37"/>
      <c r="F773" s="37"/>
      <c r="G773" s="37"/>
      <c r="H773" s="37"/>
      <c r="I773" s="37"/>
      <c r="J773" s="37"/>
      <c r="K773" s="76"/>
      <c r="L773" s="37"/>
      <c r="M773" s="92"/>
      <c r="N773" s="37"/>
      <c r="O773" s="66"/>
      <c r="P773" s="67"/>
      <c r="Q773" s="67"/>
      <c r="R773" s="67"/>
      <c r="S773" s="67"/>
      <c r="T773" s="67"/>
      <c r="U773" s="67"/>
      <c r="V773" s="67"/>
      <c r="W773" s="69"/>
      <c r="X773" s="69" t="str">
        <f t="shared" si="15"/>
        <v/>
      </c>
    </row>
    <row r="774" spans="2:24" ht="18" customHeight="1" x14ac:dyDescent="0.35">
      <c r="B774" s="37"/>
      <c r="C774" s="37"/>
      <c r="D774" s="37"/>
      <c r="E774" s="37"/>
      <c r="F774" s="37"/>
      <c r="G774" s="37"/>
      <c r="H774" s="37"/>
      <c r="I774" s="37"/>
      <c r="J774" s="37"/>
      <c r="K774" s="76"/>
      <c r="L774" s="37"/>
      <c r="M774" s="92"/>
      <c r="N774" s="37"/>
      <c r="O774" s="66"/>
      <c r="P774" s="67"/>
      <c r="Q774" s="67"/>
      <c r="R774" s="67"/>
      <c r="S774" s="67"/>
      <c r="T774" s="67"/>
      <c r="U774" s="67"/>
      <c r="V774" s="67"/>
      <c r="W774" s="69"/>
      <c r="X774" s="69" t="str">
        <f t="shared" si="15"/>
        <v/>
      </c>
    </row>
    <row r="775" spans="2:24" ht="18" customHeight="1" x14ac:dyDescent="0.35">
      <c r="B775" s="37"/>
      <c r="C775" s="37"/>
      <c r="D775" s="37"/>
      <c r="E775" s="37"/>
      <c r="F775" s="37"/>
      <c r="G775" s="37"/>
      <c r="H775" s="37"/>
      <c r="I775" s="37"/>
      <c r="J775" s="37"/>
      <c r="K775" s="76"/>
      <c r="L775" s="37"/>
      <c r="M775" s="92"/>
      <c r="N775" s="37"/>
      <c r="O775" s="66"/>
      <c r="P775" s="67"/>
      <c r="Q775" s="67"/>
      <c r="R775" s="67"/>
      <c r="S775" s="67"/>
      <c r="T775" s="67"/>
      <c r="U775" s="67"/>
      <c r="V775" s="67"/>
      <c r="W775" s="69"/>
      <c r="X775" s="69" t="str">
        <f t="shared" si="15"/>
        <v/>
      </c>
    </row>
    <row r="776" spans="2:24" ht="18" customHeight="1" x14ac:dyDescent="0.35">
      <c r="B776" s="37"/>
      <c r="C776" s="37"/>
      <c r="D776" s="37"/>
      <c r="E776" s="37"/>
      <c r="F776" s="37"/>
      <c r="G776" s="37"/>
      <c r="H776" s="37"/>
      <c r="I776" s="37"/>
      <c r="J776" s="37"/>
      <c r="K776" s="76"/>
      <c r="L776" s="37"/>
      <c r="M776" s="92"/>
      <c r="N776" s="37"/>
      <c r="O776" s="66"/>
      <c r="P776" s="67"/>
      <c r="Q776" s="67"/>
      <c r="R776" s="67"/>
      <c r="S776" s="67"/>
      <c r="T776" s="67"/>
      <c r="U776" s="67"/>
      <c r="V776" s="67"/>
      <c r="W776" s="69"/>
      <c r="X776" s="69" t="str">
        <f t="shared" si="15"/>
        <v/>
      </c>
    </row>
    <row r="777" spans="2:24" ht="18" customHeight="1" x14ac:dyDescent="0.35">
      <c r="B777" s="37"/>
      <c r="C777" s="37"/>
      <c r="D777" s="37"/>
      <c r="E777" s="37"/>
      <c r="F777" s="37"/>
      <c r="G777" s="37"/>
      <c r="H777" s="37"/>
      <c r="I777" s="37"/>
      <c r="J777" s="37"/>
      <c r="K777" s="76"/>
      <c r="L777" s="37"/>
      <c r="M777" s="92"/>
      <c r="N777" s="37"/>
      <c r="O777" s="66"/>
      <c r="P777" s="67"/>
      <c r="Q777" s="67"/>
      <c r="R777" s="67"/>
      <c r="S777" s="67"/>
      <c r="T777" s="67"/>
      <c r="U777" s="67"/>
      <c r="V777" s="67"/>
      <c r="W777" s="69"/>
      <c r="X777" s="69" t="str">
        <f t="shared" si="15"/>
        <v/>
      </c>
    </row>
    <row r="778" spans="2:24" ht="18" customHeight="1" x14ac:dyDescent="0.35">
      <c r="B778" s="37"/>
      <c r="C778" s="37"/>
      <c r="D778" s="37"/>
      <c r="E778" s="37"/>
      <c r="F778" s="37"/>
      <c r="G778" s="37"/>
      <c r="H778" s="37"/>
      <c r="I778" s="37"/>
      <c r="J778" s="37"/>
      <c r="K778" s="76"/>
      <c r="L778" s="37"/>
      <c r="M778" s="92"/>
      <c r="N778" s="37"/>
      <c r="O778" s="66"/>
      <c r="P778" s="67"/>
      <c r="Q778" s="67"/>
      <c r="R778" s="67"/>
      <c r="S778" s="67"/>
      <c r="T778" s="67"/>
      <c r="U778" s="67"/>
      <c r="V778" s="67"/>
      <c r="W778" s="69"/>
      <c r="X778" s="69" t="str">
        <f t="shared" si="15"/>
        <v/>
      </c>
    </row>
    <row r="779" spans="2:24" ht="18" customHeight="1" x14ac:dyDescent="0.35">
      <c r="B779" s="37"/>
      <c r="C779" s="37"/>
      <c r="D779" s="37"/>
      <c r="E779" s="37"/>
      <c r="F779" s="37"/>
      <c r="G779" s="37"/>
      <c r="H779" s="37"/>
      <c r="I779" s="37"/>
      <c r="J779" s="37"/>
      <c r="K779" s="76"/>
      <c r="L779" s="37"/>
      <c r="M779" s="92"/>
      <c r="N779" s="37"/>
      <c r="O779" s="66"/>
      <c r="P779" s="67"/>
      <c r="Q779" s="67"/>
      <c r="R779" s="67"/>
      <c r="S779" s="67"/>
      <c r="T779" s="67"/>
      <c r="U779" s="67"/>
      <c r="V779" s="67"/>
      <c r="W779" s="69"/>
      <c r="X779" s="69" t="str">
        <f t="shared" si="15"/>
        <v/>
      </c>
    </row>
    <row r="780" spans="2:24" ht="18" customHeight="1" x14ac:dyDescent="0.35">
      <c r="B780" s="37"/>
      <c r="C780" s="37"/>
      <c r="D780" s="37"/>
      <c r="E780" s="37"/>
      <c r="F780" s="37"/>
      <c r="G780" s="37"/>
      <c r="H780" s="37"/>
      <c r="I780" s="37"/>
      <c r="J780" s="37"/>
      <c r="K780" s="76"/>
      <c r="L780" s="37"/>
      <c r="M780" s="92"/>
      <c r="N780" s="37"/>
      <c r="O780" s="66"/>
      <c r="P780" s="67"/>
      <c r="Q780" s="67"/>
      <c r="R780" s="67"/>
      <c r="S780" s="67"/>
      <c r="T780" s="67"/>
      <c r="U780" s="67"/>
      <c r="V780" s="67"/>
      <c r="W780" s="69"/>
      <c r="X780" s="69" t="str">
        <f t="shared" si="15"/>
        <v/>
      </c>
    </row>
    <row r="781" spans="2:24" ht="18" customHeight="1" x14ac:dyDescent="0.35">
      <c r="B781" s="37"/>
      <c r="C781" s="37"/>
      <c r="D781" s="37"/>
      <c r="E781" s="37"/>
      <c r="F781" s="37"/>
      <c r="G781" s="37"/>
      <c r="H781" s="37"/>
      <c r="I781" s="37"/>
      <c r="J781" s="37"/>
      <c r="K781" s="76"/>
      <c r="L781" s="37"/>
      <c r="M781" s="92"/>
      <c r="N781" s="37"/>
      <c r="O781" s="66"/>
      <c r="P781" s="67"/>
      <c r="Q781" s="67"/>
      <c r="R781" s="67"/>
      <c r="S781" s="67"/>
      <c r="T781" s="67"/>
      <c r="U781" s="67"/>
      <c r="V781" s="67"/>
      <c r="W781" s="69"/>
      <c r="X781" s="69" t="str">
        <f t="shared" si="15"/>
        <v/>
      </c>
    </row>
    <row r="782" spans="2:24" ht="18" customHeight="1" x14ac:dyDescent="0.35">
      <c r="B782" s="37"/>
      <c r="C782" s="37"/>
      <c r="D782" s="37"/>
      <c r="E782" s="37"/>
      <c r="F782" s="37"/>
      <c r="G782" s="37"/>
      <c r="H782" s="37"/>
      <c r="I782" s="37"/>
      <c r="J782" s="37"/>
      <c r="K782" s="76"/>
      <c r="L782" s="37"/>
      <c r="M782" s="92"/>
      <c r="N782" s="37"/>
      <c r="O782" s="66"/>
      <c r="P782" s="67"/>
      <c r="Q782" s="67"/>
      <c r="R782" s="67"/>
      <c r="S782" s="67"/>
      <c r="T782" s="67"/>
      <c r="U782" s="67"/>
      <c r="V782" s="67"/>
      <c r="W782" s="69"/>
      <c r="X782" s="69" t="str">
        <f t="shared" si="15"/>
        <v/>
      </c>
    </row>
    <row r="783" spans="2:24" ht="18" customHeight="1" x14ac:dyDescent="0.35">
      <c r="B783" s="37"/>
      <c r="C783" s="37"/>
      <c r="D783" s="37"/>
      <c r="E783" s="37"/>
      <c r="F783" s="37"/>
      <c r="G783" s="37"/>
      <c r="H783" s="37"/>
      <c r="I783" s="37"/>
      <c r="J783" s="37"/>
      <c r="K783" s="76"/>
      <c r="L783" s="37"/>
      <c r="M783" s="92"/>
      <c r="N783" s="37"/>
      <c r="O783" s="66"/>
      <c r="P783" s="67"/>
      <c r="Q783" s="67"/>
      <c r="R783" s="67"/>
      <c r="S783" s="67"/>
      <c r="T783" s="67"/>
      <c r="U783" s="67"/>
      <c r="V783" s="67"/>
      <c r="W783" s="69"/>
      <c r="X783" s="69" t="str">
        <f t="shared" si="15"/>
        <v/>
      </c>
    </row>
    <row r="784" spans="2:24" ht="18" customHeight="1" x14ac:dyDescent="0.35">
      <c r="B784" s="37"/>
      <c r="C784" s="37"/>
      <c r="D784" s="37"/>
      <c r="E784" s="37"/>
      <c r="F784" s="37"/>
      <c r="G784" s="37"/>
      <c r="H784" s="37"/>
      <c r="I784" s="37"/>
      <c r="J784" s="37"/>
      <c r="K784" s="76"/>
      <c r="L784" s="37"/>
      <c r="M784" s="92"/>
      <c r="N784" s="37"/>
      <c r="O784" s="66"/>
      <c r="P784" s="67"/>
      <c r="Q784" s="67"/>
      <c r="R784" s="67"/>
      <c r="S784" s="67"/>
      <c r="T784" s="67"/>
      <c r="U784" s="67"/>
      <c r="V784" s="67"/>
      <c r="W784" s="69"/>
      <c r="X784" s="69" t="str">
        <f t="shared" si="15"/>
        <v/>
      </c>
    </row>
    <row r="785" spans="2:24" ht="18" customHeight="1" x14ac:dyDescent="0.35">
      <c r="B785" s="37"/>
      <c r="C785" s="37"/>
      <c r="D785" s="37"/>
      <c r="E785" s="37"/>
      <c r="F785" s="37"/>
      <c r="G785" s="37"/>
      <c r="H785" s="37"/>
      <c r="I785" s="37"/>
      <c r="J785" s="37"/>
      <c r="K785" s="76"/>
      <c r="L785" s="37"/>
      <c r="M785" s="92"/>
      <c r="N785" s="37"/>
      <c r="O785" s="66"/>
      <c r="P785" s="67"/>
      <c r="Q785" s="67"/>
      <c r="R785" s="67"/>
      <c r="S785" s="67"/>
      <c r="T785" s="67"/>
      <c r="U785" s="67"/>
      <c r="V785" s="67"/>
      <c r="W785" s="69"/>
      <c r="X785" s="69" t="str">
        <f t="shared" si="15"/>
        <v/>
      </c>
    </row>
    <row r="786" spans="2:24" ht="18" customHeight="1" x14ac:dyDescent="0.35">
      <c r="B786" s="37"/>
      <c r="C786" s="37"/>
      <c r="D786" s="37"/>
      <c r="E786" s="37"/>
      <c r="F786" s="37"/>
      <c r="G786" s="37"/>
      <c r="H786" s="37"/>
      <c r="I786" s="37"/>
      <c r="J786" s="37"/>
      <c r="K786" s="76"/>
      <c r="L786" s="37"/>
      <c r="M786" s="92"/>
      <c r="N786" s="37"/>
      <c r="O786" s="66"/>
      <c r="P786" s="67"/>
      <c r="Q786" s="67"/>
      <c r="R786" s="67"/>
      <c r="S786" s="67"/>
      <c r="T786" s="67"/>
      <c r="U786" s="67"/>
      <c r="V786" s="67"/>
      <c r="W786" s="69"/>
      <c r="X786" s="69" t="str">
        <f t="shared" si="15"/>
        <v/>
      </c>
    </row>
    <row r="787" spans="2:24" ht="18" customHeight="1" x14ac:dyDescent="0.35">
      <c r="B787" s="37"/>
      <c r="C787" s="37"/>
      <c r="D787" s="37"/>
      <c r="E787" s="37"/>
      <c r="F787" s="37"/>
      <c r="G787" s="37"/>
      <c r="H787" s="37"/>
      <c r="I787" s="37"/>
      <c r="J787" s="37"/>
      <c r="K787" s="76"/>
      <c r="L787" s="37"/>
      <c r="M787" s="92"/>
      <c r="N787" s="37"/>
      <c r="O787" s="66"/>
      <c r="P787" s="67"/>
      <c r="Q787" s="67"/>
      <c r="R787" s="67"/>
      <c r="S787" s="67"/>
      <c r="T787" s="67"/>
      <c r="U787" s="67"/>
      <c r="V787" s="67"/>
      <c r="W787" s="69"/>
      <c r="X787" s="69" t="str">
        <f t="shared" si="15"/>
        <v/>
      </c>
    </row>
    <row r="788" spans="2:24" ht="18" customHeight="1" x14ac:dyDescent="0.35">
      <c r="B788" s="37"/>
      <c r="C788" s="37"/>
      <c r="D788" s="37"/>
      <c r="E788" s="37"/>
      <c r="F788" s="37"/>
      <c r="G788" s="37"/>
      <c r="H788" s="37"/>
      <c r="I788" s="37"/>
      <c r="J788" s="37"/>
      <c r="K788" s="76"/>
      <c r="L788" s="37"/>
      <c r="M788" s="92"/>
      <c r="N788" s="37"/>
      <c r="O788" s="66"/>
      <c r="P788" s="67"/>
      <c r="Q788" s="67"/>
      <c r="R788" s="67"/>
      <c r="S788" s="67"/>
      <c r="T788" s="67"/>
      <c r="U788" s="67"/>
      <c r="V788" s="67"/>
      <c r="W788" s="69"/>
      <c r="X788" s="69" t="str">
        <f t="shared" si="15"/>
        <v/>
      </c>
    </row>
    <row r="789" spans="2:24" ht="18" customHeight="1" x14ac:dyDescent="0.35">
      <c r="B789" s="37"/>
      <c r="C789" s="37"/>
      <c r="D789" s="37"/>
      <c r="E789" s="37"/>
      <c r="F789" s="37"/>
      <c r="G789" s="37"/>
      <c r="H789" s="37"/>
      <c r="I789" s="37"/>
      <c r="J789" s="37"/>
      <c r="K789" s="76"/>
      <c r="L789" s="37"/>
      <c r="M789" s="92"/>
      <c r="N789" s="37"/>
      <c r="O789" s="66"/>
      <c r="P789" s="67"/>
      <c r="Q789" s="67"/>
      <c r="R789" s="67"/>
      <c r="S789" s="67"/>
      <c r="T789" s="67"/>
      <c r="U789" s="67"/>
      <c r="V789" s="67"/>
      <c r="W789" s="69"/>
      <c r="X789" s="69" t="str">
        <f t="shared" si="15"/>
        <v/>
      </c>
    </row>
    <row r="790" spans="2:24" ht="18" customHeight="1" x14ac:dyDescent="0.35">
      <c r="B790" s="37"/>
      <c r="C790" s="37"/>
      <c r="D790" s="37"/>
      <c r="E790" s="37"/>
      <c r="F790" s="37"/>
      <c r="G790" s="37"/>
      <c r="H790" s="37"/>
      <c r="I790" s="37"/>
      <c r="J790" s="37"/>
      <c r="K790" s="76"/>
      <c r="L790" s="37"/>
      <c r="M790" s="92"/>
      <c r="N790" s="37"/>
      <c r="O790" s="66"/>
      <c r="P790" s="67"/>
      <c r="Q790" s="67"/>
      <c r="R790" s="67"/>
      <c r="S790" s="67"/>
      <c r="T790" s="67"/>
      <c r="U790" s="67"/>
      <c r="V790" s="67"/>
      <c r="W790" s="69"/>
      <c r="X790" s="69" t="str">
        <f t="shared" si="15"/>
        <v/>
      </c>
    </row>
    <row r="791" spans="2:24" ht="18" customHeight="1" x14ac:dyDescent="0.35">
      <c r="B791" s="37"/>
      <c r="C791" s="37"/>
      <c r="D791" s="37"/>
      <c r="E791" s="37"/>
      <c r="F791" s="37"/>
      <c r="G791" s="37"/>
      <c r="H791" s="37"/>
      <c r="I791" s="37"/>
      <c r="J791" s="37"/>
      <c r="K791" s="76"/>
      <c r="L791" s="37"/>
      <c r="M791" s="92"/>
      <c r="N791" s="37"/>
      <c r="O791" s="66"/>
      <c r="P791" s="67"/>
      <c r="Q791" s="67"/>
      <c r="R791" s="67"/>
      <c r="S791" s="67"/>
      <c r="T791" s="67"/>
      <c r="U791" s="67"/>
      <c r="V791" s="67"/>
      <c r="W791" s="69"/>
      <c r="X791" s="69" t="str">
        <f t="shared" si="15"/>
        <v/>
      </c>
    </row>
    <row r="792" spans="2:24" ht="18" customHeight="1" x14ac:dyDescent="0.35">
      <c r="B792" s="37"/>
      <c r="C792" s="37"/>
      <c r="D792" s="37"/>
      <c r="E792" s="37"/>
      <c r="F792" s="37"/>
      <c r="G792" s="37"/>
      <c r="H792" s="37"/>
      <c r="I792" s="37"/>
      <c r="J792" s="37"/>
      <c r="K792" s="76"/>
      <c r="L792" s="37"/>
      <c r="M792" s="92"/>
      <c r="N792" s="37"/>
      <c r="O792" s="66"/>
      <c r="P792" s="67"/>
      <c r="Q792" s="67"/>
      <c r="R792" s="67"/>
      <c r="S792" s="67"/>
      <c r="T792" s="67"/>
      <c r="U792" s="67"/>
      <c r="V792" s="67"/>
      <c r="W792" s="69"/>
      <c r="X792" s="69" t="str">
        <f t="shared" si="15"/>
        <v/>
      </c>
    </row>
    <row r="793" spans="2:24" ht="18" customHeight="1" x14ac:dyDescent="0.35">
      <c r="B793" s="37"/>
      <c r="C793" s="37"/>
      <c r="D793" s="37"/>
      <c r="E793" s="37"/>
      <c r="F793" s="37"/>
      <c r="G793" s="37"/>
      <c r="H793" s="37"/>
      <c r="I793" s="37"/>
      <c r="J793" s="37"/>
      <c r="K793" s="76"/>
      <c r="L793" s="37"/>
      <c r="M793" s="92"/>
      <c r="N793" s="37"/>
      <c r="O793" s="66"/>
      <c r="P793" s="67"/>
      <c r="Q793" s="67"/>
      <c r="R793" s="67"/>
      <c r="S793" s="67"/>
      <c r="T793" s="67"/>
      <c r="U793" s="67"/>
      <c r="V793" s="67"/>
      <c r="W793" s="69"/>
      <c r="X793" s="69" t="str">
        <f t="shared" si="15"/>
        <v/>
      </c>
    </row>
    <row r="794" spans="2:24" ht="18" customHeight="1" x14ac:dyDescent="0.35">
      <c r="B794" s="37"/>
      <c r="C794" s="37"/>
      <c r="D794" s="37"/>
      <c r="E794" s="37"/>
      <c r="F794" s="37"/>
      <c r="G794" s="37"/>
      <c r="H794" s="37"/>
      <c r="I794" s="37"/>
      <c r="J794" s="37"/>
      <c r="K794" s="76"/>
      <c r="L794" s="37"/>
      <c r="M794" s="92"/>
      <c r="N794" s="37"/>
      <c r="O794" s="66"/>
      <c r="P794" s="67"/>
      <c r="Q794" s="67"/>
      <c r="R794" s="67"/>
      <c r="S794" s="67"/>
      <c r="T794" s="67"/>
      <c r="U794" s="67"/>
      <c r="V794" s="67"/>
      <c r="W794" s="69"/>
      <c r="X794" s="69" t="str">
        <f t="shared" si="15"/>
        <v/>
      </c>
    </row>
    <row r="795" spans="2:24" ht="18" customHeight="1" x14ac:dyDescent="0.35">
      <c r="B795" s="37"/>
      <c r="C795" s="37"/>
      <c r="D795" s="37"/>
      <c r="E795" s="37"/>
      <c r="F795" s="37"/>
      <c r="G795" s="37"/>
      <c r="H795" s="37"/>
      <c r="I795" s="37"/>
      <c r="J795" s="37"/>
      <c r="K795" s="76"/>
      <c r="L795" s="37"/>
      <c r="M795" s="92"/>
      <c r="N795" s="37"/>
      <c r="O795" s="66"/>
      <c r="P795" s="67"/>
      <c r="Q795" s="67"/>
      <c r="R795" s="67"/>
      <c r="S795" s="67"/>
      <c r="T795" s="67"/>
      <c r="U795" s="67"/>
      <c r="V795" s="67"/>
      <c r="W795" s="69"/>
      <c r="X795" s="69" t="str">
        <f t="shared" si="15"/>
        <v/>
      </c>
    </row>
    <row r="796" spans="2:24" ht="18" customHeight="1" x14ac:dyDescent="0.35">
      <c r="B796" s="37"/>
      <c r="C796" s="37"/>
      <c r="D796" s="37"/>
      <c r="E796" s="37"/>
      <c r="F796" s="37"/>
      <c r="G796" s="37"/>
      <c r="H796" s="37"/>
      <c r="I796" s="37"/>
      <c r="J796" s="37"/>
      <c r="K796" s="76"/>
      <c r="L796" s="37"/>
      <c r="M796" s="92"/>
      <c r="N796" s="37"/>
      <c r="O796" s="66"/>
      <c r="P796" s="67"/>
      <c r="Q796" s="67"/>
      <c r="R796" s="67"/>
      <c r="S796" s="67"/>
      <c r="T796" s="67"/>
      <c r="U796" s="67"/>
      <c r="V796" s="67"/>
      <c r="W796" s="69"/>
      <c r="X796" s="69" t="str">
        <f t="shared" si="15"/>
        <v/>
      </c>
    </row>
    <row r="797" spans="2:24" ht="18" customHeight="1" x14ac:dyDescent="0.35">
      <c r="B797" s="37"/>
      <c r="C797" s="37"/>
      <c r="D797" s="37"/>
      <c r="E797" s="37"/>
      <c r="F797" s="37"/>
      <c r="G797" s="37"/>
      <c r="H797" s="37"/>
      <c r="I797" s="37"/>
      <c r="J797" s="37"/>
      <c r="K797" s="76"/>
      <c r="L797" s="37"/>
      <c r="M797" s="92"/>
      <c r="N797" s="37"/>
      <c r="O797" s="66"/>
      <c r="P797" s="67"/>
      <c r="Q797" s="67"/>
      <c r="R797" s="67"/>
      <c r="S797" s="67"/>
      <c r="T797" s="67"/>
      <c r="U797" s="67"/>
      <c r="V797" s="67"/>
      <c r="W797" s="69"/>
      <c r="X797" s="69" t="str">
        <f t="shared" si="15"/>
        <v/>
      </c>
    </row>
    <row r="798" spans="2:24" ht="18" customHeight="1" x14ac:dyDescent="0.35">
      <c r="B798" s="37"/>
      <c r="C798" s="37"/>
      <c r="D798" s="37"/>
      <c r="E798" s="37"/>
      <c r="F798" s="37"/>
      <c r="G798" s="37"/>
      <c r="H798" s="37"/>
      <c r="I798" s="37"/>
      <c r="J798" s="37"/>
      <c r="K798" s="76"/>
      <c r="L798" s="37"/>
      <c r="M798" s="92"/>
      <c r="N798" s="37"/>
      <c r="O798" s="66"/>
      <c r="P798" s="67"/>
      <c r="Q798" s="67"/>
      <c r="R798" s="67"/>
      <c r="S798" s="67"/>
      <c r="T798" s="67"/>
      <c r="U798" s="67"/>
      <c r="V798" s="67"/>
      <c r="W798" s="69"/>
      <c r="X798" s="69" t="str">
        <f t="shared" si="15"/>
        <v/>
      </c>
    </row>
    <row r="799" spans="2:24" ht="18" customHeight="1" x14ac:dyDescent="0.35">
      <c r="B799" s="37"/>
      <c r="C799" s="37"/>
      <c r="D799" s="37"/>
      <c r="E799" s="37"/>
      <c r="F799" s="37"/>
      <c r="G799" s="37"/>
      <c r="H799" s="37"/>
      <c r="I799" s="37"/>
      <c r="J799" s="37"/>
      <c r="K799" s="76"/>
      <c r="L799" s="37"/>
      <c r="M799" s="92"/>
      <c r="N799" s="37"/>
      <c r="O799" s="66"/>
      <c r="P799" s="67"/>
      <c r="Q799" s="67"/>
      <c r="R799" s="67"/>
      <c r="S799" s="67"/>
      <c r="T799" s="67"/>
      <c r="U799" s="67"/>
      <c r="V799" s="67"/>
      <c r="W799" s="69"/>
      <c r="X799" s="69" t="str">
        <f t="shared" si="15"/>
        <v/>
      </c>
    </row>
    <row r="800" spans="2:24" ht="18" customHeight="1" x14ac:dyDescent="0.35">
      <c r="B800" s="37"/>
      <c r="C800" s="37"/>
      <c r="D800" s="37"/>
      <c r="E800" s="37"/>
      <c r="F800" s="37"/>
      <c r="G800" s="37"/>
      <c r="H800" s="37"/>
      <c r="I800" s="37"/>
      <c r="J800" s="37"/>
      <c r="K800" s="76"/>
      <c r="L800" s="37"/>
      <c r="M800" s="92"/>
      <c r="N800" s="37"/>
      <c r="O800" s="66"/>
      <c r="P800" s="67"/>
      <c r="Q800" s="67"/>
      <c r="R800" s="67"/>
      <c r="S800" s="67"/>
      <c r="T800" s="67"/>
      <c r="U800" s="67"/>
      <c r="V800" s="67"/>
      <c r="W800" s="69"/>
      <c r="X800" s="69" t="str">
        <f t="shared" si="15"/>
        <v/>
      </c>
    </row>
    <row r="801" spans="2:24" ht="18" customHeight="1" x14ac:dyDescent="0.35">
      <c r="B801" s="37"/>
      <c r="C801" s="37"/>
      <c r="D801" s="37"/>
      <c r="E801" s="37"/>
      <c r="F801" s="37"/>
      <c r="G801" s="37"/>
      <c r="H801" s="37"/>
      <c r="I801" s="37"/>
      <c r="J801" s="37"/>
      <c r="K801" s="76"/>
      <c r="L801" s="37"/>
      <c r="M801" s="92"/>
      <c r="N801" s="37"/>
      <c r="O801" s="66"/>
      <c r="P801" s="67"/>
      <c r="Q801" s="67"/>
      <c r="R801" s="67"/>
      <c r="S801" s="67"/>
      <c r="T801" s="67"/>
      <c r="U801" s="67"/>
      <c r="V801" s="67"/>
      <c r="W801" s="69"/>
      <c r="X801" s="69" t="str">
        <f t="shared" ref="X801:X864" si="16">IF(ISBLANK(D801),"",IF(P801="Approved",W801+M801,0))</f>
        <v/>
      </c>
    </row>
    <row r="802" spans="2:24" ht="18" customHeight="1" x14ac:dyDescent="0.35">
      <c r="B802" s="37"/>
      <c r="C802" s="37"/>
      <c r="D802" s="37"/>
      <c r="E802" s="37"/>
      <c r="F802" s="37"/>
      <c r="G802" s="37"/>
      <c r="H802" s="37"/>
      <c r="I802" s="37"/>
      <c r="J802" s="37"/>
      <c r="K802" s="76"/>
      <c r="L802" s="37"/>
      <c r="M802" s="92"/>
      <c r="N802" s="37"/>
      <c r="O802" s="66"/>
      <c r="P802" s="67"/>
      <c r="Q802" s="67"/>
      <c r="R802" s="67"/>
      <c r="S802" s="67"/>
      <c r="T802" s="67"/>
      <c r="U802" s="67"/>
      <c r="V802" s="67"/>
      <c r="W802" s="69"/>
      <c r="X802" s="69" t="str">
        <f t="shared" si="16"/>
        <v/>
      </c>
    </row>
    <row r="803" spans="2:24" ht="18" customHeight="1" x14ac:dyDescent="0.35">
      <c r="B803" s="37"/>
      <c r="C803" s="37"/>
      <c r="D803" s="37"/>
      <c r="E803" s="37"/>
      <c r="F803" s="37"/>
      <c r="G803" s="37"/>
      <c r="H803" s="37"/>
      <c r="I803" s="37"/>
      <c r="J803" s="37"/>
      <c r="K803" s="76"/>
      <c r="L803" s="37"/>
      <c r="M803" s="92"/>
      <c r="N803" s="37"/>
      <c r="O803" s="66"/>
      <c r="P803" s="67"/>
      <c r="Q803" s="67"/>
      <c r="R803" s="67"/>
      <c r="S803" s="67"/>
      <c r="T803" s="67"/>
      <c r="U803" s="67"/>
      <c r="V803" s="67"/>
      <c r="W803" s="69"/>
      <c r="X803" s="69" t="str">
        <f t="shared" si="16"/>
        <v/>
      </c>
    </row>
    <row r="804" spans="2:24" ht="18" customHeight="1" x14ac:dyDescent="0.35">
      <c r="B804" s="37"/>
      <c r="C804" s="37"/>
      <c r="D804" s="37"/>
      <c r="E804" s="37"/>
      <c r="F804" s="37"/>
      <c r="G804" s="37"/>
      <c r="H804" s="37"/>
      <c r="I804" s="37"/>
      <c r="J804" s="37"/>
      <c r="K804" s="76"/>
      <c r="L804" s="37"/>
      <c r="M804" s="92"/>
      <c r="N804" s="37"/>
      <c r="O804" s="66"/>
      <c r="P804" s="67"/>
      <c r="Q804" s="67"/>
      <c r="R804" s="67"/>
      <c r="S804" s="67"/>
      <c r="T804" s="67"/>
      <c r="U804" s="67"/>
      <c r="V804" s="67"/>
      <c r="W804" s="69"/>
      <c r="X804" s="69" t="str">
        <f t="shared" si="16"/>
        <v/>
      </c>
    </row>
    <row r="805" spans="2:24" ht="18" customHeight="1" x14ac:dyDescent="0.35">
      <c r="B805" s="37"/>
      <c r="C805" s="37"/>
      <c r="D805" s="37"/>
      <c r="E805" s="37"/>
      <c r="F805" s="37"/>
      <c r="G805" s="37"/>
      <c r="H805" s="37"/>
      <c r="I805" s="37"/>
      <c r="J805" s="37"/>
      <c r="K805" s="76"/>
      <c r="L805" s="37"/>
      <c r="M805" s="92"/>
      <c r="N805" s="37"/>
      <c r="O805" s="66"/>
      <c r="P805" s="67"/>
      <c r="Q805" s="67"/>
      <c r="R805" s="67"/>
      <c r="S805" s="67"/>
      <c r="T805" s="67"/>
      <c r="U805" s="67"/>
      <c r="V805" s="67"/>
      <c r="W805" s="69"/>
      <c r="X805" s="69" t="str">
        <f t="shared" si="16"/>
        <v/>
      </c>
    </row>
    <row r="806" spans="2:24" ht="18" customHeight="1" x14ac:dyDescent="0.35">
      <c r="B806" s="37"/>
      <c r="C806" s="37"/>
      <c r="D806" s="37"/>
      <c r="E806" s="37"/>
      <c r="F806" s="37"/>
      <c r="G806" s="37"/>
      <c r="H806" s="37"/>
      <c r="I806" s="37"/>
      <c r="J806" s="37"/>
      <c r="K806" s="76"/>
      <c r="L806" s="37"/>
      <c r="M806" s="92"/>
      <c r="N806" s="37"/>
      <c r="O806" s="66"/>
      <c r="P806" s="67"/>
      <c r="Q806" s="67"/>
      <c r="R806" s="67"/>
      <c r="S806" s="67"/>
      <c r="T806" s="67"/>
      <c r="U806" s="67"/>
      <c r="V806" s="67"/>
      <c r="W806" s="69"/>
      <c r="X806" s="69" t="str">
        <f t="shared" si="16"/>
        <v/>
      </c>
    </row>
    <row r="807" spans="2:24" ht="18" customHeight="1" x14ac:dyDescent="0.35">
      <c r="B807" s="37"/>
      <c r="C807" s="37"/>
      <c r="D807" s="37"/>
      <c r="E807" s="37"/>
      <c r="F807" s="37"/>
      <c r="G807" s="37"/>
      <c r="H807" s="37"/>
      <c r="I807" s="37"/>
      <c r="J807" s="37"/>
      <c r="K807" s="76"/>
      <c r="L807" s="37"/>
      <c r="M807" s="92"/>
      <c r="N807" s="37"/>
      <c r="O807" s="66"/>
      <c r="P807" s="67"/>
      <c r="Q807" s="67"/>
      <c r="R807" s="67"/>
      <c r="S807" s="67"/>
      <c r="T807" s="67"/>
      <c r="U807" s="67"/>
      <c r="V807" s="67"/>
      <c r="W807" s="69"/>
      <c r="X807" s="69" t="str">
        <f t="shared" si="16"/>
        <v/>
      </c>
    </row>
    <row r="808" spans="2:24" ht="18" customHeight="1" x14ac:dyDescent="0.35">
      <c r="B808" s="37"/>
      <c r="C808" s="37"/>
      <c r="D808" s="37"/>
      <c r="E808" s="37"/>
      <c r="F808" s="37"/>
      <c r="G808" s="37"/>
      <c r="H808" s="37"/>
      <c r="I808" s="37"/>
      <c r="J808" s="37"/>
      <c r="K808" s="76"/>
      <c r="L808" s="37"/>
      <c r="M808" s="92"/>
      <c r="N808" s="37"/>
      <c r="O808" s="66"/>
      <c r="P808" s="67"/>
      <c r="Q808" s="67"/>
      <c r="R808" s="67"/>
      <c r="S808" s="67"/>
      <c r="T808" s="67"/>
      <c r="U808" s="67"/>
      <c r="V808" s="67"/>
      <c r="W808" s="69"/>
      <c r="X808" s="69" t="str">
        <f t="shared" si="16"/>
        <v/>
      </c>
    </row>
    <row r="809" spans="2:24" ht="18" customHeight="1" x14ac:dyDescent="0.35">
      <c r="B809" s="37"/>
      <c r="C809" s="37"/>
      <c r="D809" s="37"/>
      <c r="E809" s="37"/>
      <c r="F809" s="37"/>
      <c r="G809" s="37"/>
      <c r="H809" s="37"/>
      <c r="I809" s="37"/>
      <c r="J809" s="37"/>
      <c r="K809" s="76"/>
      <c r="L809" s="37"/>
      <c r="M809" s="92"/>
      <c r="N809" s="37"/>
      <c r="O809" s="66"/>
      <c r="P809" s="67"/>
      <c r="Q809" s="67"/>
      <c r="R809" s="67"/>
      <c r="S809" s="67"/>
      <c r="T809" s="67"/>
      <c r="U809" s="67"/>
      <c r="V809" s="67"/>
      <c r="W809" s="69"/>
      <c r="X809" s="69" t="str">
        <f t="shared" si="16"/>
        <v/>
      </c>
    </row>
    <row r="810" spans="2:24" ht="18" customHeight="1" x14ac:dyDescent="0.35">
      <c r="B810" s="37"/>
      <c r="C810" s="37"/>
      <c r="D810" s="37"/>
      <c r="E810" s="37"/>
      <c r="F810" s="37"/>
      <c r="G810" s="37"/>
      <c r="H810" s="37"/>
      <c r="I810" s="37"/>
      <c r="J810" s="37"/>
      <c r="K810" s="76"/>
      <c r="L810" s="37"/>
      <c r="M810" s="92"/>
      <c r="N810" s="37"/>
      <c r="O810" s="66"/>
      <c r="P810" s="67"/>
      <c r="Q810" s="67"/>
      <c r="R810" s="67"/>
      <c r="S810" s="67"/>
      <c r="T810" s="67"/>
      <c r="U810" s="67"/>
      <c r="V810" s="67"/>
      <c r="W810" s="69"/>
      <c r="X810" s="69" t="str">
        <f t="shared" si="16"/>
        <v/>
      </c>
    </row>
    <row r="811" spans="2:24" ht="18" customHeight="1" x14ac:dyDescent="0.35">
      <c r="B811" s="37"/>
      <c r="C811" s="37"/>
      <c r="D811" s="37"/>
      <c r="E811" s="37"/>
      <c r="F811" s="37"/>
      <c r="G811" s="37"/>
      <c r="H811" s="37"/>
      <c r="I811" s="37"/>
      <c r="J811" s="37"/>
      <c r="K811" s="76"/>
      <c r="L811" s="37"/>
      <c r="M811" s="92"/>
      <c r="N811" s="37"/>
      <c r="O811" s="66"/>
      <c r="P811" s="67"/>
      <c r="Q811" s="67"/>
      <c r="R811" s="67"/>
      <c r="S811" s="67"/>
      <c r="T811" s="67"/>
      <c r="U811" s="67"/>
      <c r="V811" s="67"/>
      <c r="W811" s="69"/>
      <c r="X811" s="69" t="str">
        <f t="shared" si="16"/>
        <v/>
      </c>
    </row>
    <row r="812" spans="2:24" ht="18" customHeight="1" x14ac:dyDescent="0.35">
      <c r="B812" s="37"/>
      <c r="C812" s="37"/>
      <c r="D812" s="37"/>
      <c r="E812" s="37"/>
      <c r="F812" s="37"/>
      <c r="G812" s="37"/>
      <c r="H812" s="37"/>
      <c r="I812" s="37"/>
      <c r="J812" s="37"/>
      <c r="K812" s="76"/>
      <c r="L812" s="37"/>
      <c r="M812" s="92"/>
      <c r="N812" s="37"/>
      <c r="O812" s="66"/>
      <c r="P812" s="67"/>
      <c r="Q812" s="67"/>
      <c r="R812" s="67"/>
      <c r="S812" s="67"/>
      <c r="T812" s="67"/>
      <c r="U812" s="67"/>
      <c r="V812" s="67"/>
      <c r="W812" s="69"/>
      <c r="X812" s="69" t="str">
        <f t="shared" si="16"/>
        <v/>
      </c>
    </row>
    <row r="813" spans="2:24" ht="18" customHeight="1" x14ac:dyDescent="0.35">
      <c r="B813" s="37"/>
      <c r="C813" s="37"/>
      <c r="D813" s="37"/>
      <c r="E813" s="37"/>
      <c r="F813" s="37"/>
      <c r="G813" s="37"/>
      <c r="H813" s="37"/>
      <c r="I813" s="37"/>
      <c r="J813" s="37"/>
      <c r="K813" s="76"/>
      <c r="L813" s="37"/>
      <c r="M813" s="92"/>
      <c r="N813" s="37"/>
      <c r="O813" s="66"/>
      <c r="P813" s="67"/>
      <c r="Q813" s="67"/>
      <c r="R813" s="67"/>
      <c r="S813" s="67"/>
      <c r="T813" s="67"/>
      <c r="U813" s="67"/>
      <c r="V813" s="67"/>
      <c r="W813" s="69"/>
      <c r="X813" s="69" t="str">
        <f t="shared" si="16"/>
        <v/>
      </c>
    </row>
    <row r="814" spans="2:24" ht="18" customHeight="1" x14ac:dyDescent="0.35">
      <c r="B814" s="37"/>
      <c r="C814" s="37"/>
      <c r="D814" s="37"/>
      <c r="E814" s="37"/>
      <c r="F814" s="37"/>
      <c r="G814" s="37"/>
      <c r="H814" s="37"/>
      <c r="I814" s="37"/>
      <c r="J814" s="37"/>
      <c r="K814" s="76"/>
      <c r="L814" s="37"/>
      <c r="M814" s="92"/>
      <c r="N814" s="37"/>
      <c r="O814" s="66"/>
      <c r="P814" s="67"/>
      <c r="Q814" s="67"/>
      <c r="R814" s="67"/>
      <c r="S814" s="67"/>
      <c r="T814" s="67"/>
      <c r="U814" s="67"/>
      <c r="V814" s="67"/>
      <c r="W814" s="69"/>
      <c r="X814" s="69" t="str">
        <f t="shared" si="16"/>
        <v/>
      </c>
    </row>
    <row r="815" spans="2:24" ht="18" customHeight="1" x14ac:dyDescent="0.35">
      <c r="B815" s="37"/>
      <c r="C815" s="37"/>
      <c r="D815" s="37"/>
      <c r="E815" s="37"/>
      <c r="F815" s="37"/>
      <c r="G815" s="37"/>
      <c r="H815" s="37"/>
      <c r="I815" s="37"/>
      <c r="J815" s="37"/>
      <c r="K815" s="76"/>
      <c r="L815" s="37"/>
      <c r="M815" s="92"/>
      <c r="N815" s="37"/>
      <c r="O815" s="66"/>
      <c r="P815" s="67"/>
      <c r="Q815" s="67"/>
      <c r="R815" s="67"/>
      <c r="S815" s="67"/>
      <c r="T815" s="67"/>
      <c r="U815" s="67"/>
      <c r="V815" s="67"/>
      <c r="W815" s="69"/>
      <c r="X815" s="69" t="str">
        <f t="shared" si="16"/>
        <v/>
      </c>
    </row>
    <row r="816" spans="2:24" ht="18" customHeight="1" x14ac:dyDescent="0.35">
      <c r="B816" s="37"/>
      <c r="C816" s="37"/>
      <c r="D816" s="37"/>
      <c r="E816" s="37"/>
      <c r="F816" s="37"/>
      <c r="G816" s="37"/>
      <c r="H816" s="37"/>
      <c r="I816" s="37"/>
      <c r="J816" s="37"/>
      <c r="K816" s="76"/>
      <c r="L816" s="37"/>
      <c r="M816" s="92"/>
      <c r="N816" s="37"/>
      <c r="O816" s="66"/>
      <c r="P816" s="67"/>
      <c r="Q816" s="67"/>
      <c r="R816" s="67"/>
      <c r="S816" s="67"/>
      <c r="T816" s="67"/>
      <c r="U816" s="67"/>
      <c r="V816" s="67"/>
      <c r="W816" s="69"/>
      <c r="X816" s="69" t="str">
        <f t="shared" si="16"/>
        <v/>
      </c>
    </row>
    <row r="817" spans="2:24" ht="18" customHeight="1" x14ac:dyDescent="0.35">
      <c r="B817" s="37"/>
      <c r="C817" s="37"/>
      <c r="D817" s="37"/>
      <c r="E817" s="37"/>
      <c r="F817" s="37"/>
      <c r="G817" s="37"/>
      <c r="H817" s="37"/>
      <c r="I817" s="37"/>
      <c r="J817" s="37"/>
      <c r="K817" s="76"/>
      <c r="L817" s="37"/>
      <c r="M817" s="92"/>
      <c r="N817" s="37"/>
      <c r="O817" s="66"/>
      <c r="P817" s="67"/>
      <c r="Q817" s="67"/>
      <c r="R817" s="67"/>
      <c r="S817" s="67"/>
      <c r="T817" s="67"/>
      <c r="U817" s="67"/>
      <c r="V817" s="67"/>
      <c r="W817" s="69"/>
      <c r="X817" s="69" t="str">
        <f t="shared" si="16"/>
        <v/>
      </c>
    </row>
    <row r="818" spans="2:24" ht="18" customHeight="1" x14ac:dyDescent="0.35">
      <c r="B818" s="37"/>
      <c r="C818" s="37"/>
      <c r="D818" s="37"/>
      <c r="E818" s="37"/>
      <c r="F818" s="37"/>
      <c r="G818" s="37"/>
      <c r="H818" s="37"/>
      <c r="I818" s="37"/>
      <c r="J818" s="37"/>
      <c r="K818" s="76"/>
      <c r="L818" s="37"/>
      <c r="M818" s="92"/>
      <c r="N818" s="37"/>
      <c r="O818" s="66"/>
      <c r="P818" s="67"/>
      <c r="Q818" s="67"/>
      <c r="R818" s="67"/>
      <c r="S818" s="67"/>
      <c r="T818" s="67"/>
      <c r="U818" s="67"/>
      <c r="V818" s="67"/>
      <c r="W818" s="69"/>
      <c r="X818" s="69" t="str">
        <f t="shared" si="16"/>
        <v/>
      </c>
    </row>
    <row r="819" spans="2:24" ht="18" customHeight="1" x14ac:dyDescent="0.35">
      <c r="B819" s="37"/>
      <c r="C819" s="37"/>
      <c r="D819" s="37"/>
      <c r="E819" s="37"/>
      <c r="F819" s="37"/>
      <c r="G819" s="37"/>
      <c r="H819" s="37"/>
      <c r="I819" s="37"/>
      <c r="J819" s="37"/>
      <c r="K819" s="76"/>
      <c r="L819" s="37"/>
      <c r="M819" s="92"/>
      <c r="N819" s="37"/>
      <c r="O819" s="66"/>
      <c r="P819" s="67"/>
      <c r="Q819" s="67"/>
      <c r="R819" s="67"/>
      <c r="S819" s="67"/>
      <c r="T819" s="67"/>
      <c r="U819" s="67"/>
      <c r="V819" s="67"/>
      <c r="W819" s="69"/>
      <c r="X819" s="69" t="str">
        <f t="shared" si="16"/>
        <v/>
      </c>
    </row>
    <row r="820" spans="2:24" ht="18" customHeight="1" x14ac:dyDescent="0.35">
      <c r="B820" s="37"/>
      <c r="C820" s="37"/>
      <c r="D820" s="37"/>
      <c r="E820" s="37"/>
      <c r="F820" s="37"/>
      <c r="G820" s="37"/>
      <c r="H820" s="37"/>
      <c r="I820" s="37"/>
      <c r="J820" s="37"/>
      <c r="K820" s="76"/>
      <c r="L820" s="37"/>
      <c r="M820" s="92"/>
      <c r="N820" s="37"/>
      <c r="O820" s="66"/>
      <c r="P820" s="67"/>
      <c r="Q820" s="67"/>
      <c r="R820" s="67"/>
      <c r="S820" s="67"/>
      <c r="T820" s="67"/>
      <c r="U820" s="67"/>
      <c r="V820" s="67"/>
      <c r="W820" s="69"/>
      <c r="X820" s="69" t="str">
        <f t="shared" si="16"/>
        <v/>
      </c>
    </row>
    <row r="821" spans="2:24" ht="18" customHeight="1" x14ac:dyDescent="0.35">
      <c r="B821" s="37"/>
      <c r="C821" s="37"/>
      <c r="D821" s="37"/>
      <c r="E821" s="37"/>
      <c r="F821" s="37"/>
      <c r="G821" s="37"/>
      <c r="H821" s="37"/>
      <c r="I821" s="37"/>
      <c r="J821" s="37"/>
      <c r="K821" s="76"/>
      <c r="L821" s="37"/>
      <c r="M821" s="92"/>
      <c r="N821" s="37"/>
      <c r="O821" s="66"/>
      <c r="P821" s="67"/>
      <c r="Q821" s="67"/>
      <c r="R821" s="67"/>
      <c r="S821" s="67"/>
      <c r="T821" s="67"/>
      <c r="U821" s="67"/>
      <c r="V821" s="67"/>
      <c r="W821" s="69"/>
      <c r="X821" s="69" t="str">
        <f t="shared" si="16"/>
        <v/>
      </c>
    </row>
    <row r="822" spans="2:24" ht="18" customHeight="1" x14ac:dyDescent="0.35">
      <c r="B822" s="37"/>
      <c r="C822" s="37"/>
      <c r="D822" s="37"/>
      <c r="E822" s="37"/>
      <c r="F822" s="37"/>
      <c r="G822" s="37"/>
      <c r="H822" s="37"/>
      <c r="I822" s="37"/>
      <c r="J822" s="37"/>
      <c r="K822" s="76"/>
      <c r="L822" s="37"/>
      <c r="M822" s="92"/>
      <c r="N822" s="37"/>
      <c r="O822" s="66"/>
      <c r="P822" s="67"/>
      <c r="Q822" s="67"/>
      <c r="R822" s="67"/>
      <c r="S822" s="67"/>
      <c r="T822" s="67"/>
      <c r="U822" s="67"/>
      <c r="V822" s="67"/>
      <c r="W822" s="69"/>
      <c r="X822" s="69" t="str">
        <f t="shared" si="16"/>
        <v/>
      </c>
    </row>
    <row r="823" spans="2:24" ht="18" customHeight="1" x14ac:dyDescent="0.35">
      <c r="B823" s="37"/>
      <c r="C823" s="37"/>
      <c r="D823" s="37"/>
      <c r="E823" s="37"/>
      <c r="F823" s="37"/>
      <c r="G823" s="37"/>
      <c r="H823" s="37"/>
      <c r="I823" s="37"/>
      <c r="J823" s="37"/>
      <c r="K823" s="76"/>
      <c r="L823" s="37"/>
      <c r="M823" s="92"/>
      <c r="N823" s="37"/>
      <c r="O823" s="66"/>
      <c r="P823" s="67"/>
      <c r="Q823" s="67"/>
      <c r="R823" s="67"/>
      <c r="S823" s="67"/>
      <c r="T823" s="67"/>
      <c r="U823" s="67"/>
      <c r="V823" s="67"/>
      <c r="W823" s="69"/>
      <c r="X823" s="69" t="str">
        <f t="shared" si="16"/>
        <v/>
      </c>
    </row>
    <row r="824" spans="2:24" ht="18" customHeight="1" x14ac:dyDescent="0.35">
      <c r="B824" s="37"/>
      <c r="C824" s="37"/>
      <c r="D824" s="37"/>
      <c r="E824" s="37"/>
      <c r="F824" s="37"/>
      <c r="G824" s="37"/>
      <c r="H824" s="37"/>
      <c r="I824" s="37"/>
      <c r="J824" s="37"/>
      <c r="K824" s="76"/>
      <c r="L824" s="37"/>
      <c r="M824" s="92"/>
      <c r="N824" s="37"/>
      <c r="O824" s="66"/>
      <c r="P824" s="67"/>
      <c r="Q824" s="67"/>
      <c r="R824" s="67"/>
      <c r="S824" s="67"/>
      <c r="T824" s="67"/>
      <c r="U824" s="67"/>
      <c r="V824" s="67"/>
      <c r="W824" s="69"/>
      <c r="X824" s="69" t="str">
        <f t="shared" si="16"/>
        <v/>
      </c>
    </row>
    <row r="825" spans="2:24" ht="18" customHeight="1" x14ac:dyDescent="0.35">
      <c r="B825" s="37"/>
      <c r="C825" s="37"/>
      <c r="D825" s="37"/>
      <c r="E825" s="37"/>
      <c r="F825" s="37"/>
      <c r="G825" s="37"/>
      <c r="H825" s="37"/>
      <c r="I825" s="37"/>
      <c r="J825" s="37"/>
      <c r="K825" s="76"/>
      <c r="L825" s="37"/>
      <c r="M825" s="92"/>
      <c r="N825" s="37"/>
      <c r="O825" s="66"/>
      <c r="P825" s="67"/>
      <c r="Q825" s="67"/>
      <c r="R825" s="67"/>
      <c r="S825" s="67"/>
      <c r="T825" s="67"/>
      <c r="U825" s="67"/>
      <c r="V825" s="67"/>
      <c r="W825" s="69"/>
      <c r="X825" s="69" t="str">
        <f t="shared" si="16"/>
        <v/>
      </c>
    </row>
    <row r="826" spans="2:24" ht="18" customHeight="1" x14ac:dyDescent="0.35">
      <c r="B826" s="37"/>
      <c r="C826" s="37"/>
      <c r="D826" s="37"/>
      <c r="E826" s="37"/>
      <c r="F826" s="37"/>
      <c r="G826" s="37"/>
      <c r="H826" s="37"/>
      <c r="I826" s="37"/>
      <c r="J826" s="37"/>
      <c r="K826" s="76"/>
      <c r="L826" s="37"/>
      <c r="M826" s="92"/>
      <c r="N826" s="37"/>
      <c r="O826" s="66"/>
      <c r="P826" s="67"/>
      <c r="Q826" s="67"/>
      <c r="R826" s="67"/>
      <c r="S826" s="67"/>
      <c r="T826" s="67"/>
      <c r="U826" s="67"/>
      <c r="V826" s="67"/>
      <c r="W826" s="69"/>
      <c r="X826" s="69" t="str">
        <f t="shared" si="16"/>
        <v/>
      </c>
    </row>
    <row r="827" spans="2:24" ht="18" customHeight="1" x14ac:dyDescent="0.35">
      <c r="B827" s="37"/>
      <c r="C827" s="37"/>
      <c r="D827" s="37"/>
      <c r="E827" s="37"/>
      <c r="F827" s="37"/>
      <c r="G827" s="37"/>
      <c r="H827" s="37"/>
      <c r="I827" s="37"/>
      <c r="J827" s="37"/>
      <c r="K827" s="76"/>
      <c r="L827" s="37"/>
      <c r="M827" s="92"/>
      <c r="N827" s="37"/>
      <c r="O827" s="66"/>
      <c r="P827" s="67"/>
      <c r="Q827" s="67"/>
      <c r="R827" s="67"/>
      <c r="S827" s="67"/>
      <c r="T827" s="67"/>
      <c r="U827" s="67"/>
      <c r="V827" s="67"/>
      <c r="W827" s="69"/>
      <c r="X827" s="69" t="str">
        <f t="shared" si="16"/>
        <v/>
      </c>
    </row>
    <row r="828" spans="2:24" ht="18" customHeight="1" x14ac:dyDescent="0.35">
      <c r="B828" s="37"/>
      <c r="C828" s="37"/>
      <c r="D828" s="37"/>
      <c r="E828" s="37"/>
      <c r="F828" s="37"/>
      <c r="G828" s="37"/>
      <c r="H828" s="37"/>
      <c r="I828" s="37"/>
      <c r="J828" s="37"/>
      <c r="K828" s="76"/>
      <c r="L828" s="37"/>
      <c r="M828" s="92"/>
      <c r="N828" s="37"/>
      <c r="O828" s="66"/>
      <c r="P828" s="67"/>
      <c r="Q828" s="67"/>
      <c r="R828" s="67"/>
      <c r="S828" s="67"/>
      <c r="T828" s="67"/>
      <c r="U828" s="67"/>
      <c r="V828" s="67"/>
      <c r="W828" s="69"/>
      <c r="X828" s="69" t="str">
        <f t="shared" si="16"/>
        <v/>
      </c>
    </row>
    <row r="829" spans="2:24" ht="18" customHeight="1" x14ac:dyDescent="0.35">
      <c r="B829" s="37"/>
      <c r="C829" s="37"/>
      <c r="D829" s="37"/>
      <c r="E829" s="37"/>
      <c r="F829" s="37"/>
      <c r="G829" s="37"/>
      <c r="H829" s="37"/>
      <c r="I829" s="37"/>
      <c r="J829" s="37"/>
      <c r="K829" s="76"/>
      <c r="L829" s="37"/>
      <c r="M829" s="92"/>
      <c r="N829" s="37"/>
      <c r="O829" s="66"/>
      <c r="P829" s="67"/>
      <c r="Q829" s="67"/>
      <c r="R829" s="67"/>
      <c r="S829" s="67"/>
      <c r="T829" s="67"/>
      <c r="U829" s="67"/>
      <c r="V829" s="67"/>
      <c r="W829" s="69"/>
      <c r="X829" s="69" t="str">
        <f t="shared" si="16"/>
        <v/>
      </c>
    </row>
    <row r="830" spans="2:24" ht="18" customHeight="1" x14ac:dyDescent="0.35">
      <c r="B830" s="37"/>
      <c r="C830" s="37"/>
      <c r="D830" s="37"/>
      <c r="E830" s="37"/>
      <c r="F830" s="37"/>
      <c r="G830" s="37"/>
      <c r="H830" s="37"/>
      <c r="I830" s="37"/>
      <c r="J830" s="37"/>
      <c r="K830" s="76"/>
      <c r="L830" s="37"/>
      <c r="M830" s="92"/>
      <c r="N830" s="37"/>
      <c r="O830" s="66"/>
      <c r="P830" s="67"/>
      <c r="Q830" s="67"/>
      <c r="R830" s="67"/>
      <c r="S830" s="67"/>
      <c r="T830" s="67"/>
      <c r="U830" s="67"/>
      <c r="V830" s="67"/>
      <c r="W830" s="69"/>
      <c r="X830" s="69" t="str">
        <f t="shared" si="16"/>
        <v/>
      </c>
    </row>
    <row r="831" spans="2:24" ht="18" customHeight="1" x14ac:dyDescent="0.35">
      <c r="B831" s="37"/>
      <c r="C831" s="37"/>
      <c r="D831" s="37"/>
      <c r="E831" s="37"/>
      <c r="F831" s="37"/>
      <c r="G831" s="37"/>
      <c r="H831" s="37"/>
      <c r="I831" s="37"/>
      <c r="J831" s="37"/>
      <c r="K831" s="76"/>
      <c r="L831" s="37"/>
      <c r="M831" s="92"/>
      <c r="N831" s="37"/>
      <c r="O831" s="66"/>
      <c r="P831" s="67"/>
      <c r="Q831" s="67"/>
      <c r="R831" s="67"/>
      <c r="S831" s="67"/>
      <c r="T831" s="67"/>
      <c r="U831" s="67"/>
      <c r="V831" s="67"/>
      <c r="W831" s="69"/>
      <c r="X831" s="69" t="str">
        <f t="shared" si="16"/>
        <v/>
      </c>
    </row>
    <row r="832" spans="2:24" ht="18" customHeight="1" x14ac:dyDescent="0.35">
      <c r="B832" s="37"/>
      <c r="C832" s="37"/>
      <c r="D832" s="37"/>
      <c r="E832" s="37"/>
      <c r="F832" s="37"/>
      <c r="G832" s="37"/>
      <c r="H832" s="37"/>
      <c r="I832" s="37"/>
      <c r="J832" s="37"/>
      <c r="K832" s="76"/>
      <c r="L832" s="37"/>
      <c r="M832" s="92"/>
      <c r="N832" s="37"/>
      <c r="O832" s="66"/>
      <c r="P832" s="67"/>
      <c r="Q832" s="67"/>
      <c r="R832" s="67"/>
      <c r="S832" s="67"/>
      <c r="T832" s="67"/>
      <c r="U832" s="67"/>
      <c r="V832" s="67"/>
      <c r="W832" s="69"/>
      <c r="X832" s="69" t="str">
        <f t="shared" si="16"/>
        <v/>
      </c>
    </row>
    <row r="833" spans="2:24" ht="18" customHeight="1" x14ac:dyDescent="0.35">
      <c r="B833" s="37"/>
      <c r="C833" s="37"/>
      <c r="D833" s="37"/>
      <c r="E833" s="37"/>
      <c r="F833" s="37"/>
      <c r="G833" s="37"/>
      <c r="H833" s="37"/>
      <c r="I833" s="37"/>
      <c r="J833" s="37"/>
      <c r="K833" s="76"/>
      <c r="L833" s="37"/>
      <c r="M833" s="92"/>
      <c r="N833" s="37"/>
      <c r="O833" s="66"/>
      <c r="P833" s="67"/>
      <c r="Q833" s="67"/>
      <c r="R833" s="67"/>
      <c r="S833" s="67"/>
      <c r="T833" s="67"/>
      <c r="U833" s="67"/>
      <c r="V833" s="67"/>
      <c r="W833" s="69"/>
      <c r="X833" s="69" t="str">
        <f t="shared" si="16"/>
        <v/>
      </c>
    </row>
    <row r="834" spans="2:24" ht="18" customHeight="1" x14ac:dyDescent="0.35">
      <c r="B834" s="37"/>
      <c r="C834" s="37"/>
      <c r="D834" s="37"/>
      <c r="E834" s="37"/>
      <c r="F834" s="37"/>
      <c r="G834" s="37"/>
      <c r="H834" s="37"/>
      <c r="I834" s="37"/>
      <c r="J834" s="37"/>
      <c r="K834" s="76"/>
      <c r="L834" s="37"/>
      <c r="M834" s="92"/>
      <c r="N834" s="37"/>
      <c r="O834" s="66"/>
      <c r="P834" s="67"/>
      <c r="Q834" s="67"/>
      <c r="R834" s="67"/>
      <c r="S834" s="67"/>
      <c r="T834" s="67"/>
      <c r="U834" s="67"/>
      <c r="V834" s="67"/>
      <c r="W834" s="69"/>
      <c r="X834" s="69" t="str">
        <f t="shared" si="16"/>
        <v/>
      </c>
    </row>
    <row r="835" spans="2:24" ht="18" customHeight="1" x14ac:dyDescent="0.35">
      <c r="B835" s="37"/>
      <c r="C835" s="37"/>
      <c r="D835" s="37"/>
      <c r="E835" s="37"/>
      <c r="F835" s="37"/>
      <c r="G835" s="37"/>
      <c r="H835" s="37"/>
      <c r="I835" s="37"/>
      <c r="J835" s="37"/>
      <c r="K835" s="76"/>
      <c r="L835" s="37"/>
      <c r="M835" s="92"/>
      <c r="N835" s="37"/>
      <c r="O835" s="66"/>
      <c r="P835" s="67"/>
      <c r="Q835" s="67"/>
      <c r="R835" s="67"/>
      <c r="S835" s="67"/>
      <c r="T835" s="67"/>
      <c r="U835" s="67"/>
      <c r="V835" s="67"/>
      <c r="W835" s="69"/>
      <c r="X835" s="69" t="str">
        <f t="shared" si="16"/>
        <v/>
      </c>
    </row>
    <row r="836" spans="2:24" ht="18" customHeight="1" x14ac:dyDescent="0.35">
      <c r="B836" s="37"/>
      <c r="C836" s="37"/>
      <c r="D836" s="37"/>
      <c r="E836" s="37"/>
      <c r="F836" s="37"/>
      <c r="G836" s="37"/>
      <c r="H836" s="37"/>
      <c r="I836" s="37"/>
      <c r="J836" s="37"/>
      <c r="K836" s="76"/>
      <c r="L836" s="37"/>
      <c r="M836" s="92"/>
      <c r="N836" s="37"/>
      <c r="O836" s="66"/>
      <c r="P836" s="67"/>
      <c r="Q836" s="67"/>
      <c r="R836" s="67"/>
      <c r="S836" s="67"/>
      <c r="T836" s="67"/>
      <c r="U836" s="67"/>
      <c r="V836" s="67"/>
      <c r="W836" s="69"/>
      <c r="X836" s="69" t="str">
        <f t="shared" si="16"/>
        <v/>
      </c>
    </row>
    <row r="837" spans="2:24" ht="18" customHeight="1" x14ac:dyDescent="0.35">
      <c r="B837" s="37"/>
      <c r="C837" s="37"/>
      <c r="D837" s="37"/>
      <c r="E837" s="37"/>
      <c r="F837" s="37"/>
      <c r="G837" s="37"/>
      <c r="H837" s="37"/>
      <c r="I837" s="37"/>
      <c r="J837" s="37"/>
      <c r="K837" s="76"/>
      <c r="L837" s="37"/>
      <c r="M837" s="92"/>
      <c r="N837" s="37"/>
      <c r="O837" s="66"/>
      <c r="P837" s="67"/>
      <c r="Q837" s="67"/>
      <c r="R837" s="67"/>
      <c r="S837" s="67"/>
      <c r="T837" s="67"/>
      <c r="U837" s="67"/>
      <c r="V837" s="67"/>
      <c r="W837" s="69"/>
      <c r="X837" s="69" t="str">
        <f t="shared" si="16"/>
        <v/>
      </c>
    </row>
    <row r="838" spans="2:24" ht="18" customHeight="1" x14ac:dyDescent="0.35">
      <c r="B838" s="37"/>
      <c r="C838" s="37"/>
      <c r="D838" s="37"/>
      <c r="E838" s="37"/>
      <c r="F838" s="37"/>
      <c r="G838" s="37"/>
      <c r="H838" s="37"/>
      <c r="I838" s="37"/>
      <c r="J838" s="37"/>
      <c r="K838" s="76"/>
      <c r="L838" s="37"/>
      <c r="M838" s="92"/>
      <c r="N838" s="37"/>
      <c r="O838" s="66"/>
      <c r="P838" s="67"/>
      <c r="Q838" s="67"/>
      <c r="R838" s="67"/>
      <c r="S838" s="67"/>
      <c r="T838" s="67"/>
      <c r="U838" s="67"/>
      <c r="V838" s="67"/>
      <c r="W838" s="69"/>
      <c r="X838" s="69" t="str">
        <f t="shared" si="16"/>
        <v/>
      </c>
    </row>
    <row r="839" spans="2:24" ht="18" customHeight="1" x14ac:dyDescent="0.35">
      <c r="B839" s="37"/>
      <c r="C839" s="37"/>
      <c r="D839" s="37"/>
      <c r="E839" s="37"/>
      <c r="F839" s="37"/>
      <c r="G839" s="37"/>
      <c r="H839" s="37"/>
      <c r="I839" s="37"/>
      <c r="J839" s="37"/>
      <c r="K839" s="76"/>
      <c r="L839" s="37"/>
      <c r="M839" s="92"/>
      <c r="N839" s="37"/>
      <c r="O839" s="66"/>
      <c r="P839" s="67"/>
      <c r="Q839" s="67"/>
      <c r="R839" s="67"/>
      <c r="S839" s="67"/>
      <c r="T839" s="67"/>
      <c r="U839" s="67"/>
      <c r="V839" s="67"/>
      <c r="W839" s="69"/>
      <c r="X839" s="69" t="str">
        <f t="shared" si="16"/>
        <v/>
      </c>
    </row>
    <row r="840" spans="2:24" ht="18" customHeight="1" x14ac:dyDescent="0.35">
      <c r="B840" s="37"/>
      <c r="C840" s="37"/>
      <c r="D840" s="37"/>
      <c r="E840" s="37"/>
      <c r="F840" s="37"/>
      <c r="G840" s="37"/>
      <c r="H840" s="37"/>
      <c r="I840" s="37"/>
      <c r="J840" s="37"/>
      <c r="K840" s="76"/>
      <c r="L840" s="37"/>
      <c r="M840" s="92"/>
      <c r="N840" s="37"/>
      <c r="O840" s="66"/>
      <c r="P840" s="67"/>
      <c r="Q840" s="67"/>
      <c r="R840" s="67"/>
      <c r="S840" s="67"/>
      <c r="T840" s="67"/>
      <c r="U840" s="67"/>
      <c r="V840" s="67"/>
      <c r="W840" s="69"/>
      <c r="X840" s="69" t="str">
        <f t="shared" si="16"/>
        <v/>
      </c>
    </row>
    <row r="841" spans="2:24" ht="18" customHeight="1" x14ac:dyDescent="0.35">
      <c r="B841" s="37"/>
      <c r="C841" s="37"/>
      <c r="D841" s="37"/>
      <c r="E841" s="37"/>
      <c r="F841" s="37"/>
      <c r="G841" s="37"/>
      <c r="H841" s="37"/>
      <c r="I841" s="37"/>
      <c r="J841" s="37"/>
      <c r="K841" s="76"/>
      <c r="L841" s="37"/>
      <c r="M841" s="92"/>
      <c r="N841" s="37"/>
      <c r="O841" s="66"/>
      <c r="P841" s="67"/>
      <c r="Q841" s="67"/>
      <c r="R841" s="67"/>
      <c r="S841" s="67"/>
      <c r="T841" s="67"/>
      <c r="U841" s="67"/>
      <c r="V841" s="67"/>
      <c r="W841" s="69"/>
      <c r="X841" s="69" t="str">
        <f t="shared" si="16"/>
        <v/>
      </c>
    </row>
    <row r="842" spans="2:24" ht="18" customHeight="1" x14ac:dyDescent="0.35">
      <c r="B842" s="37"/>
      <c r="C842" s="37"/>
      <c r="D842" s="37"/>
      <c r="E842" s="37"/>
      <c r="F842" s="37"/>
      <c r="G842" s="37"/>
      <c r="H842" s="37"/>
      <c r="I842" s="37"/>
      <c r="J842" s="37"/>
      <c r="K842" s="76"/>
      <c r="L842" s="37"/>
      <c r="M842" s="92"/>
      <c r="N842" s="37"/>
      <c r="O842" s="66"/>
      <c r="P842" s="67"/>
      <c r="Q842" s="67"/>
      <c r="R842" s="67"/>
      <c r="S842" s="67"/>
      <c r="T842" s="67"/>
      <c r="U842" s="67"/>
      <c r="V842" s="67"/>
      <c r="W842" s="69"/>
      <c r="X842" s="69" t="str">
        <f t="shared" si="16"/>
        <v/>
      </c>
    </row>
    <row r="843" spans="2:24" ht="18" customHeight="1" x14ac:dyDescent="0.35">
      <c r="B843" s="37"/>
      <c r="C843" s="37"/>
      <c r="D843" s="37"/>
      <c r="E843" s="37"/>
      <c r="F843" s="37"/>
      <c r="G843" s="37"/>
      <c r="H843" s="37"/>
      <c r="I843" s="37"/>
      <c r="J843" s="37"/>
      <c r="K843" s="76"/>
      <c r="L843" s="37"/>
      <c r="M843" s="92"/>
      <c r="N843" s="37"/>
      <c r="O843" s="66"/>
      <c r="P843" s="67"/>
      <c r="Q843" s="67"/>
      <c r="R843" s="67"/>
      <c r="S843" s="67"/>
      <c r="T843" s="67"/>
      <c r="U843" s="67"/>
      <c r="V843" s="67"/>
      <c r="W843" s="69"/>
      <c r="X843" s="69" t="str">
        <f t="shared" si="16"/>
        <v/>
      </c>
    </row>
    <row r="844" spans="2:24" ht="18" customHeight="1" x14ac:dyDescent="0.35">
      <c r="B844" s="37"/>
      <c r="C844" s="37"/>
      <c r="D844" s="37"/>
      <c r="E844" s="37"/>
      <c r="F844" s="37"/>
      <c r="G844" s="37"/>
      <c r="H844" s="37"/>
      <c r="I844" s="37"/>
      <c r="J844" s="37"/>
      <c r="K844" s="76"/>
      <c r="L844" s="37"/>
      <c r="M844" s="92"/>
      <c r="N844" s="37"/>
      <c r="O844" s="66"/>
      <c r="P844" s="67"/>
      <c r="Q844" s="67"/>
      <c r="R844" s="67"/>
      <c r="S844" s="67"/>
      <c r="T844" s="67"/>
      <c r="U844" s="67"/>
      <c r="V844" s="67"/>
      <c r="W844" s="69"/>
      <c r="X844" s="69" t="str">
        <f t="shared" si="16"/>
        <v/>
      </c>
    </row>
    <row r="845" spans="2:24" ht="18" customHeight="1" x14ac:dyDescent="0.35">
      <c r="B845" s="37"/>
      <c r="C845" s="37"/>
      <c r="D845" s="37"/>
      <c r="E845" s="37"/>
      <c r="F845" s="37"/>
      <c r="G845" s="37"/>
      <c r="H845" s="37"/>
      <c r="I845" s="37"/>
      <c r="J845" s="37"/>
      <c r="K845" s="76"/>
      <c r="L845" s="37"/>
      <c r="M845" s="92"/>
      <c r="N845" s="37"/>
      <c r="O845" s="66"/>
      <c r="P845" s="67"/>
      <c r="Q845" s="67"/>
      <c r="R845" s="67"/>
      <c r="S845" s="67"/>
      <c r="T845" s="67"/>
      <c r="U845" s="67"/>
      <c r="V845" s="67"/>
      <c r="W845" s="69"/>
      <c r="X845" s="69" t="str">
        <f t="shared" si="16"/>
        <v/>
      </c>
    </row>
    <row r="846" spans="2:24" ht="18" customHeight="1" x14ac:dyDescent="0.35">
      <c r="B846" s="37"/>
      <c r="C846" s="37"/>
      <c r="D846" s="37"/>
      <c r="E846" s="37"/>
      <c r="F846" s="37"/>
      <c r="G846" s="37"/>
      <c r="H846" s="37"/>
      <c r="I846" s="37"/>
      <c r="J846" s="37"/>
      <c r="K846" s="76"/>
      <c r="L846" s="37"/>
      <c r="M846" s="92"/>
      <c r="N846" s="37"/>
      <c r="O846" s="66"/>
      <c r="P846" s="67"/>
      <c r="Q846" s="67"/>
      <c r="R846" s="67"/>
      <c r="S846" s="67"/>
      <c r="T846" s="67"/>
      <c r="U846" s="67"/>
      <c r="V846" s="67"/>
      <c r="W846" s="69"/>
      <c r="X846" s="69" t="str">
        <f t="shared" si="16"/>
        <v/>
      </c>
    </row>
    <row r="847" spans="2:24" ht="18" customHeight="1" x14ac:dyDescent="0.35">
      <c r="B847" s="37"/>
      <c r="C847" s="37"/>
      <c r="D847" s="37"/>
      <c r="E847" s="37"/>
      <c r="F847" s="37"/>
      <c r="G847" s="37"/>
      <c r="H847" s="37"/>
      <c r="I847" s="37"/>
      <c r="J847" s="37"/>
      <c r="K847" s="76"/>
      <c r="L847" s="37"/>
      <c r="M847" s="92"/>
      <c r="N847" s="37"/>
      <c r="O847" s="66"/>
      <c r="P847" s="67"/>
      <c r="Q847" s="67"/>
      <c r="R847" s="67"/>
      <c r="S847" s="67"/>
      <c r="T847" s="67"/>
      <c r="U847" s="67"/>
      <c r="V847" s="67"/>
      <c r="W847" s="69"/>
      <c r="X847" s="69" t="str">
        <f t="shared" si="16"/>
        <v/>
      </c>
    </row>
    <row r="848" spans="2:24" ht="18" customHeight="1" x14ac:dyDescent="0.35">
      <c r="B848" s="37"/>
      <c r="C848" s="37"/>
      <c r="D848" s="37"/>
      <c r="E848" s="37"/>
      <c r="F848" s="37"/>
      <c r="G848" s="37"/>
      <c r="H848" s="37"/>
      <c r="I848" s="37"/>
      <c r="J848" s="37"/>
      <c r="K848" s="76"/>
      <c r="L848" s="37"/>
      <c r="M848" s="92"/>
      <c r="N848" s="37"/>
      <c r="O848" s="66"/>
      <c r="P848" s="67"/>
      <c r="Q848" s="67"/>
      <c r="R848" s="67"/>
      <c r="S848" s="67"/>
      <c r="T848" s="67"/>
      <c r="U848" s="67"/>
      <c r="V848" s="67"/>
      <c r="W848" s="69"/>
      <c r="X848" s="69" t="str">
        <f t="shared" si="16"/>
        <v/>
      </c>
    </row>
    <row r="849" spans="2:24" ht="18" customHeight="1" x14ac:dyDescent="0.35">
      <c r="B849" s="37"/>
      <c r="C849" s="37"/>
      <c r="D849" s="37"/>
      <c r="E849" s="37"/>
      <c r="F849" s="37"/>
      <c r="G849" s="37"/>
      <c r="H849" s="37"/>
      <c r="I849" s="37"/>
      <c r="J849" s="37"/>
      <c r="K849" s="76"/>
      <c r="L849" s="37"/>
      <c r="M849" s="92"/>
      <c r="N849" s="37"/>
      <c r="O849" s="66"/>
      <c r="P849" s="67"/>
      <c r="Q849" s="67"/>
      <c r="R849" s="67"/>
      <c r="S849" s="67"/>
      <c r="T849" s="67"/>
      <c r="U849" s="67"/>
      <c r="V849" s="67"/>
      <c r="W849" s="69"/>
      <c r="X849" s="69" t="str">
        <f t="shared" si="16"/>
        <v/>
      </c>
    </row>
    <row r="850" spans="2:24" ht="18" customHeight="1" x14ac:dyDescent="0.35">
      <c r="B850" s="37"/>
      <c r="C850" s="37"/>
      <c r="D850" s="37"/>
      <c r="E850" s="37"/>
      <c r="F850" s="37"/>
      <c r="G850" s="37"/>
      <c r="H850" s="37"/>
      <c r="I850" s="37"/>
      <c r="J850" s="37"/>
      <c r="K850" s="76"/>
      <c r="L850" s="37"/>
      <c r="M850" s="92"/>
      <c r="N850" s="37"/>
      <c r="O850" s="66"/>
      <c r="P850" s="67"/>
      <c r="Q850" s="67"/>
      <c r="R850" s="67"/>
      <c r="S850" s="67"/>
      <c r="T850" s="67"/>
      <c r="U850" s="67"/>
      <c r="V850" s="67"/>
      <c r="W850" s="69"/>
      <c r="X850" s="69" t="str">
        <f t="shared" si="16"/>
        <v/>
      </c>
    </row>
    <row r="851" spans="2:24" ht="18" customHeight="1" x14ac:dyDescent="0.35">
      <c r="B851" s="37"/>
      <c r="C851" s="37"/>
      <c r="D851" s="37"/>
      <c r="E851" s="37"/>
      <c r="F851" s="37"/>
      <c r="G851" s="37"/>
      <c r="H851" s="37"/>
      <c r="I851" s="37"/>
      <c r="J851" s="37"/>
      <c r="K851" s="76"/>
      <c r="L851" s="37"/>
      <c r="M851" s="92"/>
      <c r="N851" s="37"/>
      <c r="O851" s="66"/>
      <c r="P851" s="67"/>
      <c r="Q851" s="67"/>
      <c r="R851" s="67"/>
      <c r="S851" s="67"/>
      <c r="T851" s="67"/>
      <c r="U851" s="67"/>
      <c r="V851" s="67"/>
      <c r="W851" s="69"/>
      <c r="X851" s="69" t="str">
        <f t="shared" si="16"/>
        <v/>
      </c>
    </row>
    <row r="852" spans="2:24" ht="18" customHeight="1" x14ac:dyDescent="0.35">
      <c r="B852" s="37"/>
      <c r="C852" s="37"/>
      <c r="D852" s="37"/>
      <c r="E852" s="37"/>
      <c r="F852" s="37"/>
      <c r="G852" s="37"/>
      <c r="H852" s="37"/>
      <c r="I852" s="37"/>
      <c r="J852" s="37"/>
      <c r="K852" s="76"/>
      <c r="L852" s="37"/>
      <c r="M852" s="92"/>
      <c r="N852" s="37"/>
      <c r="O852" s="66"/>
      <c r="P852" s="67"/>
      <c r="Q852" s="67"/>
      <c r="R852" s="67"/>
      <c r="S852" s="67"/>
      <c r="T852" s="67"/>
      <c r="U852" s="67"/>
      <c r="V852" s="67"/>
      <c r="W852" s="69"/>
      <c r="X852" s="69" t="str">
        <f t="shared" si="16"/>
        <v/>
      </c>
    </row>
    <row r="853" spans="2:24" ht="18" customHeight="1" x14ac:dyDescent="0.35">
      <c r="B853" s="37"/>
      <c r="C853" s="37"/>
      <c r="D853" s="37"/>
      <c r="E853" s="37"/>
      <c r="F853" s="37"/>
      <c r="G853" s="37"/>
      <c r="H853" s="37"/>
      <c r="I853" s="37"/>
      <c r="J853" s="37"/>
      <c r="K853" s="76"/>
      <c r="L853" s="37"/>
      <c r="M853" s="92"/>
      <c r="N853" s="37"/>
      <c r="O853" s="66"/>
      <c r="P853" s="67"/>
      <c r="Q853" s="67"/>
      <c r="R853" s="67"/>
      <c r="S853" s="67"/>
      <c r="T853" s="67"/>
      <c r="U853" s="67"/>
      <c r="V853" s="67"/>
      <c r="W853" s="69"/>
      <c r="X853" s="69" t="str">
        <f t="shared" si="16"/>
        <v/>
      </c>
    </row>
    <row r="854" spans="2:24" ht="18" customHeight="1" x14ac:dyDescent="0.35">
      <c r="B854" s="37"/>
      <c r="C854" s="37"/>
      <c r="D854" s="37"/>
      <c r="E854" s="37"/>
      <c r="F854" s="37"/>
      <c r="G854" s="37"/>
      <c r="H854" s="37"/>
      <c r="I854" s="37"/>
      <c r="J854" s="37"/>
      <c r="K854" s="76"/>
      <c r="L854" s="37"/>
      <c r="M854" s="92"/>
      <c r="N854" s="37"/>
      <c r="O854" s="66"/>
      <c r="P854" s="67"/>
      <c r="Q854" s="67"/>
      <c r="R854" s="67"/>
      <c r="S854" s="67"/>
      <c r="T854" s="67"/>
      <c r="U854" s="67"/>
      <c r="V854" s="67"/>
      <c r="W854" s="69"/>
      <c r="X854" s="69" t="str">
        <f t="shared" si="16"/>
        <v/>
      </c>
    </row>
    <row r="855" spans="2:24" ht="18" customHeight="1" x14ac:dyDescent="0.35">
      <c r="B855" s="37"/>
      <c r="C855" s="37"/>
      <c r="D855" s="37"/>
      <c r="E855" s="37"/>
      <c r="F855" s="37"/>
      <c r="G855" s="37"/>
      <c r="H855" s="37"/>
      <c r="I855" s="37"/>
      <c r="J855" s="37"/>
      <c r="K855" s="76"/>
      <c r="L855" s="37"/>
      <c r="M855" s="92"/>
      <c r="N855" s="37"/>
      <c r="O855" s="66"/>
      <c r="P855" s="67"/>
      <c r="Q855" s="67"/>
      <c r="R855" s="67"/>
      <c r="S855" s="67"/>
      <c r="T855" s="67"/>
      <c r="U855" s="67"/>
      <c r="V855" s="67"/>
      <c r="W855" s="69"/>
      <c r="X855" s="69" t="str">
        <f t="shared" si="16"/>
        <v/>
      </c>
    </row>
    <row r="856" spans="2:24" ht="18" customHeight="1" x14ac:dyDescent="0.35">
      <c r="B856" s="37"/>
      <c r="C856" s="37"/>
      <c r="D856" s="37"/>
      <c r="E856" s="37"/>
      <c r="F856" s="37"/>
      <c r="G856" s="37"/>
      <c r="H856" s="37"/>
      <c r="I856" s="37"/>
      <c r="J856" s="37"/>
      <c r="K856" s="76"/>
      <c r="L856" s="37"/>
      <c r="M856" s="92"/>
      <c r="N856" s="37"/>
      <c r="O856" s="66"/>
      <c r="P856" s="67"/>
      <c r="Q856" s="67"/>
      <c r="R856" s="67"/>
      <c r="S856" s="67"/>
      <c r="T856" s="67"/>
      <c r="U856" s="67"/>
      <c r="V856" s="67"/>
      <c r="W856" s="69"/>
      <c r="X856" s="69" t="str">
        <f t="shared" si="16"/>
        <v/>
      </c>
    </row>
    <row r="857" spans="2:24" ht="18" customHeight="1" x14ac:dyDescent="0.35">
      <c r="B857" s="37"/>
      <c r="C857" s="37"/>
      <c r="D857" s="37"/>
      <c r="E857" s="37"/>
      <c r="F857" s="37"/>
      <c r="G857" s="37"/>
      <c r="H857" s="37"/>
      <c r="I857" s="37"/>
      <c r="J857" s="37"/>
      <c r="K857" s="76"/>
      <c r="L857" s="37"/>
      <c r="M857" s="92"/>
      <c r="N857" s="37"/>
      <c r="O857" s="66"/>
      <c r="P857" s="67"/>
      <c r="Q857" s="67"/>
      <c r="R857" s="67"/>
      <c r="S857" s="67"/>
      <c r="T857" s="67"/>
      <c r="U857" s="67"/>
      <c r="V857" s="67"/>
      <c r="W857" s="69"/>
      <c r="X857" s="69" t="str">
        <f t="shared" si="16"/>
        <v/>
      </c>
    </row>
    <row r="858" spans="2:24" ht="18" customHeight="1" x14ac:dyDescent="0.35">
      <c r="B858" s="37"/>
      <c r="C858" s="37"/>
      <c r="D858" s="37"/>
      <c r="E858" s="37"/>
      <c r="F858" s="37"/>
      <c r="G858" s="37"/>
      <c r="H858" s="37"/>
      <c r="I858" s="37"/>
      <c r="J858" s="37"/>
      <c r="K858" s="76"/>
      <c r="L858" s="37"/>
      <c r="M858" s="92"/>
      <c r="N858" s="37"/>
      <c r="O858" s="66"/>
      <c r="P858" s="67"/>
      <c r="Q858" s="67"/>
      <c r="R858" s="67"/>
      <c r="S858" s="67"/>
      <c r="T858" s="67"/>
      <c r="U858" s="67"/>
      <c r="V858" s="67"/>
      <c r="W858" s="69"/>
      <c r="X858" s="69" t="str">
        <f t="shared" si="16"/>
        <v/>
      </c>
    </row>
    <row r="859" spans="2:24" ht="18" customHeight="1" x14ac:dyDescent="0.35">
      <c r="B859" s="37"/>
      <c r="C859" s="37"/>
      <c r="D859" s="37"/>
      <c r="E859" s="37"/>
      <c r="F859" s="37"/>
      <c r="G859" s="37"/>
      <c r="H859" s="37"/>
      <c r="I859" s="37"/>
      <c r="J859" s="37"/>
      <c r="K859" s="76"/>
      <c r="L859" s="37"/>
      <c r="M859" s="92"/>
      <c r="N859" s="37"/>
      <c r="O859" s="66"/>
      <c r="P859" s="67"/>
      <c r="Q859" s="67"/>
      <c r="R859" s="67"/>
      <c r="S859" s="67"/>
      <c r="T859" s="67"/>
      <c r="U859" s="67"/>
      <c r="V859" s="67"/>
      <c r="W859" s="69"/>
      <c r="X859" s="69" t="str">
        <f t="shared" si="16"/>
        <v/>
      </c>
    </row>
    <row r="860" spans="2:24" ht="18" customHeight="1" x14ac:dyDescent="0.35">
      <c r="B860" s="37"/>
      <c r="C860" s="37"/>
      <c r="D860" s="37"/>
      <c r="E860" s="37"/>
      <c r="F860" s="37"/>
      <c r="G860" s="37"/>
      <c r="H860" s="37"/>
      <c r="I860" s="37"/>
      <c r="J860" s="37"/>
      <c r="K860" s="76"/>
      <c r="L860" s="37"/>
      <c r="M860" s="92"/>
      <c r="N860" s="37"/>
      <c r="O860" s="66"/>
      <c r="P860" s="67"/>
      <c r="Q860" s="67"/>
      <c r="R860" s="67"/>
      <c r="S860" s="67"/>
      <c r="T860" s="67"/>
      <c r="U860" s="67"/>
      <c r="V860" s="67"/>
      <c r="W860" s="69"/>
      <c r="X860" s="69" t="str">
        <f t="shared" si="16"/>
        <v/>
      </c>
    </row>
    <row r="861" spans="2:24" ht="18" customHeight="1" x14ac:dyDescent="0.35">
      <c r="B861" s="37"/>
      <c r="C861" s="37"/>
      <c r="D861" s="37"/>
      <c r="E861" s="37"/>
      <c r="F861" s="37"/>
      <c r="G861" s="37"/>
      <c r="H861" s="37"/>
      <c r="I861" s="37"/>
      <c r="J861" s="37"/>
      <c r="K861" s="76"/>
      <c r="L861" s="37"/>
      <c r="M861" s="92"/>
      <c r="N861" s="37"/>
      <c r="O861" s="66"/>
      <c r="P861" s="67"/>
      <c r="Q861" s="67"/>
      <c r="R861" s="67"/>
      <c r="S861" s="67"/>
      <c r="T861" s="67"/>
      <c r="U861" s="67"/>
      <c r="V861" s="67"/>
      <c r="W861" s="69"/>
      <c r="X861" s="69" t="str">
        <f t="shared" si="16"/>
        <v/>
      </c>
    </row>
    <row r="862" spans="2:24" ht="18" customHeight="1" x14ac:dyDescent="0.35">
      <c r="B862" s="37"/>
      <c r="C862" s="37"/>
      <c r="D862" s="37"/>
      <c r="E862" s="37"/>
      <c r="F862" s="37"/>
      <c r="G862" s="37"/>
      <c r="H862" s="37"/>
      <c r="I862" s="37"/>
      <c r="J862" s="37"/>
      <c r="K862" s="76"/>
      <c r="L862" s="37"/>
      <c r="M862" s="92"/>
      <c r="N862" s="37"/>
      <c r="O862" s="66"/>
      <c r="P862" s="67"/>
      <c r="Q862" s="67"/>
      <c r="R862" s="67"/>
      <c r="S862" s="67"/>
      <c r="T862" s="67"/>
      <c r="U862" s="67"/>
      <c r="V862" s="67"/>
      <c r="W862" s="69"/>
      <c r="X862" s="69" t="str">
        <f t="shared" si="16"/>
        <v/>
      </c>
    </row>
    <row r="863" spans="2:24" ht="18" customHeight="1" x14ac:dyDescent="0.35">
      <c r="B863" s="37"/>
      <c r="C863" s="37"/>
      <c r="D863" s="37"/>
      <c r="E863" s="37"/>
      <c r="F863" s="37"/>
      <c r="G863" s="37"/>
      <c r="H863" s="37"/>
      <c r="I863" s="37"/>
      <c r="J863" s="37"/>
      <c r="K863" s="76"/>
      <c r="L863" s="37"/>
      <c r="M863" s="92"/>
      <c r="N863" s="37"/>
      <c r="O863" s="66"/>
      <c r="P863" s="67"/>
      <c r="Q863" s="67"/>
      <c r="R863" s="67"/>
      <c r="S863" s="67"/>
      <c r="T863" s="67"/>
      <c r="U863" s="67"/>
      <c r="V863" s="67"/>
      <c r="W863" s="69"/>
      <c r="X863" s="69" t="str">
        <f t="shared" si="16"/>
        <v/>
      </c>
    </row>
    <row r="864" spans="2:24" ht="18" customHeight="1" x14ac:dyDescent="0.35">
      <c r="B864" s="37"/>
      <c r="C864" s="37"/>
      <c r="D864" s="37"/>
      <c r="E864" s="37"/>
      <c r="F864" s="37"/>
      <c r="G864" s="37"/>
      <c r="H864" s="37"/>
      <c r="I864" s="37"/>
      <c r="J864" s="37"/>
      <c r="K864" s="76"/>
      <c r="L864" s="37"/>
      <c r="M864" s="92"/>
      <c r="N864" s="37"/>
      <c r="O864" s="66"/>
      <c r="P864" s="67"/>
      <c r="Q864" s="67"/>
      <c r="R864" s="67"/>
      <c r="S864" s="67"/>
      <c r="T864" s="67"/>
      <c r="U864" s="67"/>
      <c r="V864" s="67"/>
      <c r="W864" s="69"/>
      <c r="X864" s="69" t="str">
        <f t="shared" si="16"/>
        <v/>
      </c>
    </row>
    <row r="865" spans="2:24" ht="18" customHeight="1" x14ac:dyDescent="0.35">
      <c r="B865" s="37"/>
      <c r="C865" s="37"/>
      <c r="D865" s="37"/>
      <c r="E865" s="37"/>
      <c r="F865" s="37"/>
      <c r="G865" s="37"/>
      <c r="H865" s="37"/>
      <c r="I865" s="37"/>
      <c r="J865" s="37"/>
      <c r="K865" s="76"/>
      <c r="L865" s="37"/>
      <c r="M865" s="92"/>
      <c r="N865" s="37"/>
      <c r="O865" s="66"/>
      <c r="P865" s="67"/>
      <c r="Q865" s="67"/>
      <c r="R865" s="67"/>
      <c r="S865" s="67"/>
      <c r="T865" s="67"/>
      <c r="U865" s="67"/>
      <c r="V865" s="67"/>
      <c r="W865" s="69"/>
      <c r="X865" s="69" t="str">
        <f t="shared" ref="X865:X881" si="17">IF(ISBLANK(D865),"",IF(P865="Approved",W865+M865,0))</f>
        <v/>
      </c>
    </row>
    <row r="866" spans="2:24" ht="18" customHeight="1" x14ac:dyDescent="0.35">
      <c r="B866" s="37"/>
      <c r="C866" s="37"/>
      <c r="D866" s="37"/>
      <c r="E866" s="37"/>
      <c r="F866" s="37"/>
      <c r="G866" s="37"/>
      <c r="H866" s="37"/>
      <c r="I866" s="37"/>
      <c r="J866" s="37"/>
      <c r="K866" s="76"/>
      <c r="L866" s="37"/>
      <c r="M866" s="92"/>
      <c r="N866" s="37"/>
      <c r="O866" s="66"/>
      <c r="P866" s="67"/>
      <c r="Q866" s="67"/>
      <c r="R866" s="67"/>
      <c r="S866" s="67"/>
      <c r="T866" s="67"/>
      <c r="U866" s="67"/>
      <c r="V866" s="67"/>
      <c r="W866" s="69"/>
      <c r="X866" s="69" t="str">
        <f t="shared" si="17"/>
        <v/>
      </c>
    </row>
    <row r="867" spans="2:24" ht="18" customHeight="1" x14ac:dyDescent="0.35">
      <c r="B867" s="37"/>
      <c r="C867" s="37"/>
      <c r="D867" s="37"/>
      <c r="E867" s="37"/>
      <c r="F867" s="37"/>
      <c r="G867" s="37"/>
      <c r="H867" s="37"/>
      <c r="I867" s="37"/>
      <c r="J867" s="37"/>
      <c r="K867" s="76"/>
      <c r="L867" s="37"/>
      <c r="M867" s="92"/>
      <c r="N867" s="37"/>
      <c r="O867" s="66"/>
      <c r="P867" s="67"/>
      <c r="Q867" s="67"/>
      <c r="R867" s="67"/>
      <c r="S867" s="67"/>
      <c r="T867" s="67"/>
      <c r="U867" s="67"/>
      <c r="V867" s="67"/>
      <c r="W867" s="69"/>
      <c r="X867" s="69" t="str">
        <f t="shared" si="17"/>
        <v/>
      </c>
    </row>
    <row r="868" spans="2:24" ht="18" customHeight="1" x14ac:dyDescent="0.35">
      <c r="B868" s="37"/>
      <c r="C868" s="37"/>
      <c r="D868" s="37"/>
      <c r="E868" s="37"/>
      <c r="F868" s="37"/>
      <c r="G868" s="37"/>
      <c r="H868" s="37"/>
      <c r="I868" s="37"/>
      <c r="J868" s="37"/>
      <c r="K868" s="76"/>
      <c r="L868" s="37"/>
      <c r="M868" s="92"/>
      <c r="N868" s="37"/>
      <c r="O868" s="66"/>
      <c r="P868" s="67"/>
      <c r="Q868" s="67"/>
      <c r="R868" s="67"/>
      <c r="S868" s="67"/>
      <c r="T868" s="67"/>
      <c r="U868" s="67"/>
      <c r="V868" s="67"/>
      <c r="W868" s="69"/>
      <c r="X868" s="69" t="str">
        <f t="shared" si="17"/>
        <v/>
      </c>
    </row>
    <row r="869" spans="2:24" ht="18" customHeight="1" x14ac:dyDescent="0.35">
      <c r="B869" s="37"/>
      <c r="C869" s="37"/>
      <c r="D869" s="37"/>
      <c r="E869" s="37"/>
      <c r="F869" s="37"/>
      <c r="G869" s="37"/>
      <c r="H869" s="37"/>
      <c r="I869" s="37"/>
      <c r="J869" s="37"/>
      <c r="K869" s="76"/>
      <c r="L869" s="37"/>
      <c r="M869" s="92"/>
      <c r="N869" s="37"/>
      <c r="O869" s="66"/>
      <c r="P869" s="67"/>
      <c r="Q869" s="67"/>
      <c r="R869" s="67"/>
      <c r="S869" s="67"/>
      <c r="T869" s="67"/>
      <c r="U869" s="67"/>
      <c r="V869" s="67"/>
      <c r="W869" s="69"/>
      <c r="X869" s="69" t="str">
        <f t="shared" si="17"/>
        <v/>
      </c>
    </row>
    <row r="870" spans="2:24" ht="18" customHeight="1" x14ac:dyDescent="0.35">
      <c r="B870" s="37"/>
      <c r="C870" s="37"/>
      <c r="D870" s="37"/>
      <c r="E870" s="37"/>
      <c r="F870" s="37"/>
      <c r="G870" s="37"/>
      <c r="H870" s="37"/>
      <c r="I870" s="37"/>
      <c r="J870" s="37"/>
      <c r="K870" s="76"/>
      <c r="L870" s="37"/>
      <c r="M870" s="92"/>
      <c r="N870" s="37"/>
      <c r="O870" s="66"/>
      <c r="P870" s="67"/>
      <c r="Q870" s="67"/>
      <c r="R870" s="67"/>
      <c r="S870" s="67"/>
      <c r="T870" s="67"/>
      <c r="U870" s="67"/>
      <c r="V870" s="67"/>
      <c r="W870" s="69"/>
      <c r="X870" s="69" t="str">
        <f t="shared" si="17"/>
        <v/>
      </c>
    </row>
    <row r="871" spans="2:24" ht="18" customHeight="1" x14ac:dyDescent="0.35">
      <c r="B871" s="37"/>
      <c r="C871" s="37"/>
      <c r="D871" s="37"/>
      <c r="E871" s="37"/>
      <c r="F871" s="37"/>
      <c r="G871" s="37"/>
      <c r="H871" s="37"/>
      <c r="I871" s="37"/>
      <c r="J871" s="37"/>
      <c r="K871" s="76"/>
      <c r="L871" s="37"/>
      <c r="M871" s="92"/>
      <c r="N871" s="37"/>
      <c r="O871" s="66"/>
      <c r="P871" s="67"/>
      <c r="Q871" s="67"/>
      <c r="R871" s="67"/>
      <c r="S871" s="67"/>
      <c r="T871" s="67"/>
      <c r="U871" s="67"/>
      <c r="V871" s="67"/>
      <c r="W871" s="69"/>
      <c r="X871" s="69" t="str">
        <f t="shared" si="17"/>
        <v/>
      </c>
    </row>
    <row r="872" spans="2:24" ht="18" customHeight="1" x14ac:dyDescent="0.35">
      <c r="B872" s="37"/>
      <c r="C872" s="37"/>
      <c r="D872" s="37"/>
      <c r="E872" s="37"/>
      <c r="F872" s="37"/>
      <c r="G872" s="37"/>
      <c r="H872" s="37"/>
      <c r="I872" s="37"/>
      <c r="J872" s="37"/>
      <c r="K872" s="76"/>
      <c r="L872" s="37"/>
      <c r="M872" s="92"/>
      <c r="N872" s="37"/>
      <c r="O872" s="66"/>
      <c r="P872" s="67"/>
      <c r="Q872" s="67"/>
      <c r="R872" s="67"/>
      <c r="S872" s="67"/>
      <c r="T872" s="67"/>
      <c r="U872" s="67"/>
      <c r="V872" s="67"/>
      <c r="W872" s="69"/>
      <c r="X872" s="69" t="str">
        <f t="shared" si="17"/>
        <v/>
      </c>
    </row>
    <row r="873" spans="2:24" ht="18" customHeight="1" x14ac:dyDescent="0.35">
      <c r="B873" s="37"/>
      <c r="C873" s="37"/>
      <c r="D873" s="37"/>
      <c r="E873" s="37"/>
      <c r="F873" s="37"/>
      <c r="G873" s="37"/>
      <c r="H873" s="37"/>
      <c r="I873" s="37"/>
      <c r="J873" s="37"/>
      <c r="K873" s="76"/>
      <c r="L873" s="37"/>
      <c r="M873" s="92"/>
      <c r="N873" s="37"/>
      <c r="O873" s="66"/>
      <c r="P873" s="67"/>
      <c r="Q873" s="67"/>
      <c r="R873" s="67"/>
      <c r="S873" s="67"/>
      <c r="T873" s="67"/>
      <c r="U873" s="67"/>
      <c r="V873" s="67"/>
      <c r="W873" s="69"/>
      <c r="X873" s="69" t="str">
        <f t="shared" si="17"/>
        <v/>
      </c>
    </row>
    <row r="874" spans="2:24" ht="18" customHeight="1" x14ac:dyDescent="0.35">
      <c r="B874" s="37"/>
      <c r="C874" s="37"/>
      <c r="D874" s="37"/>
      <c r="E874" s="37"/>
      <c r="F874" s="37"/>
      <c r="G874" s="37"/>
      <c r="H874" s="37"/>
      <c r="I874" s="37"/>
      <c r="J874" s="37"/>
      <c r="K874" s="76"/>
      <c r="L874" s="37"/>
      <c r="M874" s="92"/>
      <c r="N874" s="37"/>
      <c r="O874" s="66"/>
      <c r="P874" s="67"/>
      <c r="Q874" s="67"/>
      <c r="R874" s="67"/>
      <c r="S874" s="67"/>
      <c r="T874" s="67"/>
      <c r="U874" s="67"/>
      <c r="V874" s="67"/>
      <c r="W874" s="69"/>
      <c r="X874" s="69" t="str">
        <f t="shared" si="17"/>
        <v/>
      </c>
    </row>
    <row r="875" spans="2:24" ht="18" customHeight="1" x14ac:dyDescent="0.35">
      <c r="B875" s="37"/>
      <c r="C875" s="37"/>
      <c r="D875" s="37"/>
      <c r="E875" s="37"/>
      <c r="F875" s="37"/>
      <c r="G875" s="37"/>
      <c r="H875" s="37"/>
      <c r="I875" s="37"/>
      <c r="J875" s="37"/>
      <c r="K875" s="76"/>
      <c r="L875" s="37"/>
      <c r="M875" s="92"/>
      <c r="N875" s="37"/>
      <c r="O875" s="66"/>
      <c r="P875" s="67"/>
      <c r="Q875" s="67"/>
      <c r="R875" s="67"/>
      <c r="S875" s="67"/>
      <c r="T875" s="67"/>
      <c r="U875" s="67"/>
      <c r="V875" s="67"/>
      <c r="W875" s="69"/>
      <c r="X875" s="69" t="str">
        <f t="shared" si="17"/>
        <v/>
      </c>
    </row>
    <row r="876" spans="2:24" ht="18" customHeight="1" x14ac:dyDescent="0.35">
      <c r="B876" s="37"/>
      <c r="C876" s="37"/>
      <c r="D876" s="37"/>
      <c r="E876" s="37"/>
      <c r="F876" s="37"/>
      <c r="G876" s="37"/>
      <c r="H876" s="37"/>
      <c r="I876" s="37"/>
      <c r="J876" s="37"/>
      <c r="K876" s="76"/>
      <c r="L876" s="37"/>
      <c r="M876" s="92"/>
      <c r="N876" s="37"/>
      <c r="O876" s="66"/>
      <c r="P876" s="67"/>
      <c r="Q876" s="67"/>
      <c r="R876" s="67"/>
      <c r="S876" s="67"/>
      <c r="T876" s="67"/>
      <c r="U876" s="67"/>
      <c r="V876" s="67"/>
      <c r="W876" s="69"/>
      <c r="X876" s="69" t="str">
        <f t="shared" si="17"/>
        <v/>
      </c>
    </row>
    <row r="877" spans="2:24" ht="18" customHeight="1" x14ac:dyDescent="0.35">
      <c r="B877" s="37"/>
      <c r="C877" s="37"/>
      <c r="D877" s="37"/>
      <c r="E877" s="37"/>
      <c r="F877" s="37"/>
      <c r="G877" s="37"/>
      <c r="H877" s="37"/>
      <c r="I877" s="37"/>
      <c r="J877" s="37"/>
      <c r="K877" s="76"/>
      <c r="L877" s="37"/>
      <c r="M877" s="92"/>
      <c r="N877" s="37"/>
      <c r="O877" s="66"/>
      <c r="P877" s="67"/>
      <c r="Q877" s="67"/>
      <c r="R877" s="67"/>
      <c r="S877" s="67"/>
      <c r="T877" s="67"/>
      <c r="U877" s="67"/>
      <c r="V877" s="67"/>
      <c r="W877" s="69"/>
      <c r="X877" s="69" t="str">
        <f t="shared" si="17"/>
        <v/>
      </c>
    </row>
    <row r="878" spans="2:24" ht="18" customHeight="1" x14ac:dyDescent="0.35">
      <c r="B878" s="37"/>
      <c r="C878" s="37"/>
      <c r="D878" s="37"/>
      <c r="E878" s="37"/>
      <c r="F878" s="37"/>
      <c r="G878" s="37"/>
      <c r="H878" s="37"/>
      <c r="I878" s="37"/>
      <c r="J878" s="37"/>
      <c r="K878" s="76"/>
      <c r="L878" s="37"/>
      <c r="M878" s="92"/>
      <c r="N878" s="37"/>
      <c r="O878" s="66"/>
      <c r="P878" s="67"/>
      <c r="Q878" s="67"/>
      <c r="R878" s="67"/>
      <c r="S878" s="67"/>
      <c r="T878" s="67"/>
      <c r="U878" s="67"/>
      <c r="V878" s="67"/>
      <c r="W878" s="69"/>
      <c r="X878" s="69" t="str">
        <f t="shared" si="17"/>
        <v/>
      </c>
    </row>
    <row r="879" spans="2:24" ht="18" customHeight="1" x14ac:dyDescent="0.35">
      <c r="B879" s="37"/>
      <c r="C879" s="37"/>
      <c r="D879" s="37"/>
      <c r="E879" s="37"/>
      <c r="F879" s="37"/>
      <c r="G879" s="37"/>
      <c r="H879" s="37"/>
      <c r="I879" s="37"/>
      <c r="J879" s="37"/>
      <c r="K879" s="76"/>
      <c r="L879" s="37"/>
      <c r="M879" s="92"/>
      <c r="N879" s="37"/>
      <c r="O879" s="66"/>
      <c r="P879" s="67"/>
      <c r="Q879" s="67"/>
      <c r="R879" s="67"/>
      <c r="S879" s="67"/>
      <c r="T879" s="67"/>
      <c r="U879" s="67"/>
      <c r="V879" s="67"/>
      <c r="W879" s="69"/>
      <c r="X879" s="69" t="str">
        <f t="shared" si="17"/>
        <v/>
      </c>
    </row>
    <row r="880" spans="2:24" ht="18" customHeight="1" x14ac:dyDescent="0.35">
      <c r="B880" s="37"/>
      <c r="C880" s="37"/>
      <c r="D880" s="37"/>
      <c r="E880" s="37"/>
      <c r="F880" s="37"/>
      <c r="G880" s="37"/>
      <c r="H880" s="37"/>
      <c r="I880" s="37"/>
      <c r="J880" s="37"/>
      <c r="K880" s="76"/>
      <c r="L880" s="37"/>
      <c r="M880" s="92"/>
      <c r="N880" s="37"/>
      <c r="O880" s="66"/>
      <c r="P880" s="67"/>
      <c r="Q880" s="67"/>
      <c r="R880" s="67"/>
      <c r="S880" s="67"/>
      <c r="T880" s="67"/>
      <c r="U880" s="67"/>
      <c r="V880" s="67"/>
      <c r="W880" s="69"/>
      <c r="X880" s="69" t="str">
        <f t="shared" si="17"/>
        <v/>
      </c>
    </row>
    <row r="881" spans="2:24" ht="18" customHeight="1" x14ac:dyDescent="0.35">
      <c r="B881" s="37"/>
      <c r="C881" s="37"/>
      <c r="D881" s="37"/>
      <c r="E881" s="37"/>
      <c r="F881" s="37"/>
      <c r="G881" s="37"/>
      <c r="H881" s="37"/>
      <c r="I881" s="37"/>
      <c r="J881" s="37"/>
      <c r="K881" s="76"/>
      <c r="L881" s="37"/>
      <c r="M881" s="92"/>
      <c r="N881" s="37"/>
      <c r="O881" s="66"/>
      <c r="P881" s="67"/>
      <c r="Q881" s="67"/>
      <c r="R881" s="67"/>
      <c r="S881" s="67"/>
      <c r="T881" s="67"/>
      <c r="U881" s="67"/>
      <c r="V881" s="67"/>
      <c r="W881" s="69"/>
      <c r="X881" s="69" t="str">
        <f t="shared" si="17"/>
        <v/>
      </c>
    </row>
  </sheetData>
  <autoFilter ref="B2:X881" xr:uid="{00000000-0009-0000-0000-000002000000}">
    <sortState ref="B3:X881">
      <sortCondition ref="D2:D881"/>
    </sortState>
  </autoFilter>
  <conditionalFormatting sqref="P1:P2 P4:P75 P192:P201 P78:P189 P204:P205 P208:P241 P244:P282 P285 P287:P309 P313:P316 P318:P1048576">
    <cfRule type="containsText" dxfId="111" priority="96" operator="containsText" text="Approved">
      <formula>NOT(ISERROR(SEARCH(("Approved"),(P1))))</formula>
    </cfRule>
  </conditionalFormatting>
  <conditionalFormatting sqref="P1:P2 P4:P75 P192:P201 P78:P189 P204:P205 P208:P241 P244:P282 P285 P287:P309 P313:P316 P318:P1048576">
    <cfRule type="containsText" dxfId="110" priority="97" operator="containsText" text="Denied">
      <formula>NOT(ISERROR(SEARCH(("Denied"),(P1))))</formula>
    </cfRule>
  </conditionalFormatting>
  <conditionalFormatting sqref="P1:P2 P4:P75 P192:P201 P78:P189 P204:P205 P208:P241 P244:P282 P285 P287:P309 P313:P316 P318:P1048576">
    <cfRule type="containsText" dxfId="109" priority="98" operator="containsText" text="Combined">
      <formula>NOT(ISERROR(SEARCH(("Combined"),(P1))))</formula>
    </cfRule>
  </conditionalFormatting>
  <conditionalFormatting sqref="P1:P2 P4:P75 P192:P201 P78:P189 P204:P205 P208:P241 P244:P282 P285 P287:P309 P313:P316 P318:P1048576">
    <cfRule type="containsText" dxfId="108" priority="99" operator="containsText" text="Pending">
      <formula>NOT(ISERROR(SEARCH(("Pending"),(P1))))</formula>
    </cfRule>
  </conditionalFormatting>
  <conditionalFormatting sqref="P2 P4:P75 P192:P201 P78:P189 P204:P205 P208:P241 P244:P282 P285 P287:P309 P313:P316 P318:P881">
    <cfRule type="containsText" dxfId="107" priority="101" operator="containsText" text="Ridiculous">
      <formula>NOT(ISERROR(SEARCH(("Ridiculous"),(P2))))</formula>
    </cfRule>
  </conditionalFormatting>
  <conditionalFormatting sqref="P3">
    <cfRule type="containsText" dxfId="106" priority="86" operator="containsText" text="Approved">
      <formula>NOT(ISERROR(SEARCH(("Approved"),(P3))))</formula>
    </cfRule>
  </conditionalFormatting>
  <conditionalFormatting sqref="P3">
    <cfRule type="containsText" dxfId="105" priority="87" operator="containsText" text="Denied">
      <formula>NOT(ISERROR(SEARCH(("Denied"),(P3))))</formula>
    </cfRule>
  </conditionalFormatting>
  <conditionalFormatting sqref="P3">
    <cfRule type="containsText" dxfId="104" priority="88" operator="containsText" text="Combined">
      <formula>NOT(ISERROR(SEARCH(("Combined"),(P3))))</formula>
    </cfRule>
  </conditionalFormatting>
  <conditionalFormatting sqref="P3">
    <cfRule type="containsText" dxfId="103" priority="89" operator="containsText" text="Pending">
      <formula>NOT(ISERROR(SEARCH(("Pending"),(P3))))</formula>
    </cfRule>
  </conditionalFormatting>
  <conditionalFormatting sqref="P3">
    <cfRule type="containsText" dxfId="102" priority="90" operator="containsText" text="Ridiculous">
      <formula>NOT(ISERROR(SEARCH(("Ridiculous"),(P3))))</formula>
    </cfRule>
  </conditionalFormatting>
  <conditionalFormatting sqref="P76:P77">
    <cfRule type="containsText" dxfId="101" priority="81" operator="containsText" text="Approved">
      <formula>NOT(ISERROR(SEARCH(("Approved"),(P76))))</formula>
    </cfRule>
  </conditionalFormatting>
  <conditionalFormatting sqref="P76:P77">
    <cfRule type="containsText" dxfId="100" priority="82" operator="containsText" text="Denied">
      <formula>NOT(ISERROR(SEARCH(("Denied"),(P76))))</formula>
    </cfRule>
  </conditionalFormatting>
  <conditionalFormatting sqref="P76:P77">
    <cfRule type="containsText" dxfId="99" priority="83" operator="containsText" text="Combined">
      <formula>NOT(ISERROR(SEARCH(("Combined"),(P76))))</formula>
    </cfRule>
  </conditionalFormatting>
  <conditionalFormatting sqref="P76:P77">
    <cfRule type="containsText" dxfId="98" priority="84" operator="containsText" text="Pending">
      <formula>NOT(ISERROR(SEARCH(("Pending"),(P76))))</formula>
    </cfRule>
  </conditionalFormatting>
  <conditionalFormatting sqref="P76:P77">
    <cfRule type="containsText" dxfId="97" priority="85" operator="containsText" text="Ridiculous">
      <formula>NOT(ISERROR(SEARCH(("Ridiculous"),(P76))))</formula>
    </cfRule>
  </conditionalFormatting>
  <conditionalFormatting sqref="P190">
    <cfRule type="containsText" dxfId="96" priority="76" operator="containsText" text="Approved">
      <formula>NOT(ISERROR(SEARCH(("Approved"),(P190))))</formula>
    </cfRule>
  </conditionalFormatting>
  <conditionalFormatting sqref="P190">
    <cfRule type="containsText" dxfId="95" priority="77" operator="containsText" text="Denied">
      <formula>NOT(ISERROR(SEARCH(("Denied"),(P190))))</formula>
    </cfRule>
  </conditionalFormatting>
  <conditionalFormatting sqref="P190">
    <cfRule type="containsText" dxfId="94" priority="78" operator="containsText" text="Combined">
      <formula>NOT(ISERROR(SEARCH(("Combined"),(P190))))</formula>
    </cfRule>
  </conditionalFormatting>
  <conditionalFormatting sqref="P190">
    <cfRule type="containsText" dxfId="93" priority="79" operator="containsText" text="Pending">
      <formula>NOT(ISERROR(SEARCH(("Pending"),(P190))))</formula>
    </cfRule>
  </conditionalFormatting>
  <conditionalFormatting sqref="P190">
    <cfRule type="containsText" dxfId="92" priority="80" operator="containsText" text="Ridiculous">
      <formula>NOT(ISERROR(SEARCH(("Ridiculous"),(P190))))</formula>
    </cfRule>
  </conditionalFormatting>
  <conditionalFormatting sqref="P191">
    <cfRule type="containsText" dxfId="91" priority="71" operator="containsText" text="Approved">
      <formula>NOT(ISERROR(SEARCH(("Approved"),(P191))))</formula>
    </cfRule>
  </conditionalFormatting>
  <conditionalFormatting sqref="P191">
    <cfRule type="containsText" dxfId="90" priority="72" operator="containsText" text="Denied">
      <formula>NOT(ISERROR(SEARCH(("Denied"),(P191))))</formula>
    </cfRule>
  </conditionalFormatting>
  <conditionalFormatting sqref="P191">
    <cfRule type="containsText" dxfId="89" priority="73" operator="containsText" text="Combined">
      <formula>NOT(ISERROR(SEARCH(("Combined"),(P191))))</formula>
    </cfRule>
  </conditionalFormatting>
  <conditionalFormatting sqref="P191">
    <cfRule type="containsText" dxfId="88" priority="74" operator="containsText" text="Pending">
      <formula>NOT(ISERROR(SEARCH(("Pending"),(P191))))</formula>
    </cfRule>
  </conditionalFormatting>
  <conditionalFormatting sqref="P191">
    <cfRule type="containsText" dxfId="87" priority="75" operator="containsText" text="Ridiculous">
      <formula>NOT(ISERROR(SEARCH(("Ridiculous"),(P191))))</formula>
    </cfRule>
  </conditionalFormatting>
  <conditionalFormatting sqref="P202">
    <cfRule type="containsText" dxfId="86" priority="66" operator="containsText" text="Approved">
      <formula>NOT(ISERROR(SEARCH(("Approved"),(P202))))</formula>
    </cfRule>
  </conditionalFormatting>
  <conditionalFormatting sqref="P202">
    <cfRule type="containsText" dxfId="85" priority="67" operator="containsText" text="Denied">
      <formula>NOT(ISERROR(SEARCH(("Denied"),(P202))))</formula>
    </cfRule>
  </conditionalFormatting>
  <conditionalFormatting sqref="P202">
    <cfRule type="containsText" dxfId="84" priority="68" operator="containsText" text="Combined">
      <formula>NOT(ISERROR(SEARCH(("Combined"),(P202))))</formula>
    </cfRule>
  </conditionalFormatting>
  <conditionalFormatting sqref="P202">
    <cfRule type="containsText" dxfId="83" priority="69" operator="containsText" text="Pending">
      <formula>NOT(ISERROR(SEARCH(("Pending"),(P202))))</formula>
    </cfRule>
  </conditionalFormatting>
  <conditionalFormatting sqref="P202">
    <cfRule type="containsText" dxfId="82" priority="70" operator="containsText" text="Ridiculous">
      <formula>NOT(ISERROR(SEARCH(("Ridiculous"),(P202))))</formula>
    </cfRule>
  </conditionalFormatting>
  <conditionalFormatting sqref="P203">
    <cfRule type="containsText" dxfId="81" priority="61" operator="containsText" text="Approved">
      <formula>NOT(ISERROR(SEARCH(("Approved"),(P203))))</formula>
    </cfRule>
  </conditionalFormatting>
  <conditionalFormatting sqref="P203">
    <cfRule type="containsText" dxfId="80" priority="62" operator="containsText" text="Denied">
      <formula>NOT(ISERROR(SEARCH(("Denied"),(P203))))</formula>
    </cfRule>
  </conditionalFormatting>
  <conditionalFormatting sqref="P203">
    <cfRule type="containsText" dxfId="79" priority="63" operator="containsText" text="Combined">
      <formula>NOT(ISERROR(SEARCH(("Combined"),(P203))))</formula>
    </cfRule>
  </conditionalFormatting>
  <conditionalFormatting sqref="P203">
    <cfRule type="containsText" dxfId="78" priority="64" operator="containsText" text="Pending">
      <formula>NOT(ISERROR(SEARCH(("Pending"),(P203))))</formula>
    </cfRule>
  </conditionalFormatting>
  <conditionalFormatting sqref="P203">
    <cfRule type="containsText" dxfId="77" priority="65" operator="containsText" text="Ridiculous">
      <formula>NOT(ISERROR(SEARCH(("Ridiculous"),(P203))))</formula>
    </cfRule>
  </conditionalFormatting>
  <conditionalFormatting sqref="P206">
    <cfRule type="containsText" dxfId="76" priority="56" operator="containsText" text="Approved">
      <formula>NOT(ISERROR(SEARCH(("Approved"),(P206))))</formula>
    </cfRule>
  </conditionalFormatting>
  <conditionalFormatting sqref="P206">
    <cfRule type="containsText" dxfId="75" priority="57" operator="containsText" text="Denied">
      <formula>NOT(ISERROR(SEARCH(("Denied"),(P206))))</formula>
    </cfRule>
  </conditionalFormatting>
  <conditionalFormatting sqref="P206">
    <cfRule type="containsText" dxfId="74" priority="58" operator="containsText" text="Combined">
      <formula>NOT(ISERROR(SEARCH(("Combined"),(P206))))</formula>
    </cfRule>
  </conditionalFormatting>
  <conditionalFormatting sqref="P206">
    <cfRule type="containsText" dxfId="73" priority="59" operator="containsText" text="Pending">
      <formula>NOT(ISERROR(SEARCH(("Pending"),(P206))))</formula>
    </cfRule>
  </conditionalFormatting>
  <conditionalFormatting sqref="P206">
    <cfRule type="containsText" dxfId="72" priority="60" operator="containsText" text="Ridiculous">
      <formula>NOT(ISERROR(SEARCH(("Ridiculous"),(P206))))</formula>
    </cfRule>
  </conditionalFormatting>
  <conditionalFormatting sqref="P207">
    <cfRule type="containsText" dxfId="71" priority="51" operator="containsText" text="Approved">
      <formula>NOT(ISERROR(SEARCH(("Approved"),(P207))))</formula>
    </cfRule>
  </conditionalFormatting>
  <conditionalFormatting sqref="P207">
    <cfRule type="containsText" dxfId="70" priority="52" operator="containsText" text="Denied">
      <formula>NOT(ISERROR(SEARCH(("Denied"),(P207))))</formula>
    </cfRule>
  </conditionalFormatting>
  <conditionalFormatting sqref="P207">
    <cfRule type="containsText" dxfId="69" priority="53" operator="containsText" text="Combined">
      <formula>NOT(ISERROR(SEARCH(("Combined"),(P207))))</formula>
    </cfRule>
  </conditionalFormatting>
  <conditionalFormatting sqref="P207">
    <cfRule type="containsText" dxfId="68" priority="54" operator="containsText" text="Pending">
      <formula>NOT(ISERROR(SEARCH(("Pending"),(P207))))</formula>
    </cfRule>
  </conditionalFormatting>
  <conditionalFormatting sqref="P207">
    <cfRule type="containsText" dxfId="67" priority="55" operator="containsText" text="Ridiculous">
      <formula>NOT(ISERROR(SEARCH(("Ridiculous"),(P207))))</formula>
    </cfRule>
  </conditionalFormatting>
  <conditionalFormatting sqref="P242">
    <cfRule type="containsText" dxfId="66" priority="46" operator="containsText" text="Approved">
      <formula>NOT(ISERROR(SEARCH(("Approved"),(P242))))</formula>
    </cfRule>
  </conditionalFormatting>
  <conditionalFormatting sqref="P242">
    <cfRule type="containsText" dxfId="65" priority="47" operator="containsText" text="Denied">
      <formula>NOT(ISERROR(SEARCH(("Denied"),(P242))))</formula>
    </cfRule>
  </conditionalFormatting>
  <conditionalFormatting sqref="P242">
    <cfRule type="containsText" dxfId="64" priority="48" operator="containsText" text="Combined">
      <formula>NOT(ISERROR(SEARCH(("Combined"),(P242))))</formula>
    </cfRule>
  </conditionalFormatting>
  <conditionalFormatting sqref="P242">
    <cfRule type="containsText" dxfId="63" priority="49" operator="containsText" text="Pending">
      <formula>NOT(ISERROR(SEARCH(("Pending"),(P242))))</formula>
    </cfRule>
  </conditionalFormatting>
  <conditionalFormatting sqref="P242">
    <cfRule type="containsText" dxfId="62" priority="50" operator="containsText" text="Ridiculous">
      <formula>NOT(ISERROR(SEARCH(("Ridiculous"),(P242))))</formula>
    </cfRule>
  </conditionalFormatting>
  <conditionalFormatting sqref="P243">
    <cfRule type="containsText" dxfId="61" priority="41" operator="containsText" text="Approved">
      <formula>NOT(ISERROR(SEARCH(("Approved"),(P243))))</formula>
    </cfRule>
  </conditionalFormatting>
  <conditionalFormatting sqref="P243">
    <cfRule type="containsText" dxfId="60" priority="42" operator="containsText" text="Denied">
      <formula>NOT(ISERROR(SEARCH(("Denied"),(P243))))</formula>
    </cfRule>
  </conditionalFormatting>
  <conditionalFormatting sqref="P243">
    <cfRule type="containsText" dxfId="59" priority="43" operator="containsText" text="Combined">
      <formula>NOT(ISERROR(SEARCH(("Combined"),(P243))))</formula>
    </cfRule>
  </conditionalFormatting>
  <conditionalFormatting sqref="P243">
    <cfRule type="containsText" dxfId="58" priority="44" operator="containsText" text="Pending">
      <formula>NOT(ISERROR(SEARCH(("Pending"),(P243))))</formula>
    </cfRule>
  </conditionalFormatting>
  <conditionalFormatting sqref="P243">
    <cfRule type="containsText" dxfId="57" priority="45" operator="containsText" text="Ridiculous">
      <formula>NOT(ISERROR(SEARCH(("Ridiculous"),(P243))))</formula>
    </cfRule>
  </conditionalFormatting>
  <conditionalFormatting sqref="P283">
    <cfRule type="containsText" dxfId="56" priority="36" operator="containsText" text="Approved">
      <formula>NOT(ISERROR(SEARCH(("Approved"),(P283))))</formula>
    </cfRule>
  </conditionalFormatting>
  <conditionalFormatting sqref="P283">
    <cfRule type="containsText" dxfId="55" priority="37" operator="containsText" text="Denied">
      <formula>NOT(ISERROR(SEARCH(("Denied"),(P283))))</formula>
    </cfRule>
  </conditionalFormatting>
  <conditionalFormatting sqref="P283">
    <cfRule type="containsText" dxfId="54" priority="38" operator="containsText" text="Combined">
      <formula>NOT(ISERROR(SEARCH(("Combined"),(P283))))</formula>
    </cfRule>
  </conditionalFormatting>
  <conditionalFormatting sqref="P283">
    <cfRule type="containsText" dxfId="53" priority="39" operator="containsText" text="Pending">
      <formula>NOT(ISERROR(SEARCH(("Pending"),(P283))))</formula>
    </cfRule>
  </conditionalFormatting>
  <conditionalFormatting sqref="P283">
    <cfRule type="containsText" dxfId="52" priority="40" operator="containsText" text="Ridiculous">
      <formula>NOT(ISERROR(SEARCH(("Ridiculous"),(P283))))</formula>
    </cfRule>
  </conditionalFormatting>
  <conditionalFormatting sqref="P284">
    <cfRule type="containsText" dxfId="51" priority="31" operator="containsText" text="Approved">
      <formula>NOT(ISERROR(SEARCH(("Approved"),(P284))))</formula>
    </cfRule>
  </conditionalFormatting>
  <conditionalFormatting sqref="P284">
    <cfRule type="containsText" dxfId="50" priority="32" operator="containsText" text="Denied">
      <formula>NOT(ISERROR(SEARCH(("Denied"),(P284))))</formula>
    </cfRule>
  </conditionalFormatting>
  <conditionalFormatting sqref="P284">
    <cfRule type="containsText" dxfId="49" priority="33" operator="containsText" text="Combined">
      <formula>NOT(ISERROR(SEARCH(("Combined"),(P284))))</formula>
    </cfRule>
  </conditionalFormatting>
  <conditionalFormatting sqref="P284">
    <cfRule type="containsText" dxfId="48" priority="34" operator="containsText" text="Pending">
      <formula>NOT(ISERROR(SEARCH(("Pending"),(P284))))</formula>
    </cfRule>
  </conditionalFormatting>
  <conditionalFormatting sqref="P284">
    <cfRule type="containsText" dxfId="47" priority="35" operator="containsText" text="Ridiculous">
      <formula>NOT(ISERROR(SEARCH(("Ridiculous"),(P284))))</formula>
    </cfRule>
  </conditionalFormatting>
  <conditionalFormatting sqref="P286">
    <cfRule type="containsText" dxfId="46" priority="26" operator="containsText" text="Approved">
      <formula>NOT(ISERROR(SEARCH(("Approved"),(P286))))</formula>
    </cfRule>
  </conditionalFormatting>
  <conditionalFormatting sqref="P286">
    <cfRule type="containsText" dxfId="45" priority="27" operator="containsText" text="Denied">
      <formula>NOT(ISERROR(SEARCH(("Denied"),(P286))))</formula>
    </cfRule>
  </conditionalFormatting>
  <conditionalFormatting sqref="P286">
    <cfRule type="containsText" dxfId="44" priority="28" operator="containsText" text="Combined">
      <formula>NOT(ISERROR(SEARCH(("Combined"),(P286))))</formula>
    </cfRule>
  </conditionalFormatting>
  <conditionalFormatting sqref="P286">
    <cfRule type="containsText" dxfId="43" priority="29" operator="containsText" text="Pending">
      <formula>NOT(ISERROR(SEARCH(("Pending"),(P286))))</formula>
    </cfRule>
  </conditionalFormatting>
  <conditionalFormatting sqref="P286">
    <cfRule type="containsText" dxfId="42" priority="30" operator="containsText" text="Ridiculous">
      <formula>NOT(ISERROR(SEARCH(("Ridiculous"),(P286))))</formula>
    </cfRule>
  </conditionalFormatting>
  <conditionalFormatting sqref="P310">
    <cfRule type="containsText" dxfId="41" priority="16" operator="containsText" text="Approved">
      <formula>NOT(ISERROR(SEARCH(("Approved"),(P310))))</formula>
    </cfRule>
  </conditionalFormatting>
  <conditionalFormatting sqref="P310">
    <cfRule type="containsText" dxfId="40" priority="17" operator="containsText" text="Denied">
      <formula>NOT(ISERROR(SEARCH(("Denied"),(P310))))</formula>
    </cfRule>
  </conditionalFormatting>
  <conditionalFormatting sqref="P310">
    <cfRule type="containsText" dxfId="39" priority="18" operator="containsText" text="Combined">
      <formula>NOT(ISERROR(SEARCH(("Combined"),(P310))))</formula>
    </cfRule>
  </conditionalFormatting>
  <conditionalFormatting sqref="P310">
    <cfRule type="containsText" dxfId="38" priority="19" operator="containsText" text="Pending">
      <formula>NOT(ISERROR(SEARCH(("Pending"),(P310))))</formula>
    </cfRule>
  </conditionalFormatting>
  <conditionalFormatting sqref="P310">
    <cfRule type="containsText" dxfId="37" priority="20" operator="containsText" text="Ridiculous">
      <formula>NOT(ISERROR(SEARCH(("Ridiculous"),(P310))))</formula>
    </cfRule>
  </conditionalFormatting>
  <conditionalFormatting sqref="P311">
    <cfRule type="containsText" dxfId="36" priority="11" operator="containsText" text="Approved">
      <formula>NOT(ISERROR(SEARCH(("Approved"),(P311))))</formula>
    </cfRule>
  </conditionalFormatting>
  <conditionalFormatting sqref="P311">
    <cfRule type="containsText" dxfId="35" priority="12" operator="containsText" text="Denied">
      <formula>NOT(ISERROR(SEARCH(("Denied"),(P311))))</formula>
    </cfRule>
  </conditionalFormatting>
  <conditionalFormatting sqref="P311">
    <cfRule type="containsText" dxfId="34" priority="13" operator="containsText" text="Combined">
      <formula>NOT(ISERROR(SEARCH(("Combined"),(P311))))</formula>
    </cfRule>
  </conditionalFormatting>
  <conditionalFormatting sqref="P311">
    <cfRule type="containsText" dxfId="33" priority="14" operator="containsText" text="Pending">
      <formula>NOT(ISERROR(SEARCH(("Pending"),(P311))))</formula>
    </cfRule>
  </conditionalFormatting>
  <conditionalFormatting sqref="P311">
    <cfRule type="containsText" dxfId="32" priority="15" operator="containsText" text="Ridiculous">
      <formula>NOT(ISERROR(SEARCH(("Ridiculous"),(P311))))</formula>
    </cfRule>
  </conditionalFormatting>
  <conditionalFormatting sqref="P312">
    <cfRule type="containsText" dxfId="31" priority="6" operator="containsText" text="Approved">
      <formula>NOT(ISERROR(SEARCH(("Approved"),(P312))))</formula>
    </cfRule>
  </conditionalFormatting>
  <conditionalFormatting sqref="P312">
    <cfRule type="containsText" dxfId="30" priority="7" operator="containsText" text="Denied">
      <formula>NOT(ISERROR(SEARCH(("Denied"),(P312))))</formula>
    </cfRule>
  </conditionalFormatting>
  <conditionalFormatting sqref="P312">
    <cfRule type="containsText" dxfId="29" priority="8" operator="containsText" text="Combined">
      <formula>NOT(ISERROR(SEARCH(("Combined"),(P312))))</formula>
    </cfRule>
  </conditionalFormatting>
  <conditionalFormatting sqref="P312">
    <cfRule type="containsText" dxfId="28" priority="9" operator="containsText" text="Pending">
      <formula>NOT(ISERROR(SEARCH(("Pending"),(P312))))</formula>
    </cfRule>
  </conditionalFormatting>
  <conditionalFormatting sqref="P312">
    <cfRule type="containsText" dxfId="27" priority="10" operator="containsText" text="Ridiculous">
      <formula>NOT(ISERROR(SEARCH(("Ridiculous"),(P312))))</formula>
    </cfRule>
  </conditionalFormatting>
  <conditionalFormatting sqref="P317">
    <cfRule type="containsText" dxfId="26" priority="1" operator="containsText" text="Approved">
      <formula>NOT(ISERROR(SEARCH(("Approved"),(P317))))</formula>
    </cfRule>
  </conditionalFormatting>
  <conditionalFormatting sqref="P317">
    <cfRule type="containsText" dxfId="25" priority="2" operator="containsText" text="Denied">
      <formula>NOT(ISERROR(SEARCH(("Denied"),(P317))))</formula>
    </cfRule>
  </conditionalFormatting>
  <conditionalFormatting sqref="P317">
    <cfRule type="containsText" dxfId="24" priority="3" operator="containsText" text="Combined">
      <formula>NOT(ISERROR(SEARCH(("Combined"),(P317))))</formula>
    </cfRule>
  </conditionalFormatting>
  <conditionalFormatting sqref="P317">
    <cfRule type="containsText" dxfId="23" priority="4" operator="containsText" text="Pending">
      <formula>NOT(ISERROR(SEARCH(("Pending"),(P317))))</formula>
    </cfRule>
  </conditionalFormatting>
  <conditionalFormatting sqref="P317">
    <cfRule type="containsText" dxfId="22" priority="5" operator="containsText" text="Ridiculous">
      <formula>NOT(ISERROR(SEARCH(("Ridiculous"),(P317))))</formula>
    </cfRule>
  </conditionalFormatting>
  <hyperlinks>
    <hyperlink ref="N102" r:id="rId1" xr:uid="{00000000-0004-0000-0200-000004000000}"/>
    <hyperlink ref="N101" r:id="rId2" xr:uid="{00000000-0004-0000-0200-000005000000}"/>
    <hyperlink ref="N95" r:id="rId3" xr:uid="{00000000-0004-0000-0200-000007000000}"/>
    <hyperlink ref="N16" r:id="rId4" xr:uid="{00000000-0004-0000-0200-00000A000000}"/>
    <hyperlink ref="N15" r:id="rId5" xr:uid="{00000000-0004-0000-0200-00000B000000}"/>
    <hyperlink ref="N25" r:id="rId6" xr:uid="{00000000-0004-0000-0200-00000C000000}"/>
    <hyperlink ref="N93" r:id="rId7" xr:uid="{00000000-0004-0000-0200-00000D000000}"/>
    <hyperlink ref="N94" r:id="rId8" xr:uid="{00000000-0004-0000-0200-00000E000000}"/>
    <hyperlink ref="N26" r:id="rId9" display="https://www.aliexpress.com/item/SL-1538-MINI-Style-Blade-Fuse-Holers-PCB-Mount-Fuse-holders-0153008/503553051.html?ws_ab_test=searchweb0_0,searchweb201602_3_10065_10068_10084_10083_10080_10082_10081_10060_10061_10062_10056_10055_10037_10054_10059_10032_10099_10078_10079_10077_426_10073_10102_10096_10052_10050_425_10051,searchweb201603_8&amp;btsid=c1ee607a-0f35-4862-9eca-0e6f6587f219" xr:uid="{00000000-0004-0000-0200-000012000000}"/>
    <hyperlink ref="N106" r:id="rId10" xr:uid="{00000000-0004-0000-0200-000015000000}"/>
    <hyperlink ref="N99" display="https://www.aliexpress.com/item/blackhead-tweezer-acne-clip-Professional-tweezer-stainless-steel-anti-magnetic-anti-static-tweezers-clip-acne-beauty/32704258060.html?ws_ab_test=searchweb0_0,searchweb201602_2_10056_10065_10055_10068_10054_10069_10059_10073" xr:uid="{00000000-0004-0000-0200-000016000000}"/>
    <hyperlink ref="N111" r:id="rId11" xr:uid="{00000000-0004-0000-0200-000019000000}"/>
    <hyperlink ref="N103" r:id="rId12" xr:uid="{00000000-0004-0000-0200-00001A000000}"/>
    <hyperlink ref="N29" display="https://www.aliexpress.com/item/DC12V-20A-Indicator-Panel-Mounting-ON-OFF-Car-Toggle-Switch-Red-green-yellow-blue/32397900424.html?spm=2114.01010208.3.137.IBV1vn&amp;ws_ab_test=searchweb201556_2,searchweb201644_3_505_506_503_504_10020_502_10001_10002_10017_10" xr:uid="{00000000-0004-0000-0200-00001B000000}"/>
    <hyperlink ref="N100" display="https://www.aliexpress.com/item/P00337-Electrical-Wire-Cable-Cutters-Cutting-Side-Snips-Flush-Pliers-Nipper-Hand-Tools-Herramientas/32686834481.html?ws_ab_test=searchweb0_0,searchweb201602_1_116_10065_117_10068_114_115_113_10000004_10084_10083_10080_10082" xr:uid="{00000000-0004-0000-0200-00001D000000}"/>
    <hyperlink ref="N117" r:id="rId13" xr:uid="{00000000-0004-0000-0200-00001F000000}"/>
    <hyperlink ref="N118" r:id="rId14" xr:uid="{00000000-0004-0000-0200-000020000000}"/>
    <hyperlink ref="N44" r:id="rId15" xr:uid="{00000000-0004-0000-0200-000025000000}"/>
    <hyperlink ref="N50" r:id="rId16" xr:uid="{00000000-0004-0000-0200-000026000000}"/>
    <hyperlink ref="N51" r:id="rId17" xr:uid="{00000000-0004-0000-0200-000027000000}"/>
    <hyperlink ref="N52" r:id="rId18" xr:uid="{00000000-0004-0000-0200-000028000000}"/>
    <hyperlink ref="N53" r:id="rId19" xr:uid="{00000000-0004-0000-0200-000029000000}"/>
    <hyperlink ref="N54" r:id="rId20" xr:uid="{00000000-0004-0000-0200-00002A000000}"/>
    <hyperlink ref="N57" r:id="rId21" xr:uid="{00000000-0004-0000-0200-00002B000000}"/>
    <hyperlink ref="N58" r:id="rId22" xr:uid="{00000000-0004-0000-0200-00002C000000}"/>
    <hyperlink ref="N59" r:id="rId23" xr:uid="{00000000-0004-0000-0200-00002D000000}"/>
    <hyperlink ref="N61" r:id="rId24" xr:uid="{00000000-0004-0000-0200-00002E000000}"/>
    <hyperlink ref="N65" r:id="rId25" xr:uid="{00000000-0004-0000-0200-00002F000000}"/>
    <hyperlink ref="N79" r:id="rId26" xr:uid="{00000000-0004-0000-0200-000030000000}"/>
    <hyperlink ref="N83" r:id="rId27" xr:uid="{00000000-0004-0000-0200-000031000000}"/>
    <hyperlink ref="N86" r:id="rId28" xr:uid="{00000000-0004-0000-0200-000032000000}"/>
    <hyperlink ref="N81" r:id="rId29" xr:uid="{00000000-0004-0000-0200-000033000000}"/>
    <hyperlink ref="N19" r:id="rId30" xr:uid="{1E188105-12A3-4CF4-A9DD-81304C090A15}"/>
    <hyperlink ref="N20" r:id="rId31" xr:uid="{24E30157-300D-4E9D-AFE7-F7BEFEACD075}"/>
    <hyperlink ref="N23" r:id="rId32" display="https://www.aliexpress.com/item/20Pcs-Lot-2A-ATM-Mini-Blade-Fuse-Assortment-Auto-Car-Motorcycle-SUV-FUSES/32683738472.html?ws_ab_test=searchweb0_0,searchweb201602_3_10065_10068_10084_10083_10080_10082_10081_10060_10061_10062_10056_10055_10037_10054_10059_10032_10099_10078_10079_10077_426_10073_10102_10096_10052_10050_425_10051,searchweb201603_8&amp;btsid=a1032604-5fc7-4a2f-abf6-7d73bd117622" xr:uid="{EE8FD399-FD55-48BE-8B2D-6389F32D6048}"/>
    <hyperlink ref="N31" r:id="rId33" xr:uid="{05628D66-9E01-483A-B8CE-B0E9E5AA0FF0}"/>
    <hyperlink ref="N14" r:id="rId34" xr:uid="{28C34EE1-C5EA-4695-9151-BC5D35264197}"/>
  </hyperlinks>
  <pageMargins left="0.7" right="0.7" top="0.75" bottom="0.75" header="0.3" footer="0.3"/>
  <pageSetup paperSize="9" orientation="portrait" verticalDpi="0" r:id="rId3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'Input Lists'!$D$2:$D$7</xm:f>
          </x14:formula1>
          <xm:sqref>P1:P1048576</xm:sqref>
        </x14:dataValidation>
        <x14:dataValidation type="list" allowBlank="1" showInputMessage="1" showErrorMessage="1" xr:uid="{00000000-0002-0000-0200-000001000000}">
          <x14:formula1>
            <xm:f>'Input Lists'!$E$2:$E$9</xm:f>
          </x14:formula1>
          <xm:sqref>V1:V1048576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1022"/>
  <sheetViews>
    <sheetView topLeftCell="D1" workbookViewId="0">
      <selection activeCell="N39" sqref="N39"/>
    </sheetView>
  </sheetViews>
  <sheetFormatPr defaultColWidth="14.265625" defaultRowHeight="15.75" customHeight="1" x14ac:dyDescent="0.35"/>
  <cols>
    <col min="1" max="1" width="12.1328125" customWidth="1"/>
    <col min="2" max="4" width="8.73046875" customWidth="1"/>
    <col min="5" max="5" width="17.86328125" customWidth="1"/>
    <col min="6" max="6" width="10.86328125" customWidth="1"/>
    <col min="7" max="10" width="8.73046875" customWidth="1"/>
    <col min="11" max="11" width="15" style="17" bestFit="1" customWidth="1"/>
    <col min="12" max="12" width="8.73046875" style="17" customWidth="1"/>
    <col min="13" max="13" width="12.1328125" style="17" bestFit="1" customWidth="1"/>
    <col min="14" max="14" width="11.265625" style="42" customWidth="1"/>
    <col min="15" max="15" width="13.73046875" style="42" bestFit="1" customWidth="1"/>
    <col min="16" max="16" width="16.73046875" style="42" customWidth="1"/>
    <col min="17" max="17" width="19.73046875" style="42" customWidth="1"/>
    <col min="18" max="19" width="13" style="42" customWidth="1"/>
    <col min="20" max="20" width="7.73046875" style="42" customWidth="1"/>
    <col min="21" max="21" width="9.86328125" style="42" bestFit="1" customWidth="1"/>
    <col min="22" max="22" width="19.1328125" style="42" customWidth="1"/>
    <col min="23" max="23" width="10.265625" style="42" bestFit="1" customWidth="1"/>
    <col min="24" max="24" width="8.73046875" style="42" customWidth="1"/>
    <col min="25" max="30" width="8.73046875" customWidth="1"/>
  </cols>
  <sheetData>
    <row r="1" spans="1:30" s="17" customFormat="1" ht="15.75" customHeight="1" x14ac:dyDescent="0.4">
      <c r="G1" s="212" t="s">
        <v>533</v>
      </c>
      <c r="H1" s="213"/>
      <c r="I1" s="213"/>
      <c r="J1" s="213"/>
      <c r="K1" s="213"/>
      <c r="L1" s="125"/>
      <c r="M1" s="125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30" ht="14.25" customHeight="1" x14ac:dyDescent="0.4">
      <c r="A2" s="56" t="s">
        <v>121</v>
      </c>
      <c r="B2" s="57" t="s">
        <v>6</v>
      </c>
      <c r="C2" s="57" t="s">
        <v>82</v>
      </c>
      <c r="D2" s="57" t="s">
        <v>83</v>
      </c>
      <c r="E2" s="58" t="s">
        <v>7</v>
      </c>
      <c r="F2" s="58" t="s">
        <v>84</v>
      </c>
      <c r="G2" s="58" t="s">
        <v>205</v>
      </c>
      <c r="H2" s="57" t="s">
        <v>206</v>
      </c>
      <c r="I2" s="57" t="s">
        <v>292</v>
      </c>
      <c r="J2" s="57" t="s">
        <v>540</v>
      </c>
      <c r="K2" s="57" t="s">
        <v>291</v>
      </c>
      <c r="L2" s="126" t="s">
        <v>11</v>
      </c>
      <c r="M2" s="126" t="s">
        <v>534</v>
      </c>
      <c r="N2" s="127" t="s">
        <v>535</v>
      </c>
      <c r="O2" s="54" t="s">
        <v>563</v>
      </c>
      <c r="P2" s="53" t="s">
        <v>15</v>
      </c>
      <c r="Q2" s="53" t="s">
        <v>123</v>
      </c>
      <c r="R2" s="55" t="s">
        <v>124</v>
      </c>
      <c r="S2" s="25" t="s">
        <v>98</v>
      </c>
      <c r="T2" s="55" t="s">
        <v>306</v>
      </c>
      <c r="U2" s="139" t="s">
        <v>542</v>
      </c>
      <c r="V2" s="139" t="s">
        <v>101</v>
      </c>
      <c r="W2" s="139" t="s">
        <v>590</v>
      </c>
      <c r="X2" s="139" t="s">
        <v>589</v>
      </c>
      <c r="Y2" s="38"/>
      <c r="Z2" s="38"/>
      <c r="AA2" s="38"/>
      <c r="AB2" s="38"/>
      <c r="AC2" s="38"/>
      <c r="AD2" s="38"/>
    </row>
    <row r="3" spans="1:30" ht="14.25" customHeight="1" x14ac:dyDescent="0.35">
      <c r="A3" s="17">
        <v>1</v>
      </c>
      <c r="B3" s="18" t="s">
        <v>89</v>
      </c>
      <c r="C3" s="16" t="s">
        <v>85</v>
      </c>
      <c r="D3" s="7"/>
      <c r="E3" s="18" t="s">
        <v>125</v>
      </c>
      <c r="F3" s="18" t="s">
        <v>94</v>
      </c>
      <c r="G3" s="18"/>
      <c r="H3" s="7"/>
      <c r="I3" s="18">
        <v>14</v>
      </c>
      <c r="J3" s="18"/>
      <c r="K3" s="18"/>
      <c r="L3" s="18">
        <v>72</v>
      </c>
      <c r="M3" s="18">
        <f t="shared" ref="M3:M49" si="0">SUM(G3:K3)*2+L3</f>
        <v>100</v>
      </c>
      <c r="N3" s="43">
        <v>1</v>
      </c>
      <c r="O3" s="44">
        <v>1.1599999999999999</v>
      </c>
      <c r="P3" s="45" t="s">
        <v>569</v>
      </c>
      <c r="Q3" s="42" t="s">
        <v>209</v>
      </c>
      <c r="R3" s="46" t="s">
        <v>112</v>
      </c>
      <c r="S3" s="24" t="s">
        <v>105</v>
      </c>
      <c r="T3" s="46" t="s">
        <v>541</v>
      </c>
      <c r="U3" s="141">
        <v>42750</v>
      </c>
      <c r="V3" s="42" t="s">
        <v>570</v>
      </c>
      <c r="Y3" s="17"/>
      <c r="Z3" s="17"/>
      <c r="AA3" s="17"/>
      <c r="AB3" s="17"/>
      <c r="AC3" s="17"/>
      <c r="AD3" s="17"/>
    </row>
    <row r="4" spans="1:30" s="17" customFormat="1" ht="14.25" customHeight="1" x14ac:dyDescent="0.35">
      <c r="A4" s="17">
        <v>2</v>
      </c>
      <c r="B4" s="119" t="s">
        <v>89</v>
      </c>
      <c r="C4" s="128" t="s">
        <v>85</v>
      </c>
      <c r="D4" s="7"/>
      <c r="E4" s="119" t="s">
        <v>90</v>
      </c>
      <c r="F4" s="119" t="s">
        <v>88</v>
      </c>
      <c r="G4" s="18"/>
      <c r="H4" s="7">
        <v>6</v>
      </c>
      <c r="I4" s="18"/>
      <c r="J4" s="18"/>
      <c r="K4" s="18"/>
      <c r="L4" s="18">
        <v>8</v>
      </c>
      <c r="M4" s="18">
        <f t="shared" si="0"/>
        <v>20</v>
      </c>
      <c r="N4" s="43">
        <v>1</v>
      </c>
      <c r="O4" s="44">
        <v>6.37</v>
      </c>
      <c r="P4" s="124" t="s">
        <v>554</v>
      </c>
      <c r="Q4" s="42"/>
      <c r="R4" s="46" t="s">
        <v>112</v>
      </c>
      <c r="S4" s="24" t="s">
        <v>105</v>
      </c>
      <c r="T4" s="46" t="s">
        <v>541</v>
      </c>
      <c r="U4" s="141">
        <v>42747</v>
      </c>
      <c r="V4" s="42" t="s">
        <v>555</v>
      </c>
      <c r="W4" s="42"/>
      <c r="X4" s="42" t="s">
        <v>248</v>
      </c>
    </row>
    <row r="5" spans="1:30" ht="14.25" customHeight="1" x14ac:dyDescent="0.35">
      <c r="A5" s="17">
        <v>3</v>
      </c>
      <c r="B5" s="18" t="s">
        <v>89</v>
      </c>
      <c r="C5" s="16" t="s">
        <v>85</v>
      </c>
      <c r="D5" s="7"/>
      <c r="E5" s="18" t="s">
        <v>125</v>
      </c>
      <c r="F5" s="18" t="s">
        <v>88</v>
      </c>
      <c r="G5" s="18"/>
      <c r="H5" s="18">
        <v>10</v>
      </c>
      <c r="I5" s="18"/>
      <c r="J5" s="18"/>
      <c r="K5" s="18"/>
      <c r="L5" s="18">
        <v>30</v>
      </c>
      <c r="M5" s="18">
        <f t="shared" si="0"/>
        <v>50</v>
      </c>
      <c r="N5" s="43">
        <v>1</v>
      </c>
      <c r="O5" s="47">
        <v>2.4300000000000002</v>
      </c>
      <c r="P5" s="124" t="s">
        <v>550</v>
      </c>
      <c r="Q5" s="42" t="s">
        <v>209</v>
      </c>
      <c r="R5" s="46" t="s">
        <v>112</v>
      </c>
      <c r="S5" s="24" t="s">
        <v>105</v>
      </c>
      <c r="T5" s="46" t="s">
        <v>541</v>
      </c>
      <c r="U5" s="141">
        <v>42747</v>
      </c>
      <c r="V5" s="42" t="s">
        <v>551</v>
      </c>
      <c r="W5" s="144">
        <v>42736</v>
      </c>
      <c r="X5" s="42" t="s">
        <v>248</v>
      </c>
      <c r="Y5" s="17"/>
      <c r="Z5" s="17"/>
      <c r="AA5" s="17"/>
      <c r="AB5" s="17"/>
      <c r="AC5" s="17"/>
      <c r="AD5" s="17"/>
    </row>
    <row r="6" spans="1:30" ht="14.25" customHeight="1" x14ac:dyDescent="0.35">
      <c r="A6" s="17">
        <v>4</v>
      </c>
      <c r="B6" s="18" t="s">
        <v>89</v>
      </c>
      <c r="C6" s="16" t="s">
        <v>126</v>
      </c>
      <c r="D6" s="7"/>
      <c r="E6" s="18" t="s">
        <v>125</v>
      </c>
      <c r="F6" s="18" t="s">
        <v>88</v>
      </c>
      <c r="G6" s="18"/>
      <c r="H6" s="18"/>
      <c r="I6" s="18"/>
      <c r="J6" s="18"/>
      <c r="K6" s="18"/>
      <c r="L6" s="18"/>
      <c r="M6" s="18">
        <f t="shared" si="0"/>
        <v>0</v>
      </c>
      <c r="N6" s="43"/>
      <c r="O6" s="47"/>
      <c r="P6" s="45" t="s">
        <v>127</v>
      </c>
      <c r="Q6" s="42" t="s">
        <v>209</v>
      </c>
      <c r="R6" s="41"/>
      <c r="S6" s="24" t="s">
        <v>113</v>
      </c>
      <c r="T6" s="46" t="s">
        <v>210</v>
      </c>
      <c r="U6" s="46"/>
      <c r="Y6" s="17"/>
      <c r="Z6" s="17"/>
      <c r="AA6" s="17"/>
      <c r="AB6" s="17"/>
      <c r="AC6" s="17"/>
      <c r="AD6" s="17"/>
    </row>
    <row r="7" spans="1:30" ht="14.25" customHeight="1" x14ac:dyDescent="0.35">
      <c r="A7" s="17">
        <v>5</v>
      </c>
      <c r="B7" s="18" t="s">
        <v>89</v>
      </c>
      <c r="C7" s="16" t="s">
        <v>128</v>
      </c>
      <c r="D7" s="7"/>
      <c r="E7" s="18" t="s">
        <v>90</v>
      </c>
      <c r="F7" s="18" t="s">
        <v>88</v>
      </c>
      <c r="G7" s="18"/>
      <c r="H7" s="18"/>
      <c r="I7" s="18"/>
      <c r="J7" s="18"/>
      <c r="K7" s="18"/>
      <c r="L7" s="18"/>
      <c r="M7" s="18">
        <f t="shared" si="0"/>
        <v>0</v>
      </c>
      <c r="N7" s="43"/>
      <c r="O7" s="44"/>
      <c r="P7" s="45" t="str">
        <f>HYPERLINK("http://www.ebay.com.au/itm/Qty-20-Wing-Nut-10-24-3-16-UNC-Imperial-Stainless-Steel-304-A2-70-SS-/261974455389?hash=item3cfee4f45d:g:fDMAAOSw3ydVrMwR","http://www.ebay.com.au/itm/Qty-20-Wing-Nut-10-24-3-16-UNC-Imperial-Stainless-Steel-304-A2-70-SS-/261974455389?hash=item3cfee4f45d:g:fDMAAOSw3ydVrMwR")</f>
        <v>http://www.ebay.com.au/itm/Qty-20-Wing-Nut-10-24-3-16-UNC-Imperial-Stainless-Steel-304-A2-70-SS-/261974455389?hash=item3cfee4f45d:g:fDMAAOSw3ydVrMwR</v>
      </c>
      <c r="Q7" s="42" t="s">
        <v>209</v>
      </c>
      <c r="R7" s="46"/>
      <c r="S7" s="24" t="s">
        <v>113</v>
      </c>
      <c r="T7" s="46" t="s">
        <v>210</v>
      </c>
      <c r="U7" s="46"/>
      <c r="Y7" s="17"/>
      <c r="Z7" s="17"/>
      <c r="AA7" s="17"/>
      <c r="AB7" s="17"/>
      <c r="AC7" s="17"/>
      <c r="AD7" s="17"/>
    </row>
    <row r="8" spans="1:30" ht="14.25" customHeight="1" x14ac:dyDescent="0.35">
      <c r="A8" s="17">
        <v>6</v>
      </c>
      <c r="B8" s="18" t="s">
        <v>89</v>
      </c>
      <c r="C8" s="16" t="s">
        <v>85</v>
      </c>
      <c r="D8" s="7"/>
      <c r="E8" s="18" t="s">
        <v>129</v>
      </c>
      <c r="F8" s="18" t="s">
        <v>88</v>
      </c>
      <c r="G8" s="18">
        <v>40</v>
      </c>
      <c r="H8" s="18"/>
      <c r="I8" s="18"/>
      <c r="J8" s="18"/>
      <c r="K8" s="18"/>
      <c r="L8" s="18">
        <v>20</v>
      </c>
      <c r="M8" s="18">
        <f t="shared" si="0"/>
        <v>100</v>
      </c>
      <c r="N8" s="43">
        <v>1</v>
      </c>
      <c r="O8" s="47">
        <v>2.17</v>
      </c>
      <c r="P8" s="124" t="s">
        <v>130</v>
      </c>
      <c r="Q8" s="42" t="s">
        <v>209</v>
      </c>
      <c r="R8" s="41" t="s">
        <v>112</v>
      </c>
      <c r="S8" s="24" t="s">
        <v>105</v>
      </c>
      <c r="T8" s="46" t="s">
        <v>541</v>
      </c>
      <c r="U8" s="141">
        <v>42747</v>
      </c>
      <c r="V8" s="42" t="s">
        <v>548</v>
      </c>
      <c r="W8" s="42" t="s">
        <v>591</v>
      </c>
      <c r="X8" s="42" t="s">
        <v>248</v>
      </c>
      <c r="Y8" s="17"/>
      <c r="Z8" s="17"/>
      <c r="AA8" s="17"/>
      <c r="AB8" s="17"/>
      <c r="AC8" s="17"/>
      <c r="AD8" s="17"/>
    </row>
    <row r="9" spans="1:30" ht="14.25" customHeight="1" x14ac:dyDescent="0.35">
      <c r="A9" s="17">
        <v>7</v>
      </c>
      <c r="B9" s="18" t="s">
        <v>96</v>
      </c>
      <c r="C9" s="16" t="s">
        <v>128</v>
      </c>
      <c r="D9" s="18" t="s">
        <v>131</v>
      </c>
      <c r="E9" s="18"/>
      <c r="F9" s="18" t="s">
        <v>88</v>
      </c>
      <c r="G9" s="18"/>
      <c r="H9" s="18"/>
      <c r="I9" s="18"/>
      <c r="J9" s="18"/>
      <c r="K9" s="18"/>
      <c r="L9" s="18"/>
      <c r="M9" s="18">
        <f t="shared" si="0"/>
        <v>0</v>
      </c>
      <c r="N9" s="43"/>
      <c r="O9" s="44"/>
      <c r="P9" s="42" t="s">
        <v>109</v>
      </c>
      <c r="Q9" s="42" t="s">
        <v>209</v>
      </c>
      <c r="R9" s="46"/>
      <c r="S9" s="24" t="s">
        <v>113</v>
      </c>
      <c r="T9" s="46" t="s">
        <v>210</v>
      </c>
      <c r="U9" s="46"/>
      <c r="Y9" s="17"/>
      <c r="Z9" s="17"/>
      <c r="AA9" s="17"/>
      <c r="AB9" s="17"/>
      <c r="AC9" s="17"/>
      <c r="AD9" s="17"/>
    </row>
    <row r="10" spans="1:30" ht="14.25" customHeight="1" x14ac:dyDescent="0.35">
      <c r="A10" s="17">
        <v>8</v>
      </c>
      <c r="B10" s="18" t="s">
        <v>96</v>
      </c>
      <c r="C10" s="16" t="s">
        <v>128</v>
      </c>
      <c r="D10" s="18" t="s">
        <v>132</v>
      </c>
      <c r="E10" s="18"/>
      <c r="F10" s="18" t="s">
        <v>88</v>
      </c>
      <c r="G10" s="18"/>
      <c r="H10" s="18"/>
      <c r="I10" s="18"/>
      <c r="J10" s="18"/>
      <c r="K10" s="18"/>
      <c r="L10" s="18"/>
      <c r="M10" s="18">
        <f t="shared" si="0"/>
        <v>0</v>
      </c>
      <c r="N10" s="43"/>
      <c r="O10" s="44"/>
      <c r="P10" s="42" t="s">
        <v>109</v>
      </c>
      <c r="Q10" s="42" t="s">
        <v>209</v>
      </c>
      <c r="R10" s="46"/>
      <c r="S10" s="24" t="s">
        <v>113</v>
      </c>
      <c r="T10" s="46" t="s">
        <v>210</v>
      </c>
      <c r="U10" s="46"/>
      <c r="Y10" s="17"/>
      <c r="Z10" s="17"/>
      <c r="AA10" s="17"/>
      <c r="AB10" s="17"/>
      <c r="AC10" s="17"/>
      <c r="AD10" s="17"/>
    </row>
    <row r="11" spans="1:30" ht="14.25" customHeight="1" x14ac:dyDescent="0.35">
      <c r="A11" s="17">
        <v>9</v>
      </c>
      <c r="B11" s="18" t="s">
        <v>96</v>
      </c>
      <c r="C11" s="16" t="s">
        <v>128</v>
      </c>
      <c r="D11" s="18" t="s">
        <v>133</v>
      </c>
      <c r="E11" s="18"/>
      <c r="F11" s="18" t="s">
        <v>88</v>
      </c>
      <c r="G11" s="18"/>
      <c r="H11" s="18"/>
      <c r="I11" s="18"/>
      <c r="J11" s="18"/>
      <c r="K11" s="18"/>
      <c r="L11" s="18"/>
      <c r="M11" s="18">
        <f t="shared" si="0"/>
        <v>0</v>
      </c>
      <c r="N11" s="43"/>
      <c r="O11" s="44"/>
      <c r="P11" s="42" t="s">
        <v>109</v>
      </c>
      <c r="Q11" s="42" t="s">
        <v>209</v>
      </c>
      <c r="R11" s="46"/>
      <c r="S11" s="24" t="s">
        <v>113</v>
      </c>
      <c r="T11" s="46" t="s">
        <v>210</v>
      </c>
      <c r="U11" s="46"/>
      <c r="Y11" s="17"/>
      <c r="Z11" s="17"/>
      <c r="AA11" s="17"/>
      <c r="AB11" s="17"/>
      <c r="AC11" s="17"/>
      <c r="AD11" s="17"/>
    </row>
    <row r="12" spans="1:30" s="17" customFormat="1" ht="14.25" customHeight="1" x14ac:dyDescent="0.35">
      <c r="A12" s="17">
        <v>10</v>
      </c>
      <c r="B12" s="18" t="s">
        <v>27</v>
      </c>
      <c r="C12" s="16" t="s">
        <v>85</v>
      </c>
      <c r="D12" s="18" t="s">
        <v>92</v>
      </c>
      <c r="E12" s="18" t="s">
        <v>134</v>
      </c>
      <c r="F12" s="18" t="s">
        <v>94</v>
      </c>
      <c r="G12" s="7"/>
      <c r="H12" s="7"/>
      <c r="I12" s="18"/>
      <c r="J12" s="18"/>
      <c r="K12" s="18"/>
      <c r="L12" s="18"/>
      <c r="M12" s="18">
        <f t="shared" si="0"/>
        <v>0</v>
      </c>
      <c r="N12" s="43"/>
      <c r="O12" s="47"/>
      <c r="P12" s="45" t="s">
        <v>136</v>
      </c>
      <c r="Q12" s="42" t="s">
        <v>209</v>
      </c>
      <c r="R12" s="41"/>
      <c r="S12" s="24" t="s">
        <v>113</v>
      </c>
      <c r="T12" s="46" t="s">
        <v>210</v>
      </c>
      <c r="U12" s="46"/>
      <c r="V12" s="42"/>
      <c r="W12" s="42"/>
      <c r="X12" s="42"/>
    </row>
    <row r="13" spans="1:30" ht="14.25" customHeight="1" x14ac:dyDescent="0.35">
      <c r="A13" s="17">
        <v>11</v>
      </c>
      <c r="B13" s="18" t="s">
        <v>27</v>
      </c>
      <c r="C13" s="16" t="s">
        <v>85</v>
      </c>
      <c r="D13" s="18" t="s">
        <v>139</v>
      </c>
      <c r="E13" s="18" t="s">
        <v>134</v>
      </c>
      <c r="F13" s="18" t="s">
        <v>94</v>
      </c>
      <c r="G13" s="18"/>
      <c r="H13" s="7"/>
      <c r="I13" s="18"/>
      <c r="J13" s="18"/>
      <c r="K13" s="18"/>
      <c r="L13" s="18"/>
      <c r="M13" s="18">
        <f t="shared" si="0"/>
        <v>0</v>
      </c>
      <c r="N13" s="43"/>
      <c r="O13" s="44"/>
      <c r="P13" s="45" t="s">
        <v>140</v>
      </c>
      <c r="Q13" s="42" t="s">
        <v>209</v>
      </c>
      <c r="R13" s="46"/>
      <c r="S13" s="24" t="s">
        <v>113</v>
      </c>
      <c r="T13" s="46" t="s">
        <v>210</v>
      </c>
      <c r="U13" s="46"/>
      <c r="Y13" s="17"/>
      <c r="Z13" s="17"/>
      <c r="AA13" s="17"/>
      <c r="AB13" s="17"/>
      <c r="AC13" s="17"/>
      <c r="AD13" s="17"/>
    </row>
    <row r="14" spans="1:30" s="17" customFormat="1" ht="14.25" customHeight="1" x14ac:dyDescent="0.35">
      <c r="A14" s="17">
        <v>12</v>
      </c>
      <c r="B14" s="18" t="s">
        <v>27</v>
      </c>
      <c r="C14" s="16" t="s">
        <v>85</v>
      </c>
      <c r="D14" s="18" t="s">
        <v>137</v>
      </c>
      <c r="E14" s="18" t="s">
        <v>134</v>
      </c>
      <c r="F14" s="18" t="s">
        <v>94</v>
      </c>
      <c r="G14" s="7"/>
      <c r="H14" s="7"/>
      <c r="I14" s="18"/>
      <c r="J14" s="18"/>
      <c r="K14" s="18"/>
      <c r="L14" s="18"/>
      <c r="M14" s="18">
        <f t="shared" si="0"/>
        <v>0</v>
      </c>
      <c r="N14" s="43"/>
      <c r="O14" s="44"/>
      <c r="P14" s="45" t="s">
        <v>138</v>
      </c>
      <c r="Q14" s="42" t="s">
        <v>209</v>
      </c>
      <c r="R14" s="46"/>
      <c r="S14" s="24" t="s">
        <v>113</v>
      </c>
      <c r="T14" s="46" t="s">
        <v>210</v>
      </c>
      <c r="U14" s="46"/>
      <c r="V14" s="42"/>
      <c r="W14" s="42"/>
      <c r="X14" s="42"/>
    </row>
    <row r="15" spans="1:30" s="17" customFormat="1" ht="14.25" customHeight="1" x14ac:dyDescent="0.35">
      <c r="B15" s="18" t="s">
        <v>27</v>
      </c>
      <c r="C15" s="16" t="s">
        <v>85</v>
      </c>
      <c r="D15" s="119" t="s">
        <v>137</v>
      </c>
      <c r="E15" s="18" t="s">
        <v>87</v>
      </c>
      <c r="F15" s="18" t="s">
        <v>94</v>
      </c>
      <c r="G15" s="7"/>
      <c r="H15" s="7"/>
      <c r="I15" s="18">
        <v>14</v>
      </c>
      <c r="J15" s="18"/>
      <c r="K15" s="18"/>
      <c r="L15" s="18">
        <v>22</v>
      </c>
      <c r="M15" s="18">
        <f t="shared" si="0"/>
        <v>50</v>
      </c>
      <c r="N15" s="43">
        <v>1</v>
      </c>
      <c r="O15" s="44">
        <v>3.53</v>
      </c>
      <c r="P15" s="140" t="s">
        <v>544</v>
      </c>
      <c r="Q15" s="42"/>
      <c r="R15" s="46" t="s">
        <v>112</v>
      </c>
      <c r="S15" s="24" t="s">
        <v>105</v>
      </c>
      <c r="T15" s="137" t="s">
        <v>541</v>
      </c>
      <c r="U15" s="141">
        <v>42746</v>
      </c>
      <c r="V15" s="142" t="s">
        <v>545</v>
      </c>
      <c r="W15" s="42" t="s">
        <v>592</v>
      </c>
      <c r="X15" s="42" t="s">
        <v>248</v>
      </c>
    </row>
    <row r="16" spans="1:30" s="129" customFormat="1" ht="14.25" customHeight="1" x14ac:dyDescent="0.35">
      <c r="A16" s="129">
        <v>13</v>
      </c>
      <c r="B16" s="119" t="s">
        <v>27</v>
      </c>
      <c r="C16" s="128" t="s">
        <v>126</v>
      </c>
      <c r="D16" s="119" t="s">
        <v>538</v>
      </c>
      <c r="E16" s="119" t="s">
        <v>134</v>
      </c>
      <c r="F16" s="119" t="s">
        <v>88</v>
      </c>
      <c r="G16" s="130"/>
      <c r="H16" s="130">
        <v>12</v>
      </c>
      <c r="I16" s="119"/>
      <c r="J16" s="119"/>
      <c r="K16" s="119"/>
      <c r="L16" s="119">
        <v>26</v>
      </c>
      <c r="M16" s="18">
        <f t="shared" si="0"/>
        <v>50</v>
      </c>
      <c r="N16" s="131">
        <v>1</v>
      </c>
      <c r="O16" s="132">
        <v>1.39</v>
      </c>
      <c r="P16" s="133" t="s">
        <v>552</v>
      </c>
      <c r="Q16" s="134"/>
      <c r="R16" s="135" t="s">
        <v>112</v>
      </c>
      <c r="S16" s="136" t="s">
        <v>105</v>
      </c>
      <c r="T16" s="137" t="s">
        <v>541</v>
      </c>
      <c r="U16" s="138">
        <v>42747</v>
      </c>
      <c r="V16" s="134" t="s">
        <v>553</v>
      </c>
      <c r="W16" s="134"/>
      <c r="X16" s="134" t="s">
        <v>248</v>
      </c>
    </row>
    <row r="17" spans="1:30" s="129" customFormat="1" ht="14.25" customHeight="1" x14ac:dyDescent="0.35">
      <c r="B17" s="119" t="s">
        <v>27</v>
      </c>
      <c r="C17" s="128" t="s">
        <v>126</v>
      </c>
      <c r="D17" s="119" t="s">
        <v>137</v>
      </c>
      <c r="E17" s="119" t="s">
        <v>125</v>
      </c>
      <c r="F17" s="119" t="s">
        <v>88</v>
      </c>
      <c r="G17" s="130">
        <v>12</v>
      </c>
      <c r="H17" s="130">
        <v>12</v>
      </c>
      <c r="I17" s="119"/>
      <c r="J17" s="119"/>
      <c r="K17" s="119"/>
      <c r="L17" s="119">
        <v>52</v>
      </c>
      <c r="M17" s="18">
        <f t="shared" si="0"/>
        <v>100</v>
      </c>
      <c r="N17" s="131">
        <v>2</v>
      </c>
      <c r="O17" s="132">
        <f>1.65*2</f>
        <v>3.3</v>
      </c>
      <c r="P17" s="124" t="s">
        <v>552</v>
      </c>
      <c r="Q17" s="134"/>
      <c r="R17" s="135"/>
      <c r="S17" s="136" t="s">
        <v>105</v>
      </c>
      <c r="T17" s="137" t="s">
        <v>541</v>
      </c>
      <c r="U17" s="138">
        <v>42797</v>
      </c>
      <c r="V17" s="134" t="s">
        <v>608</v>
      </c>
      <c r="W17" s="134"/>
      <c r="X17" s="134"/>
    </row>
    <row r="18" spans="1:30" s="17" customFormat="1" ht="14.25" customHeight="1" x14ac:dyDescent="0.35">
      <c r="A18" s="17">
        <v>14</v>
      </c>
      <c r="B18" s="18" t="s">
        <v>27</v>
      </c>
      <c r="C18" s="16" t="s">
        <v>126</v>
      </c>
      <c r="D18" s="18" t="s">
        <v>92</v>
      </c>
      <c r="E18" s="18" t="s">
        <v>134</v>
      </c>
      <c r="F18" s="18" t="s">
        <v>88</v>
      </c>
      <c r="G18" s="7"/>
      <c r="H18" s="7"/>
      <c r="I18" s="18"/>
      <c r="J18" s="18"/>
      <c r="K18" s="18"/>
      <c r="L18" s="18"/>
      <c r="M18" s="18">
        <f t="shared" si="0"/>
        <v>0</v>
      </c>
      <c r="N18" s="43"/>
      <c r="O18" s="44"/>
      <c r="P18" s="45" t="str">
        <f>HYPERLINK("http://www.ebay.com.au/itm/100PCS-M2X10-M2X10mm-Stainless-Bolts-cylinder-Diameter-2mm-Length-10mm-/271860422540?hash=item3f4c24d78c:g:EBsAAOSwrklVSFvX","http://www.ebay.com.au/itm/100PCS-M2X10-M2X10mm-Stainless-Bolts-cylinder-Diameter-2mm-Length-10mm-/271860422540?hash=item3f4c24d78c:g:EBsAAOSwrklVSFvX")</f>
        <v>http://www.ebay.com.au/itm/100PCS-M2X10-M2X10mm-Stainless-Bolts-cylinder-Diameter-2mm-Length-10mm-/271860422540?hash=item3f4c24d78c:g:EBsAAOSwrklVSFvX</v>
      </c>
      <c r="Q18" s="42" t="s">
        <v>209</v>
      </c>
      <c r="R18" s="46"/>
      <c r="S18" s="24" t="s">
        <v>113</v>
      </c>
      <c r="T18" s="46" t="s">
        <v>210</v>
      </c>
      <c r="U18" s="46"/>
      <c r="V18" s="42"/>
      <c r="W18" s="42"/>
      <c r="X18" s="42"/>
    </row>
    <row r="19" spans="1:30" s="17" customFormat="1" ht="14.25" customHeight="1" x14ac:dyDescent="0.35">
      <c r="A19" s="17">
        <v>15</v>
      </c>
      <c r="B19" s="18" t="s">
        <v>27</v>
      </c>
      <c r="C19" s="16" t="s">
        <v>532</v>
      </c>
      <c r="D19" s="18" t="s">
        <v>423</v>
      </c>
      <c r="E19" s="119" t="s">
        <v>530</v>
      </c>
      <c r="F19" s="18" t="s">
        <v>88</v>
      </c>
      <c r="G19" s="7">
        <v>9</v>
      </c>
      <c r="H19" s="7"/>
      <c r="I19" s="18"/>
      <c r="J19" s="18"/>
      <c r="K19" s="18"/>
      <c r="L19" s="18">
        <v>82</v>
      </c>
      <c r="M19" s="18">
        <f t="shared" si="0"/>
        <v>100</v>
      </c>
      <c r="N19" s="43">
        <v>1</v>
      </c>
      <c r="O19" s="47">
        <v>3.89</v>
      </c>
      <c r="P19" s="45" t="s">
        <v>556</v>
      </c>
      <c r="Q19" s="42"/>
      <c r="R19" s="41" t="s">
        <v>112</v>
      </c>
      <c r="S19" s="24" t="s">
        <v>105</v>
      </c>
      <c r="T19" s="46" t="s">
        <v>541</v>
      </c>
      <c r="U19" s="141">
        <v>42747</v>
      </c>
      <c r="V19" s="42" t="s">
        <v>427</v>
      </c>
      <c r="W19" s="42" t="s">
        <v>609</v>
      </c>
      <c r="X19" s="42" t="s">
        <v>248</v>
      </c>
    </row>
    <row r="20" spans="1:30" s="17" customFormat="1" ht="14.25" customHeight="1" x14ac:dyDescent="0.35">
      <c r="A20" s="17">
        <v>16</v>
      </c>
      <c r="B20" s="18" t="s">
        <v>27</v>
      </c>
      <c r="C20" s="16" t="s">
        <v>85</v>
      </c>
      <c r="D20" s="18" t="s">
        <v>141</v>
      </c>
      <c r="E20" s="119" t="s">
        <v>125</v>
      </c>
      <c r="F20" s="18" t="s">
        <v>88</v>
      </c>
      <c r="G20" s="18">
        <v>15</v>
      </c>
      <c r="H20" s="18"/>
      <c r="I20" s="18"/>
      <c r="J20" s="18"/>
      <c r="K20" s="18"/>
      <c r="L20" s="18">
        <v>20</v>
      </c>
      <c r="M20" s="18">
        <f t="shared" si="0"/>
        <v>50</v>
      </c>
      <c r="N20" s="43">
        <v>1</v>
      </c>
      <c r="O20" s="44">
        <v>1.9</v>
      </c>
      <c r="P20" s="124" t="s">
        <v>557</v>
      </c>
      <c r="Q20" s="42" t="s">
        <v>209</v>
      </c>
      <c r="R20" s="46" t="s">
        <v>112</v>
      </c>
      <c r="S20" s="24" t="s">
        <v>105</v>
      </c>
      <c r="T20" s="46" t="s">
        <v>541</v>
      </c>
      <c r="U20" s="141">
        <v>42747</v>
      </c>
      <c r="V20" s="42" t="s">
        <v>548</v>
      </c>
      <c r="W20" s="42" t="s">
        <v>592</v>
      </c>
      <c r="X20" s="42" t="s">
        <v>248</v>
      </c>
    </row>
    <row r="21" spans="1:30" s="17" customFormat="1" ht="14.25" customHeight="1" x14ac:dyDescent="0.35">
      <c r="B21" s="18" t="s">
        <v>27</v>
      </c>
      <c r="C21" s="16" t="s">
        <v>85</v>
      </c>
      <c r="D21" s="18" t="s">
        <v>139</v>
      </c>
      <c r="E21" s="119" t="s">
        <v>87</v>
      </c>
      <c r="F21" s="18" t="s">
        <v>88</v>
      </c>
      <c r="G21" s="18"/>
      <c r="H21" s="18"/>
      <c r="I21" s="18">
        <v>14</v>
      </c>
      <c r="J21" s="18"/>
      <c r="K21" s="18"/>
      <c r="L21" s="18">
        <v>72</v>
      </c>
      <c r="M21" s="18">
        <f t="shared" si="0"/>
        <v>100</v>
      </c>
      <c r="N21" s="43">
        <v>1</v>
      </c>
      <c r="O21" s="44">
        <v>3.47</v>
      </c>
      <c r="P21" s="124" t="s">
        <v>558</v>
      </c>
      <c r="Q21" s="42"/>
      <c r="R21" s="46" t="s">
        <v>112</v>
      </c>
      <c r="S21" s="24" t="s">
        <v>105</v>
      </c>
      <c r="T21" s="46" t="s">
        <v>541</v>
      </c>
      <c r="U21" s="141">
        <v>42748</v>
      </c>
      <c r="V21" s="42" t="s">
        <v>559</v>
      </c>
      <c r="W21" s="42" t="s">
        <v>592</v>
      </c>
      <c r="X21" s="42" t="s">
        <v>248</v>
      </c>
    </row>
    <row r="22" spans="1:30" s="17" customFormat="1" ht="14.25" customHeight="1" x14ac:dyDescent="0.35">
      <c r="B22" s="18" t="s">
        <v>27</v>
      </c>
      <c r="C22" s="16" t="s">
        <v>85</v>
      </c>
      <c r="D22" s="18" t="s">
        <v>92</v>
      </c>
      <c r="E22" s="119" t="s">
        <v>87</v>
      </c>
      <c r="F22" s="18" t="s">
        <v>88</v>
      </c>
      <c r="G22" s="18"/>
      <c r="H22" s="18"/>
      <c r="I22" s="18">
        <v>10</v>
      </c>
      <c r="J22" s="18"/>
      <c r="K22" s="18"/>
      <c r="L22" s="18">
        <v>80</v>
      </c>
      <c r="M22" s="18">
        <f t="shared" si="0"/>
        <v>100</v>
      </c>
      <c r="N22" s="43">
        <v>1</v>
      </c>
      <c r="O22" s="44">
        <v>5.48</v>
      </c>
      <c r="P22" s="124" t="s">
        <v>560</v>
      </c>
      <c r="Q22" s="42"/>
      <c r="R22" s="46" t="s">
        <v>112</v>
      </c>
      <c r="S22" s="24" t="s">
        <v>105</v>
      </c>
      <c r="T22" s="46" t="s">
        <v>541</v>
      </c>
      <c r="U22" s="141">
        <v>42748</v>
      </c>
      <c r="V22" s="42" t="s">
        <v>555</v>
      </c>
      <c r="W22" s="42" t="s">
        <v>592</v>
      </c>
      <c r="X22" s="42" t="s">
        <v>248</v>
      </c>
    </row>
    <row r="23" spans="1:30" ht="14.25" customHeight="1" x14ac:dyDescent="0.35">
      <c r="A23" s="17">
        <v>17</v>
      </c>
      <c r="B23" s="18" t="s">
        <v>27</v>
      </c>
      <c r="C23" s="16" t="s">
        <v>85</v>
      </c>
      <c r="D23" s="18" t="s">
        <v>137</v>
      </c>
      <c r="E23" s="119" t="s">
        <v>531</v>
      </c>
      <c r="F23" s="18" t="s">
        <v>88</v>
      </c>
      <c r="G23" s="7">
        <v>15</v>
      </c>
      <c r="H23" s="7"/>
      <c r="I23" s="18"/>
      <c r="J23" s="18"/>
      <c r="K23" s="18"/>
      <c r="L23" s="18">
        <v>20</v>
      </c>
      <c r="M23" s="18">
        <f t="shared" si="0"/>
        <v>50</v>
      </c>
      <c r="N23" s="43">
        <v>1</v>
      </c>
      <c r="O23" s="47">
        <v>3.57</v>
      </c>
      <c r="P23" s="124" t="s">
        <v>561</v>
      </c>
      <c r="R23" s="46" t="s">
        <v>112</v>
      </c>
      <c r="S23" s="24" t="s">
        <v>105</v>
      </c>
      <c r="T23" s="46" t="s">
        <v>541</v>
      </c>
      <c r="U23" s="141">
        <v>42748</v>
      </c>
      <c r="V23" s="42" t="s">
        <v>562</v>
      </c>
      <c r="W23" s="42" t="s">
        <v>592</v>
      </c>
      <c r="X23" s="42" t="s">
        <v>248</v>
      </c>
      <c r="Y23" s="17"/>
      <c r="Z23" s="17"/>
      <c r="AA23" s="17"/>
      <c r="AB23" s="17"/>
      <c r="AC23" s="17"/>
      <c r="AD23" s="17"/>
    </row>
    <row r="24" spans="1:30" ht="14.25" customHeight="1" x14ac:dyDescent="0.35">
      <c r="A24" s="17">
        <v>18</v>
      </c>
      <c r="B24" s="18" t="s">
        <v>27</v>
      </c>
      <c r="C24" s="16" t="s">
        <v>85</v>
      </c>
      <c r="D24" s="18" t="s">
        <v>137</v>
      </c>
      <c r="E24" s="119" t="s">
        <v>530</v>
      </c>
      <c r="F24" s="18" t="s">
        <v>88</v>
      </c>
      <c r="G24" s="7">
        <v>14</v>
      </c>
      <c r="H24" s="7">
        <v>8</v>
      </c>
      <c r="I24" s="18"/>
      <c r="J24" s="18"/>
      <c r="K24" s="18"/>
      <c r="L24" s="18">
        <v>56</v>
      </c>
      <c r="M24" s="18">
        <f t="shared" si="0"/>
        <v>100</v>
      </c>
      <c r="N24" s="43">
        <v>2</v>
      </c>
      <c r="O24" s="47">
        <v>3.5</v>
      </c>
      <c r="P24" s="45" t="s">
        <v>564</v>
      </c>
      <c r="R24" s="46" t="s">
        <v>112</v>
      </c>
      <c r="S24" s="24" t="s">
        <v>105</v>
      </c>
      <c r="T24" s="46" t="s">
        <v>541</v>
      </c>
      <c r="U24" s="141">
        <v>42748</v>
      </c>
      <c r="V24" s="42" t="s">
        <v>548</v>
      </c>
      <c r="W24" s="42" t="s">
        <v>592</v>
      </c>
      <c r="X24" s="42" t="s">
        <v>248</v>
      </c>
      <c r="Y24" s="17"/>
      <c r="Z24" s="17"/>
      <c r="AA24" s="17"/>
      <c r="AB24" s="17"/>
      <c r="AC24" s="17"/>
      <c r="AD24" s="17"/>
    </row>
    <row r="25" spans="1:30" ht="14.25" customHeight="1" x14ac:dyDescent="0.35">
      <c r="A25" s="17">
        <v>19</v>
      </c>
      <c r="B25" s="18" t="s">
        <v>27</v>
      </c>
      <c r="C25" s="16" t="s">
        <v>85</v>
      </c>
      <c r="D25" s="18" t="s">
        <v>139</v>
      </c>
      <c r="E25" s="18" t="s">
        <v>134</v>
      </c>
      <c r="F25" s="18" t="s">
        <v>88</v>
      </c>
      <c r="G25" s="18"/>
      <c r="H25" s="18">
        <v>4</v>
      </c>
      <c r="I25" s="18"/>
      <c r="J25" s="18"/>
      <c r="K25" s="18"/>
      <c r="L25" s="18">
        <v>17</v>
      </c>
      <c r="M25" s="18">
        <f t="shared" si="0"/>
        <v>25</v>
      </c>
      <c r="N25" s="43">
        <v>1</v>
      </c>
      <c r="O25" s="44">
        <v>2.52</v>
      </c>
      <c r="P25" s="42" t="s">
        <v>565</v>
      </c>
      <c r="R25" s="46" t="s">
        <v>112</v>
      </c>
      <c r="S25" s="24" t="s">
        <v>105</v>
      </c>
      <c r="T25" s="46" t="s">
        <v>541</v>
      </c>
      <c r="U25" s="141">
        <v>42748</v>
      </c>
      <c r="V25" s="42" t="s">
        <v>548</v>
      </c>
      <c r="W25" s="42" t="s">
        <v>592</v>
      </c>
      <c r="X25" s="42" t="s">
        <v>248</v>
      </c>
      <c r="Y25" s="17"/>
      <c r="Z25" s="17"/>
      <c r="AA25" s="17"/>
      <c r="AB25" s="17"/>
      <c r="AC25" s="17"/>
      <c r="AD25" s="17"/>
    </row>
    <row r="26" spans="1:30" ht="14.25" customHeight="1" x14ac:dyDescent="0.35">
      <c r="A26" s="17">
        <v>20</v>
      </c>
      <c r="B26" s="18" t="s">
        <v>27</v>
      </c>
      <c r="C26" s="16" t="s">
        <v>85</v>
      </c>
      <c r="D26" s="18" t="s">
        <v>142</v>
      </c>
      <c r="E26" s="18"/>
      <c r="F26" s="18" t="s">
        <v>88</v>
      </c>
      <c r="G26" s="18"/>
      <c r="H26" s="18"/>
      <c r="I26" s="18"/>
      <c r="J26" s="18"/>
      <c r="K26" s="18"/>
      <c r="L26" s="18"/>
      <c r="M26" s="18">
        <f t="shared" si="0"/>
        <v>0</v>
      </c>
      <c r="N26" s="43"/>
      <c r="O26" s="44"/>
      <c r="P26" s="42" t="s">
        <v>143</v>
      </c>
      <c r="Q26" s="42" t="s">
        <v>144</v>
      </c>
      <c r="R26" s="46"/>
      <c r="S26" s="24" t="s">
        <v>113</v>
      </c>
      <c r="T26" s="46" t="s">
        <v>210</v>
      </c>
      <c r="U26" s="46"/>
      <c r="Y26" s="17"/>
      <c r="Z26" s="17"/>
      <c r="AA26" s="17"/>
      <c r="AB26" s="17"/>
      <c r="AC26" s="17"/>
      <c r="AD26" s="17"/>
    </row>
    <row r="27" spans="1:30" ht="14.25" customHeight="1" x14ac:dyDescent="0.35">
      <c r="A27" s="17">
        <v>21</v>
      </c>
      <c r="B27" s="18" t="s">
        <v>27</v>
      </c>
      <c r="C27" s="16" t="s">
        <v>85</v>
      </c>
      <c r="D27" s="18" t="s">
        <v>142</v>
      </c>
      <c r="E27" s="18" t="s">
        <v>87</v>
      </c>
      <c r="F27" s="18" t="s">
        <v>88</v>
      </c>
      <c r="G27" s="18"/>
      <c r="H27" s="18"/>
      <c r="I27" s="18"/>
      <c r="J27" s="18"/>
      <c r="K27" s="18"/>
      <c r="L27" s="18"/>
      <c r="M27" s="18">
        <f t="shared" si="0"/>
        <v>0</v>
      </c>
      <c r="N27" s="43"/>
      <c r="O27" s="47"/>
      <c r="P27" s="48" t="s">
        <v>145</v>
      </c>
      <c r="Q27" s="42" t="s">
        <v>209</v>
      </c>
      <c r="R27" s="46"/>
      <c r="S27" s="24" t="s">
        <v>113</v>
      </c>
      <c r="T27" s="46" t="s">
        <v>210</v>
      </c>
      <c r="U27" s="46"/>
      <c r="Y27" s="17"/>
      <c r="Z27" s="17"/>
      <c r="AA27" s="17"/>
      <c r="AB27" s="17"/>
      <c r="AC27" s="17"/>
      <c r="AD27" s="17"/>
    </row>
    <row r="28" spans="1:30" ht="14.25" customHeight="1" x14ac:dyDescent="0.35">
      <c r="A28" s="17">
        <v>22</v>
      </c>
      <c r="B28" s="18" t="s">
        <v>27</v>
      </c>
      <c r="C28" s="16" t="s">
        <v>85</v>
      </c>
      <c r="D28" s="18" t="s">
        <v>92</v>
      </c>
      <c r="E28" s="18" t="s">
        <v>134</v>
      </c>
      <c r="F28" s="18" t="s">
        <v>88</v>
      </c>
      <c r="G28" s="7"/>
      <c r="H28" s="7">
        <v>24</v>
      </c>
      <c r="I28" s="18"/>
      <c r="J28" s="18"/>
      <c r="K28" s="18"/>
      <c r="L28" s="18">
        <v>52</v>
      </c>
      <c r="M28" s="18">
        <f t="shared" si="0"/>
        <v>100</v>
      </c>
      <c r="N28" s="43">
        <v>1</v>
      </c>
      <c r="O28" s="47">
        <v>2.87</v>
      </c>
      <c r="P28" s="124" t="s">
        <v>135</v>
      </c>
      <c r="Q28" s="42" t="s">
        <v>209</v>
      </c>
      <c r="R28" s="46" t="s">
        <v>112</v>
      </c>
      <c r="S28" s="24" t="s">
        <v>105</v>
      </c>
      <c r="T28" s="46" t="s">
        <v>541</v>
      </c>
      <c r="U28" s="141">
        <v>42748</v>
      </c>
      <c r="V28" s="42" t="s">
        <v>566</v>
      </c>
      <c r="W28" s="42" t="s">
        <v>591</v>
      </c>
      <c r="X28" s="42" t="s">
        <v>248</v>
      </c>
      <c r="Y28" s="17"/>
      <c r="Z28" s="17"/>
      <c r="AA28" s="17"/>
      <c r="AB28" s="17"/>
      <c r="AC28" s="17"/>
      <c r="AD28" s="17"/>
    </row>
    <row r="29" spans="1:30" ht="14.25" customHeight="1" x14ac:dyDescent="0.35">
      <c r="A29" s="17">
        <v>23</v>
      </c>
      <c r="B29" s="18" t="s">
        <v>27</v>
      </c>
      <c r="C29" s="128" t="s">
        <v>85</v>
      </c>
      <c r="D29" s="18" t="s">
        <v>92</v>
      </c>
      <c r="E29" s="18" t="s">
        <v>537</v>
      </c>
      <c r="F29" s="18" t="s">
        <v>88</v>
      </c>
      <c r="G29" s="7"/>
      <c r="H29" s="7">
        <v>8</v>
      </c>
      <c r="I29" s="18"/>
      <c r="J29" s="18"/>
      <c r="K29" s="18"/>
      <c r="L29" s="18">
        <v>34</v>
      </c>
      <c r="M29" s="18">
        <f t="shared" si="0"/>
        <v>50</v>
      </c>
      <c r="N29" s="43">
        <v>1</v>
      </c>
      <c r="O29" s="47">
        <v>2.16</v>
      </c>
      <c r="P29" s="124" t="s">
        <v>567</v>
      </c>
      <c r="R29" s="46" t="s">
        <v>112</v>
      </c>
      <c r="S29" s="24" t="s">
        <v>105</v>
      </c>
      <c r="T29" s="46" t="s">
        <v>541</v>
      </c>
      <c r="U29" s="141">
        <v>42748</v>
      </c>
      <c r="V29" s="42" t="s">
        <v>425</v>
      </c>
      <c r="W29" s="42" t="s">
        <v>592</v>
      </c>
      <c r="X29" s="42" t="s">
        <v>487</v>
      </c>
    </row>
    <row r="30" spans="1:30" s="17" customFormat="1" ht="14.25" customHeight="1" x14ac:dyDescent="0.35">
      <c r="B30" s="18" t="s">
        <v>27</v>
      </c>
      <c r="C30" s="128" t="s">
        <v>85</v>
      </c>
      <c r="D30" s="18" t="s">
        <v>152</v>
      </c>
      <c r="E30" s="18" t="s">
        <v>583</v>
      </c>
      <c r="F30" s="18" t="s">
        <v>88</v>
      </c>
      <c r="G30" s="7"/>
      <c r="H30" s="7"/>
      <c r="I30" s="18">
        <v>2</v>
      </c>
      <c r="J30" s="18"/>
      <c r="K30" s="18"/>
      <c r="L30" s="18">
        <v>20</v>
      </c>
      <c r="M30" s="18">
        <f t="shared" si="0"/>
        <v>24</v>
      </c>
      <c r="N30" s="43">
        <v>1</v>
      </c>
      <c r="O30" s="47">
        <v>2.79</v>
      </c>
      <c r="P30" s="124" t="s">
        <v>584</v>
      </c>
      <c r="Q30" s="42"/>
      <c r="R30" s="46" t="s">
        <v>112</v>
      </c>
      <c r="S30" s="24" t="s">
        <v>105</v>
      </c>
      <c r="T30" s="46" t="s">
        <v>541</v>
      </c>
      <c r="U30" s="141">
        <v>42751</v>
      </c>
      <c r="V30" s="42" t="s">
        <v>585</v>
      </c>
      <c r="W30" s="42"/>
      <c r="X30" s="42"/>
    </row>
    <row r="31" spans="1:30" s="17" customFormat="1" ht="14.25" customHeight="1" x14ac:dyDescent="0.35">
      <c r="B31" s="18" t="s">
        <v>27</v>
      </c>
      <c r="C31" s="128" t="s">
        <v>85</v>
      </c>
      <c r="D31" s="18" t="s">
        <v>92</v>
      </c>
      <c r="E31" s="18" t="s">
        <v>422</v>
      </c>
      <c r="F31" s="18" t="s">
        <v>88</v>
      </c>
      <c r="G31" s="7"/>
      <c r="H31" s="7"/>
      <c r="I31" s="18">
        <v>6</v>
      </c>
      <c r="J31" s="18"/>
      <c r="K31" s="18"/>
      <c r="L31" s="18">
        <v>28</v>
      </c>
      <c r="M31" s="18">
        <f t="shared" si="0"/>
        <v>40</v>
      </c>
      <c r="N31" s="43">
        <v>1</v>
      </c>
      <c r="O31" s="47">
        <v>11.75</v>
      </c>
      <c r="P31" s="124" t="s">
        <v>568</v>
      </c>
      <c r="Q31" s="42"/>
      <c r="R31" s="46" t="s">
        <v>112</v>
      </c>
      <c r="S31" s="24" t="s">
        <v>105</v>
      </c>
      <c r="T31" s="137" t="s">
        <v>541</v>
      </c>
      <c r="U31" s="138">
        <v>42746</v>
      </c>
      <c r="V31" s="134" t="s">
        <v>543</v>
      </c>
      <c r="W31" s="42" t="s">
        <v>592</v>
      </c>
      <c r="X31" s="42" t="s">
        <v>248</v>
      </c>
    </row>
    <row r="32" spans="1:30" ht="14.25" customHeight="1" x14ac:dyDescent="0.35">
      <c r="A32" s="17">
        <v>24</v>
      </c>
      <c r="B32" s="18" t="s">
        <v>146</v>
      </c>
      <c r="C32" s="16" t="s">
        <v>128</v>
      </c>
      <c r="D32" s="18" t="s">
        <v>147</v>
      </c>
      <c r="E32" s="18"/>
      <c r="F32" s="17" t="s">
        <v>148</v>
      </c>
      <c r="G32" s="18"/>
      <c r="H32" s="18"/>
      <c r="I32" s="18"/>
      <c r="J32" s="18"/>
      <c r="K32" s="18"/>
      <c r="L32" s="18"/>
      <c r="M32" s="18">
        <f t="shared" si="0"/>
        <v>0</v>
      </c>
      <c r="N32" s="43"/>
      <c r="O32" s="44"/>
      <c r="P32" s="42" t="s">
        <v>149</v>
      </c>
      <c r="R32" s="46"/>
      <c r="S32" s="24" t="s">
        <v>113</v>
      </c>
      <c r="T32" s="46" t="s">
        <v>210</v>
      </c>
      <c r="U32" s="46"/>
    </row>
    <row r="33" spans="1:24" s="17" customFormat="1" ht="14.25" customHeight="1" x14ac:dyDescent="0.35">
      <c r="B33" s="18" t="s">
        <v>91</v>
      </c>
      <c r="C33" s="128" t="s">
        <v>85</v>
      </c>
      <c r="D33" s="18" t="s">
        <v>546</v>
      </c>
      <c r="E33" s="18" t="s">
        <v>118</v>
      </c>
      <c r="F33" s="17" t="s">
        <v>148</v>
      </c>
      <c r="G33" s="18"/>
      <c r="H33" s="18"/>
      <c r="I33" s="18"/>
      <c r="J33" s="18"/>
      <c r="K33" s="18"/>
      <c r="L33" s="18"/>
      <c r="M33" s="18">
        <f t="shared" si="0"/>
        <v>0</v>
      </c>
      <c r="N33" s="43"/>
      <c r="O33" s="44"/>
      <c r="P33" s="42"/>
      <c r="Q33" s="42"/>
      <c r="R33" s="46"/>
      <c r="S33" s="24"/>
      <c r="T33" s="46"/>
      <c r="U33" s="46"/>
      <c r="V33" s="42"/>
      <c r="W33" s="42"/>
      <c r="X33" s="42"/>
    </row>
    <row r="34" spans="1:24" s="17" customFormat="1" ht="14.25" customHeight="1" x14ac:dyDescent="0.35">
      <c r="B34" s="18" t="s">
        <v>91</v>
      </c>
      <c r="C34" s="128" t="s">
        <v>85</v>
      </c>
      <c r="D34" s="18" t="s">
        <v>547</v>
      </c>
      <c r="E34" s="18" t="s">
        <v>118</v>
      </c>
      <c r="F34" s="17" t="s">
        <v>148</v>
      </c>
      <c r="G34" s="18"/>
      <c r="H34" s="130"/>
      <c r="I34" s="18"/>
      <c r="J34" s="18"/>
      <c r="K34" s="18"/>
      <c r="L34" s="18"/>
      <c r="M34" s="18">
        <f t="shared" si="0"/>
        <v>0</v>
      </c>
      <c r="N34" s="43"/>
      <c r="O34" s="44"/>
      <c r="P34" s="42"/>
      <c r="Q34" s="42"/>
      <c r="R34" s="46"/>
      <c r="S34" s="24"/>
      <c r="T34" s="46"/>
      <c r="U34" s="46"/>
      <c r="V34" s="42"/>
      <c r="W34" s="42"/>
      <c r="X34" s="42"/>
    </row>
    <row r="35" spans="1:24" ht="14.25" customHeight="1" x14ac:dyDescent="0.35">
      <c r="A35" s="17">
        <v>25</v>
      </c>
      <c r="B35" s="18" t="s">
        <v>91</v>
      </c>
      <c r="C35" s="16" t="s">
        <v>85</v>
      </c>
      <c r="D35" s="18" t="s">
        <v>92</v>
      </c>
      <c r="E35" s="18" t="s">
        <v>539</v>
      </c>
      <c r="F35" s="18" t="s">
        <v>94</v>
      </c>
      <c r="G35" s="18"/>
      <c r="H35" s="18">
        <v>4</v>
      </c>
      <c r="I35" s="18">
        <v>14</v>
      </c>
      <c r="J35" s="18"/>
      <c r="K35" s="18"/>
      <c r="L35" s="18">
        <v>14</v>
      </c>
      <c r="M35" s="18">
        <f t="shared" si="0"/>
        <v>50</v>
      </c>
      <c r="N35" s="43">
        <v>1</v>
      </c>
      <c r="O35" s="44">
        <v>1</v>
      </c>
      <c r="P35" s="124" t="s">
        <v>571</v>
      </c>
      <c r="Q35" s="42" t="s">
        <v>209</v>
      </c>
      <c r="R35" s="46" t="s">
        <v>112</v>
      </c>
      <c r="S35" s="24" t="s">
        <v>105</v>
      </c>
      <c r="T35" s="46" t="s">
        <v>541</v>
      </c>
      <c r="U35" s="141">
        <v>42750</v>
      </c>
      <c r="V35" s="42" t="s">
        <v>572</v>
      </c>
      <c r="W35" s="42" t="s">
        <v>592</v>
      </c>
      <c r="X35" s="42" t="s">
        <v>248</v>
      </c>
    </row>
    <row r="36" spans="1:24" ht="14.25" customHeight="1" x14ac:dyDescent="0.35">
      <c r="A36" s="17">
        <v>26</v>
      </c>
      <c r="B36" s="18" t="s">
        <v>91</v>
      </c>
      <c r="C36" s="16" t="s">
        <v>85</v>
      </c>
      <c r="D36" s="18" t="s">
        <v>139</v>
      </c>
      <c r="E36" s="18" t="s">
        <v>118</v>
      </c>
      <c r="F36" s="18" t="s">
        <v>94</v>
      </c>
      <c r="G36" s="18"/>
      <c r="H36" s="18"/>
      <c r="I36" s="18"/>
      <c r="J36" s="18"/>
      <c r="K36" s="18"/>
      <c r="L36" s="18"/>
      <c r="M36" s="18">
        <f t="shared" si="0"/>
        <v>0</v>
      </c>
      <c r="N36" s="43"/>
      <c r="O36" s="44"/>
      <c r="P36" s="42" t="s">
        <v>150</v>
      </c>
      <c r="Q36" s="42" t="s">
        <v>209</v>
      </c>
      <c r="R36" s="46"/>
      <c r="S36" s="24" t="s">
        <v>113</v>
      </c>
      <c r="T36" s="46" t="s">
        <v>210</v>
      </c>
      <c r="U36" s="46"/>
    </row>
    <row r="37" spans="1:24" s="17" customFormat="1" ht="14.25" customHeight="1" x14ac:dyDescent="0.35">
      <c r="A37" s="17">
        <v>27</v>
      </c>
      <c r="B37" s="18" t="s">
        <v>91</v>
      </c>
      <c r="C37" s="16" t="s">
        <v>85</v>
      </c>
      <c r="D37" s="18" t="s">
        <v>86</v>
      </c>
      <c r="E37" s="18" t="s">
        <v>118</v>
      </c>
      <c r="F37" s="18" t="s">
        <v>94</v>
      </c>
      <c r="G37" s="18"/>
      <c r="H37" s="18">
        <v>2</v>
      </c>
      <c r="I37" s="18"/>
      <c r="J37" s="18"/>
      <c r="K37" s="18"/>
      <c r="L37" s="18">
        <v>11</v>
      </c>
      <c r="M37" s="18">
        <f t="shared" si="0"/>
        <v>15</v>
      </c>
      <c r="N37" s="43">
        <v>1</v>
      </c>
      <c r="O37" s="44">
        <v>2.95</v>
      </c>
      <c r="P37" s="124" t="s">
        <v>573</v>
      </c>
      <c r="Q37" s="42"/>
      <c r="R37" s="46" t="s">
        <v>112</v>
      </c>
      <c r="S37" s="24" t="s">
        <v>105</v>
      </c>
      <c r="T37" s="46" t="s">
        <v>541</v>
      </c>
      <c r="U37" s="141">
        <v>42750</v>
      </c>
      <c r="V37" s="42" t="s">
        <v>574</v>
      </c>
      <c r="W37" s="42" t="s">
        <v>592</v>
      </c>
      <c r="X37" s="42" t="s">
        <v>248</v>
      </c>
    </row>
    <row r="38" spans="1:24" ht="14.25" customHeight="1" x14ac:dyDescent="0.35">
      <c r="A38" s="17">
        <v>28</v>
      </c>
      <c r="B38" s="18" t="s">
        <v>91</v>
      </c>
      <c r="C38" s="16" t="s">
        <v>85</v>
      </c>
      <c r="D38" s="18" t="s">
        <v>151</v>
      </c>
      <c r="E38" s="18" t="s">
        <v>118</v>
      </c>
      <c r="F38" s="18" t="s">
        <v>94</v>
      </c>
      <c r="G38" s="18"/>
      <c r="H38" s="18">
        <v>4</v>
      </c>
      <c r="I38" s="18"/>
      <c r="J38" s="18"/>
      <c r="K38" s="18"/>
      <c r="L38" s="18">
        <v>12</v>
      </c>
      <c r="M38" s="18">
        <f t="shared" si="0"/>
        <v>20</v>
      </c>
      <c r="N38" s="43">
        <v>20</v>
      </c>
      <c r="O38" s="44">
        <v>2.77</v>
      </c>
      <c r="P38" s="45" t="s">
        <v>575</v>
      </c>
      <c r="Q38" s="42" t="s">
        <v>209</v>
      </c>
      <c r="R38" s="46" t="s">
        <v>112</v>
      </c>
      <c r="S38" s="24" t="s">
        <v>105</v>
      </c>
      <c r="T38" s="46" t="s">
        <v>541</v>
      </c>
      <c r="U38" s="141">
        <v>42751</v>
      </c>
      <c r="V38" s="42" t="s">
        <v>548</v>
      </c>
    </row>
    <row r="39" spans="1:24" s="17" customFormat="1" ht="14.25" customHeight="1" x14ac:dyDescent="0.35">
      <c r="B39" s="18" t="s">
        <v>91</v>
      </c>
      <c r="C39" s="16" t="s">
        <v>85</v>
      </c>
      <c r="D39" s="18" t="s">
        <v>151</v>
      </c>
      <c r="E39" s="18" t="s">
        <v>93</v>
      </c>
      <c r="F39" s="18" t="s">
        <v>94</v>
      </c>
      <c r="G39" s="18"/>
      <c r="H39" s="18">
        <v>6</v>
      </c>
      <c r="I39" s="18"/>
      <c r="J39" s="18"/>
      <c r="K39" s="18"/>
      <c r="L39" s="18">
        <v>13</v>
      </c>
      <c r="M39" s="18">
        <f t="shared" si="0"/>
        <v>25</v>
      </c>
      <c r="N39" s="43">
        <v>25</v>
      </c>
      <c r="O39" s="44">
        <v>3.32</v>
      </c>
      <c r="P39" s="45" t="s">
        <v>576</v>
      </c>
      <c r="Q39" s="42"/>
      <c r="R39" s="46" t="s">
        <v>112</v>
      </c>
      <c r="S39" s="24" t="s">
        <v>105</v>
      </c>
      <c r="T39" s="46" t="s">
        <v>541</v>
      </c>
      <c r="U39" s="141">
        <v>42751</v>
      </c>
      <c r="V39" s="42" t="s">
        <v>548</v>
      </c>
      <c r="W39" s="42" t="s">
        <v>592</v>
      </c>
      <c r="X39" s="42" t="s">
        <v>248</v>
      </c>
    </row>
    <row r="40" spans="1:24" s="17" customFormat="1" ht="14.25" customHeight="1" x14ac:dyDescent="0.35">
      <c r="B40" s="18" t="s">
        <v>91</v>
      </c>
      <c r="C40" s="16" t="s">
        <v>85</v>
      </c>
      <c r="D40" s="18" t="s">
        <v>549</v>
      </c>
      <c r="E40" s="18" t="s">
        <v>93</v>
      </c>
      <c r="F40" s="18" t="s">
        <v>94</v>
      </c>
      <c r="G40" s="18"/>
      <c r="H40" s="18">
        <v>6</v>
      </c>
      <c r="I40" s="18"/>
      <c r="J40" s="18"/>
      <c r="K40" s="18"/>
      <c r="L40" s="18">
        <v>13</v>
      </c>
      <c r="M40" s="18">
        <f t="shared" si="0"/>
        <v>25</v>
      </c>
      <c r="N40" s="43">
        <v>25</v>
      </c>
      <c r="O40" s="44">
        <v>3.82</v>
      </c>
      <c r="P40" s="124" t="s">
        <v>577</v>
      </c>
      <c r="Q40" s="42"/>
      <c r="R40" s="46" t="s">
        <v>112</v>
      </c>
      <c r="S40" s="24" t="s">
        <v>105</v>
      </c>
      <c r="T40" s="46" t="s">
        <v>541</v>
      </c>
      <c r="U40" s="141">
        <v>42751</v>
      </c>
      <c r="V40" s="42" t="s">
        <v>548</v>
      </c>
      <c r="W40" s="42" t="s">
        <v>592</v>
      </c>
      <c r="X40" s="42" t="s">
        <v>248</v>
      </c>
    </row>
    <row r="41" spans="1:24" ht="14.25" customHeight="1" x14ac:dyDescent="0.35">
      <c r="A41" s="17">
        <v>29</v>
      </c>
      <c r="B41" s="18" t="s">
        <v>91</v>
      </c>
      <c r="C41" s="16" t="s">
        <v>85</v>
      </c>
      <c r="D41" s="18" t="s">
        <v>152</v>
      </c>
      <c r="E41" s="18" t="s">
        <v>118</v>
      </c>
      <c r="F41" s="18" t="s">
        <v>94</v>
      </c>
      <c r="G41" s="18"/>
      <c r="H41" s="18"/>
      <c r="I41" s="18"/>
      <c r="J41" s="18"/>
      <c r="K41" s="18"/>
      <c r="L41" s="18"/>
      <c r="M41" s="18">
        <f t="shared" si="0"/>
        <v>0</v>
      </c>
      <c r="N41" s="43"/>
      <c r="O41" s="44"/>
      <c r="P41" s="42" t="s">
        <v>153</v>
      </c>
      <c r="Q41" s="42" t="s">
        <v>209</v>
      </c>
      <c r="R41" s="46"/>
      <c r="S41" s="24" t="s">
        <v>113</v>
      </c>
      <c r="T41" s="46" t="s">
        <v>210</v>
      </c>
      <c r="U41" s="46"/>
    </row>
    <row r="42" spans="1:24" ht="14.25" customHeight="1" x14ac:dyDescent="0.35">
      <c r="A42" s="17">
        <v>30</v>
      </c>
      <c r="B42" s="18" t="s">
        <v>91</v>
      </c>
      <c r="C42" s="16" t="s">
        <v>85</v>
      </c>
      <c r="D42" s="18" t="s">
        <v>147</v>
      </c>
      <c r="E42" s="18" t="s">
        <v>93</v>
      </c>
      <c r="F42" s="18" t="s">
        <v>154</v>
      </c>
      <c r="G42" s="18"/>
      <c r="H42" s="18"/>
      <c r="I42" s="18"/>
      <c r="J42" s="18"/>
      <c r="K42" s="18"/>
      <c r="L42" s="18"/>
      <c r="M42" s="18">
        <f t="shared" si="0"/>
        <v>0</v>
      </c>
      <c r="N42" s="43"/>
      <c r="O42" s="44"/>
      <c r="P42" s="42" t="s">
        <v>155</v>
      </c>
      <c r="Q42" s="42" t="s">
        <v>209</v>
      </c>
      <c r="R42" s="46"/>
      <c r="S42" s="24" t="s">
        <v>113</v>
      </c>
      <c r="T42" s="46" t="s">
        <v>210</v>
      </c>
      <c r="U42" s="46"/>
    </row>
    <row r="43" spans="1:24" s="17" customFormat="1" ht="14.25" customHeight="1" x14ac:dyDescent="0.35">
      <c r="A43" s="17">
        <v>31</v>
      </c>
      <c r="B43" s="18" t="s">
        <v>91</v>
      </c>
      <c r="C43" s="128" t="s">
        <v>85</v>
      </c>
      <c r="D43" s="119" t="s">
        <v>141</v>
      </c>
      <c r="E43" s="18" t="s">
        <v>93</v>
      </c>
      <c r="F43" s="18" t="s">
        <v>154</v>
      </c>
      <c r="G43" s="18">
        <v>2</v>
      </c>
      <c r="H43" s="18"/>
      <c r="I43" s="18"/>
      <c r="J43" s="18"/>
      <c r="K43" s="18"/>
      <c r="L43" s="18">
        <v>46</v>
      </c>
      <c r="M43" s="18">
        <f t="shared" si="0"/>
        <v>50</v>
      </c>
      <c r="N43" s="43">
        <v>1</v>
      </c>
      <c r="O43" s="44">
        <v>2.2400000000000002</v>
      </c>
      <c r="P43" s="124" t="s">
        <v>578</v>
      </c>
      <c r="Q43" s="42"/>
      <c r="R43" s="46" t="s">
        <v>112</v>
      </c>
      <c r="S43" s="24" t="s">
        <v>105</v>
      </c>
      <c r="T43" s="46" t="s">
        <v>541</v>
      </c>
      <c r="U43" s="141">
        <v>42751</v>
      </c>
      <c r="V43" s="42" t="s">
        <v>559</v>
      </c>
      <c r="W43" s="42" t="s">
        <v>592</v>
      </c>
      <c r="X43" s="42" t="s">
        <v>248</v>
      </c>
    </row>
    <row r="44" spans="1:24" s="17" customFormat="1" ht="14.25" customHeight="1" x14ac:dyDescent="0.35">
      <c r="A44" s="17">
        <v>32</v>
      </c>
      <c r="B44" s="18" t="s">
        <v>91</v>
      </c>
      <c r="C44" s="128" t="s">
        <v>85</v>
      </c>
      <c r="D44" s="18" t="s">
        <v>92</v>
      </c>
      <c r="E44" s="18" t="s">
        <v>93</v>
      </c>
      <c r="F44" s="18" t="s">
        <v>154</v>
      </c>
      <c r="G44" s="18">
        <v>6</v>
      </c>
      <c r="H44" s="18"/>
      <c r="I44" s="18"/>
      <c r="J44" s="18"/>
      <c r="K44" s="18"/>
      <c r="L44" s="18">
        <v>8</v>
      </c>
      <c r="M44" s="18">
        <f t="shared" si="0"/>
        <v>20</v>
      </c>
      <c r="N44" s="43">
        <v>2</v>
      </c>
      <c r="O44" s="44">
        <v>2.3199999999999998</v>
      </c>
      <c r="P44" s="124" t="s">
        <v>579</v>
      </c>
      <c r="Q44" s="42"/>
      <c r="R44" s="46" t="s">
        <v>112</v>
      </c>
      <c r="S44" s="24" t="s">
        <v>105</v>
      </c>
      <c r="T44" s="46" t="s">
        <v>541</v>
      </c>
      <c r="U44" s="141">
        <v>42751</v>
      </c>
      <c r="V44" s="42" t="s">
        <v>548</v>
      </c>
      <c r="W44" s="144">
        <v>42736</v>
      </c>
      <c r="X44" s="42" t="s">
        <v>248</v>
      </c>
    </row>
    <row r="45" spans="1:24" s="17" customFormat="1" ht="14.25" customHeight="1" x14ac:dyDescent="0.35">
      <c r="A45" s="17">
        <v>33</v>
      </c>
      <c r="B45" s="18" t="s">
        <v>91</v>
      </c>
      <c r="C45" s="128" t="s">
        <v>85</v>
      </c>
      <c r="D45" s="18" t="s">
        <v>536</v>
      </c>
      <c r="E45" s="119" t="s">
        <v>93</v>
      </c>
      <c r="F45" s="18" t="s">
        <v>154</v>
      </c>
      <c r="G45" s="18">
        <v>4</v>
      </c>
      <c r="H45" s="18"/>
      <c r="I45" s="18"/>
      <c r="J45" s="18"/>
      <c r="K45" s="18"/>
      <c r="L45" s="18">
        <v>12</v>
      </c>
      <c r="M45" s="18">
        <f t="shared" si="0"/>
        <v>20</v>
      </c>
      <c r="N45" s="43">
        <v>2</v>
      </c>
      <c r="O45" s="44">
        <v>3.18</v>
      </c>
      <c r="P45" s="124" t="s">
        <v>580</v>
      </c>
      <c r="Q45" s="42"/>
      <c r="R45" s="46" t="s">
        <v>112</v>
      </c>
      <c r="S45" s="24" t="s">
        <v>105</v>
      </c>
      <c r="T45" s="46" t="s">
        <v>541</v>
      </c>
      <c r="U45" s="141">
        <v>42751</v>
      </c>
      <c r="V45" s="42" t="s">
        <v>548</v>
      </c>
      <c r="W45" s="42" t="s">
        <v>591</v>
      </c>
      <c r="X45" s="42" t="s">
        <v>248</v>
      </c>
    </row>
    <row r="46" spans="1:24" ht="14.25" customHeight="1" x14ac:dyDescent="0.35">
      <c r="A46" s="17">
        <v>34</v>
      </c>
      <c r="B46" s="18" t="s">
        <v>91</v>
      </c>
      <c r="C46" s="16" t="s">
        <v>85</v>
      </c>
      <c r="D46" s="18" t="s">
        <v>139</v>
      </c>
      <c r="E46" s="18" t="s">
        <v>93</v>
      </c>
      <c r="F46" s="18" t="s">
        <v>154</v>
      </c>
      <c r="G46" s="18"/>
      <c r="H46" s="18"/>
      <c r="I46" s="18"/>
      <c r="J46" s="18"/>
      <c r="K46" s="18"/>
      <c r="L46" s="18"/>
      <c r="M46" s="18">
        <f t="shared" si="0"/>
        <v>0</v>
      </c>
      <c r="N46" s="43"/>
      <c r="O46" s="44"/>
      <c r="P46" s="42" t="s">
        <v>156</v>
      </c>
      <c r="Q46" s="42" t="s">
        <v>157</v>
      </c>
      <c r="R46" s="46"/>
      <c r="S46" s="24" t="s">
        <v>113</v>
      </c>
      <c r="T46" s="46" t="s">
        <v>210</v>
      </c>
      <c r="U46" s="46"/>
    </row>
    <row r="47" spans="1:24" ht="14.25" customHeight="1" x14ac:dyDescent="0.35">
      <c r="A47" s="17">
        <v>35</v>
      </c>
      <c r="B47" s="18" t="s">
        <v>91</v>
      </c>
      <c r="C47" s="16" t="s">
        <v>85</v>
      </c>
      <c r="D47" s="18" t="s">
        <v>151</v>
      </c>
      <c r="E47" s="18" t="s">
        <v>93</v>
      </c>
      <c r="F47" s="18" t="s">
        <v>154</v>
      </c>
      <c r="G47" s="18">
        <v>10</v>
      </c>
      <c r="H47" s="18"/>
      <c r="I47" s="18"/>
      <c r="J47" s="18"/>
      <c r="K47" s="18"/>
      <c r="L47" s="18">
        <v>10</v>
      </c>
      <c r="M47" s="18">
        <f t="shared" si="0"/>
        <v>30</v>
      </c>
      <c r="N47" s="43">
        <v>1</v>
      </c>
      <c r="O47" s="44">
        <v>3.24</v>
      </c>
      <c r="P47" s="124" t="s">
        <v>581</v>
      </c>
      <c r="Q47" s="42" t="s">
        <v>209</v>
      </c>
      <c r="R47" s="46" t="s">
        <v>112</v>
      </c>
      <c r="S47" s="24" t="s">
        <v>105</v>
      </c>
      <c r="T47" s="46" t="s">
        <v>541</v>
      </c>
      <c r="U47" s="141">
        <v>42751</v>
      </c>
      <c r="V47" s="42" t="s">
        <v>582</v>
      </c>
      <c r="W47" s="42" t="s">
        <v>592</v>
      </c>
      <c r="X47" s="42" t="s">
        <v>248</v>
      </c>
    </row>
    <row r="48" spans="1:24" ht="14.25" customHeight="1" x14ac:dyDescent="0.35">
      <c r="A48" s="17">
        <v>36</v>
      </c>
      <c r="B48" s="18" t="s">
        <v>95</v>
      </c>
      <c r="C48" s="16" t="s">
        <v>128</v>
      </c>
      <c r="D48" s="7"/>
      <c r="E48" s="18" t="s">
        <v>158</v>
      </c>
      <c r="F48" s="18" t="s">
        <v>94</v>
      </c>
      <c r="G48" s="18"/>
      <c r="H48" s="18"/>
      <c r="I48" s="18"/>
      <c r="J48" s="18"/>
      <c r="K48" s="18"/>
      <c r="L48" s="18"/>
      <c r="M48" s="18">
        <f t="shared" si="0"/>
        <v>0</v>
      </c>
      <c r="N48" s="43"/>
      <c r="O48" s="44"/>
      <c r="P48" s="42" t="s">
        <v>159</v>
      </c>
      <c r="Q48" s="42" t="s">
        <v>160</v>
      </c>
      <c r="R48" s="46"/>
      <c r="S48" s="24" t="s">
        <v>113</v>
      </c>
      <c r="T48" s="46" t="s">
        <v>210</v>
      </c>
      <c r="U48" s="46"/>
    </row>
    <row r="49" spans="1:21" ht="14.25" customHeight="1" x14ac:dyDescent="0.35">
      <c r="A49" s="17">
        <v>37</v>
      </c>
      <c r="B49" s="18" t="s">
        <v>95</v>
      </c>
      <c r="C49" s="16" t="s">
        <v>85</v>
      </c>
      <c r="D49" s="7"/>
      <c r="E49" s="18"/>
      <c r="F49" s="18" t="s">
        <v>88</v>
      </c>
      <c r="G49" s="18"/>
      <c r="H49" s="18"/>
      <c r="I49" s="18"/>
      <c r="J49" s="18"/>
      <c r="K49" s="18"/>
      <c r="L49" s="18"/>
      <c r="M49" s="18">
        <f t="shared" si="0"/>
        <v>0</v>
      </c>
      <c r="N49" s="43"/>
      <c r="O49" s="44"/>
      <c r="P49" s="42" t="s">
        <v>161</v>
      </c>
      <c r="Q49" s="42" t="s">
        <v>209</v>
      </c>
      <c r="R49" s="46"/>
      <c r="S49" s="24" t="s">
        <v>113</v>
      </c>
      <c r="T49" s="46" t="s">
        <v>210</v>
      </c>
      <c r="U49" s="46"/>
    </row>
    <row r="50" spans="1:21" ht="14.25" customHeight="1" x14ac:dyDescent="0.45">
      <c r="A50" s="151"/>
      <c r="B50" s="151" t="s">
        <v>95</v>
      </c>
      <c r="C50" s="152" t="s">
        <v>85</v>
      </c>
      <c r="D50" s="153"/>
      <c r="E50" s="151"/>
      <c r="F50" s="151" t="s">
        <v>94</v>
      </c>
      <c r="G50" s="151">
        <v>10</v>
      </c>
      <c r="H50" s="19"/>
      <c r="I50" s="19"/>
      <c r="J50" s="19"/>
      <c r="K50" s="19"/>
      <c r="L50" s="19"/>
      <c r="M50" s="19"/>
      <c r="N50" s="49"/>
      <c r="O50" s="50"/>
      <c r="P50" s="51"/>
      <c r="Q50" s="52"/>
    </row>
    <row r="51" spans="1:21" ht="14.25" customHeight="1" x14ac:dyDescent="0.45">
      <c r="A51" s="153"/>
      <c r="B51" s="153" t="s">
        <v>27</v>
      </c>
      <c r="C51" s="153" t="s">
        <v>85</v>
      </c>
      <c r="D51" s="153" t="s">
        <v>86</v>
      </c>
      <c r="E51" s="151" t="s">
        <v>134</v>
      </c>
      <c r="F51" s="151" t="s">
        <v>88</v>
      </c>
      <c r="G51" s="153">
        <v>4</v>
      </c>
      <c r="H51" s="17"/>
      <c r="I51" s="17"/>
      <c r="J51" s="17"/>
      <c r="O51" s="50"/>
      <c r="P51" s="51"/>
      <c r="Q51" s="51"/>
    </row>
    <row r="52" spans="1:21" ht="14.25" customHeight="1" x14ac:dyDescent="0.5">
      <c r="A52" s="17"/>
      <c r="B52" s="108"/>
      <c r="C52" s="109"/>
      <c r="D52" s="110"/>
      <c r="E52" s="108"/>
      <c r="F52" s="108"/>
      <c r="G52" s="110"/>
      <c r="H52" s="17"/>
      <c r="I52" s="110"/>
      <c r="J52" s="17"/>
      <c r="O52" s="50"/>
      <c r="P52" s="51"/>
      <c r="Q52" s="51"/>
    </row>
    <row r="53" spans="1:21" ht="14.25" customHeight="1" x14ac:dyDescent="0.5">
      <c r="A53" s="17"/>
      <c r="B53" s="110"/>
      <c r="C53" s="110"/>
      <c r="D53" s="110"/>
      <c r="E53" s="110"/>
      <c r="F53" s="110"/>
      <c r="G53" s="110"/>
      <c r="H53" s="17"/>
      <c r="I53" s="110"/>
      <c r="J53" s="17"/>
      <c r="O53" s="50"/>
      <c r="P53" s="51"/>
      <c r="Q53" s="51"/>
    </row>
    <row r="54" spans="1:21" ht="14.25" customHeight="1" x14ac:dyDescent="0.5">
      <c r="A54" s="17"/>
      <c r="B54" s="108"/>
      <c r="C54" s="109"/>
      <c r="D54" s="111"/>
      <c r="E54" s="108"/>
      <c r="F54" s="108"/>
      <c r="G54" s="108"/>
      <c r="H54" s="17"/>
      <c r="I54" s="108"/>
      <c r="J54" s="17"/>
      <c r="O54" s="50"/>
      <c r="P54" s="51"/>
      <c r="Q54" s="51"/>
    </row>
    <row r="55" spans="1:21" ht="14.25" customHeight="1" x14ac:dyDescent="0.5">
      <c r="B55" s="110"/>
      <c r="C55" s="110"/>
      <c r="D55" s="110"/>
      <c r="E55" s="110"/>
      <c r="F55" s="110"/>
      <c r="G55" s="110"/>
      <c r="H55" s="17"/>
      <c r="I55" s="110"/>
      <c r="J55" s="17"/>
      <c r="O55" s="50"/>
      <c r="P55" s="51"/>
      <c r="Q55" s="51"/>
    </row>
    <row r="56" spans="1:21" ht="14.25" customHeight="1" x14ac:dyDescent="0.5">
      <c r="B56" s="110"/>
      <c r="C56" s="110"/>
      <c r="D56" s="110"/>
      <c r="E56" s="110"/>
      <c r="F56" s="110"/>
      <c r="G56" s="110"/>
      <c r="H56" s="17"/>
      <c r="I56" s="110"/>
      <c r="J56" s="17"/>
      <c r="O56" s="50"/>
      <c r="P56" s="51"/>
      <c r="Q56" s="51"/>
    </row>
    <row r="57" spans="1:21" ht="14.25" customHeight="1" x14ac:dyDescent="0.5">
      <c r="B57" s="110"/>
      <c r="C57" s="110"/>
      <c r="D57" s="110"/>
      <c r="E57" s="110"/>
      <c r="F57" s="110"/>
      <c r="G57" s="110"/>
      <c r="H57" s="17"/>
      <c r="I57" s="110"/>
      <c r="J57" s="17"/>
      <c r="O57" s="50"/>
      <c r="P57" s="51"/>
      <c r="Q57" s="51"/>
    </row>
    <row r="58" spans="1:21" ht="14.25" customHeight="1" x14ac:dyDescent="0.5">
      <c r="B58" s="110"/>
      <c r="C58" s="110"/>
      <c r="D58" s="110"/>
      <c r="E58" s="110"/>
      <c r="F58" s="110"/>
      <c r="G58" s="110"/>
      <c r="H58" s="17"/>
      <c r="I58" s="110"/>
      <c r="J58" s="17"/>
      <c r="O58" s="50"/>
      <c r="P58" s="51"/>
      <c r="Q58" s="51"/>
    </row>
    <row r="59" spans="1:21" ht="14.25" customHeight="1" x14ac:dyDescent="0.45">
      <c r="E59" s="19"/>
      <c r="F59" s="19"/>
      <c r="G59" s="17"/>
      <c r="H59" s="17"/>
      <c r="I59" s="17"/>
      <c r="J59" s="17"/>
      <c r="O59" s="50"/>
      <c r="P59" s="51"/>
      <c r="Q59" s="51"/>
    </row>
    <row r="60" spans="1:21" ht="14.25" customHeight="1" x14ac:dyDescent="0.45">
      <c r="E60" s="19"/>
      <c r="F60" s="19"/>
      <c r="G60" s="17"/>
      <c r="H60" s="17"/>
      <c r="I60" s="17"/>
      <c r="J60" s="17"/>
      <c r="O60" s="50"/>
      <c r="P60" s="51"/>
      <c r="Q60" s="51"/>
    </row>
    <row r="61" spans="1:21" ht="14.25" customHeight="1" x14ac:dyDescent="0.45">
      <c r="E61" s="19"/>
      <c r="F61" s="19"/>
      <c r="G61" s="17"/>
      <c r="H61" s="17"/>
      <c r="I61" s="17"/>
      <c r="J61" s="17"/>
      <c r="O61" s="50"/>
      <c r="P61" s="51"/>
      <c r="Q61" s="51"/>
    </row>
    <row r="62" spans="1:21" ht="14.25" customHeight="1" x14ac:dyDescent="0.45">
      <c r="E62" s="19"/>
      <c r="F62" s="19"/>
      <c r="G62" s="17"/>
      <c r="H62" s="17"/>
      <c r="I62" s="17"/>
      <c r="J62" s="17"/>
      <c r="O62" s="50"/>
      <c r="P62" s="51"/>
      <c r="Q62" s="51"/>
    </row>
    <row r="63" spans="1:21" ht="14.25" customHeight="1" x14ac:dyDescent="0.45">
      <c r="E63" s="19"/>
      <c r="F63" s="19"/>
      <c r="G63" s="17"/>
      <c r="H63" s="17"/>
      <c r="I63" s="17"/>
      <c r="J63" s="17"/>
      <c r="O63" s="50"/>
      <c r="P63" s="51"/>
      <c r="Q63" s="51"/>
    </row>
    <row r="64" spans="1:21" ht="14.25" customHeight="1" x14ac:dyDescent="0.45">
      <c r="E64" s="19"/>
      <c r="F64" s="19"/>
      <c r="G64" s="17"/>
      <c r="H64" s="17"/>
      <c r="I64" s="17"/>
      <c r="J64" s="17"/>
      <c r="O64" s="50"/>
      <c r="P64" s="51"/>
      <c r="Q64" s="51"/>
    </row>
    <row r="65" spans="5:17" ht="14.25" customHeight="1" x14ac:dyDescent="0.45">
      <c r="E65" s="19"/>
      <c r="F65" s="19"/>
      <c r="G65" s="17"/>
      <c r="H65" s="17"/>
      <c r="I65" s="17"/>
      <c r="J65" s="17"/>
      <c r="O65" s="50"/>
      <c r="P65" s="51"/>
      <c r="Q65" s="51"/>
    </row>
    <row r="66" spans="5:17" ht="14.25" customHeight="1" x14ac:dyDescent="0.45">
      <c r="E66" s="19"/>
      <c r="F66" s="19"/>
      <c r="G66" s="17"/>
      <c r="H66" s="17"/>
      <c r="I66" s="17"/>
      <c r="J66" s="17"/>
      <c r="O66" s="50"/>
      <c r="P66" s="51"/>
      <c r="Q66" s="51"/>
    </row>
    <row r="67" spans="5:17" ht="14.25" customHeight="1" x14ac:dyDescent="0.45">
      <c r="E67" s="19"/>
      <c r="F67" s="19"/>
      <c r="G67" s="17"/>
      <c r="H67" s="17"/>
      <c r="I67" s="17"/>
      <c r="J67" s="17"/>
      <c r="O67" s="50"/>
      <c r="P67" s="51"/>
      <c r="Q67" s="51"/>
    </row>
    <row r="68" spans="5:17" ht="14.25" customHeight="1" x14ac:dyDescent="0.45">
      <c r="E68" s="19"/>
      <c r="F68" s="19"/>
      <c r="G68" s="17"/>
      <c r="H68" s="17"/>
      <c r="I68" s="17"/>
      <c r="J68" s="17"/>
      <c r="O68" s="50"/>
      <c r="P68" s="51"/>
      <c r="Q68" s="51"/>
    </row>
    <row r="69" spans="5:17" ht="14.25" customHeight="1" x14ac:dyDescent="0.45">
      <c r="E69" s="19"/>
      <c r="F69" s="19"/>
      <c r="G69" s="17"/>
      <c r="H69" s="17"/>
      <c r="I69" s="17"/>
      <c r="J69" s="17"/>
      <c r="O69" s="50"/>
      <c r="P69" s="51"/>
      <c r="Q69" s="51"/>
    </row>
    <row r="70" spans="5:17" ht="14.25" customHeight="1" x14ac:dyDescent="0.45">
      <c r="E70" s="19"/>
      <c r="F70" s="19"/>
      <c r="G70" s="17"/>
      <c r="H70" s="17"/>
      <c r="I70" s="17"/>
      <c r="J70" s="17"/>
      <c r="O70" s="50"/>
      <c r="P70" s="51"/>
      <c r="Q70" s="51"/>
    </row>
    <row r="71" spans="5:17" ht="14.25" customHeight="1" x14ac:dyDescent="0.45">
      <c r="E71" s="19"/>
      <c r="F71" s="19"/>
      <c r="G71" s="17"/>
      <c r="H71" s="17"/>
      <c r="I71" s="17"/>
      <c r="J71" s="17"/>
      <c r="O71" s="50"/>
      <c r="P71" s="51"/>
      <c r="Q71" s="51"/>
    </row>
    <row r="72" spans="5:17" ht="14.25" customHeight="1" x14ac:dyDescent="0.45">
      <c r="E72" s="19"/>
      <c r="F72" s="19"/>
      <c r="G72" s="17"/>
      <c r="H72" s="17"/>
      <c r="I72" s="17"/>
      <c r="J72" s="17"/>
      <c r="O72" s="50"/>
      <c r="P72" s="51"/>
      <c r="Q72" s="51"/>
    </row>
    <row r="73" spans="5:17" ht="14.25" customHeight="1" x14ac:dyDescent="0.45">
      <c r="E73" s="19"/>
      <c r="F73" s="19"/>
      <c r="G73" s="17"/>
      <c r="H73" s="17"/>
      <c r="I73" s="17"/>
      <c r="J73" s="17"/>
      <c r="O73" s="50"/>
      <c r="P73" s="51"/>
      <c r="Q73" s="51"/>
    </row>
    <row r="74" spans="5:17" ht="14.25" customHeight="1" x14ac:dyDescent="0.45">
      <c r="E74" s="19"/>
      <c r="F74" s="19"/>
      <c r="G74" s="17"/>
      <c r="H74" s="17"/>
      <c r="I74" s="17"/>
      <c r="J74" s="17"/>
      <c r="O74" s="50"/>
      <c r="P74" s="51"/>
      <c r="Q74" s="51"/>
    </row>
    <row r="75" spans="5:17" ht="14.25" customHeight="1" x14ac:dyDescent="0.45">
      <c r="E75" s="19"/>
      <c r="F75" s="19"/>
      <c r="G75" s="17"/>
      <c r="H75" s="17"/>
      <c r="I75" s="17"/>
      <c r="J75" s="17"/>
      <c r="O75" s="50"/>
      <c r="P75" s="51"/>
      <c r="Q75" s="51"/>
    </row>
    <row r="76" spans="5:17" ht="14.25" customHeight="1" x14ac:dyDescent="0.45">
      <c r="E76" s="19"/>
      <c r="F76" s="19"/>
      <c r="G76" s="17"/>
      <c r="H76" s="17"/>
      <c r="I76" s="17"/>
      <c r="J76" s="17"/>
      <c r="O76" s="50"/>
      <c r="P76" s="51"/>
      <c r="Q76" s="51"/>
    </row>
    <row r="77" spans="5:17" ht="14.25" customHeight="1" x14ac:dyDescent="0.45">
      <c r="E77" s="19"/>
      <c r="F77" s="19"/>
      <c r="G77" s="17"/>
      <c r="H77" s="17"/>
      <c r="I77" s="17"/>
      <c r="J77" s="17"/>
      <c r="O77" s="50"/>
      <c r="P77" s="51"/>
      <c r="Q77" s="51"/>
    </row>
    <row r="78" spans="5:17" ht="14.25" customHeight="1" x14ac:dyDescent="0.45">
      <c r="E78" s="19"/>
      <c r="F78" s="19"/>
      <c r="G78" s="17"/>
      <c r="H78" s="17"/>
      <c r="I78" s="17"/>
      <c r="J78" s="17"/>
      <c r="O78" s="50"/>
      <c r="P78" s="51"/>
      <c r="Q78" s="51"/>
    </row>
    <row r="79" spans="5:17" ht="14.25" customHeight="1" x14ac:dyDescent="0.45">
      <c r="E79" s="19"/>
      <c r="F79" s="19"/>
      <c r="G79" s="17"/>
      <c r="H79" s="17"/>
      <c r="I79" s="17"/>
      <c r="J79" s="17"/>
      <c r="O79" s="50"/>
      <c r="P79" s="51"/>
      <c r="Q79" s="51"/>
    </row>
    <row r="80" spans="5:17" ht="14.25" customHeight="1" x14ac:dyDescent="0.45">
      <c r="E80" s="19"/>
      <c r="F80" s="19"/>
      <c r="G80" s="17"/>
      <c r="H80" s="17"/>
      <c r="I80" s="17"/>
      <c r="J80" s="17"/>
      <c r="O80" s="50"/>
      <c r="P80" s="51"/>
      <c r="Q80" s="51"/>
    </row>
    <row r="81" spans="5:17" ht="14.25" customHeight="1" x14ac:dyDescent="0.45">
      <c r="E81" s="19"/>
      <c r="F81" s="19"/>
      <c r="G81" s="17"/>
      <c r="H81" s="17"/>
      <c r="I81" s="17"/>
      <c r="J81" s="17"/>
      <c r="O81" s="50"/>
      <c r="P81" s="51"/>
      <c r="Q81" s="51"/>
    </row>
    <row r="82" spans="5:17" ht="14.25" customHeight="1" x14ac:dyDescent="0.45">
      <c r="E82" s="19"/>
      <c r="F82" s="19"/>
      <c r="G82" s="17"/>
      <c r="H82" s="17"/>
      <c r="I82" s="17"/>
      <c r="J82" s="17"/>
      <c r="O82" s="50"/>
      <c r="P82" s="51"/>
      <c r="Q82" s="51"/>
    </row>
    <row r="83" spans="5:17" ht="14.25" customHeight="1" x14ac:dyDescent="0.45">
      <c r="E83" s="19"/>
      <c r="F83" s="19"/>
      <c r="G83" s="17"/>
      <c r="H83" s="17"/>
      <c r="I83" s="17"/>
      <c r="J83" s="17"/>
      <c r="O83" s="50"/>
      <c r="P83" s="51"/>
      <c r="Q83" s="51"/>
    </row>
    <row r="84" spans="5:17" ht="14.25" customHeight="1" x14ac:dyDescent="0.45">
      <c r="E84" s="19"/>
      <c r="F84" s="19"/>
      <c r="G84" s="17"/>
      <c r="H84" s="17"/>
      <c r="I84" s="17"/>
      <c r="J84" s="17"/>
      <c r="O84" s="50"/>
      <c r="P84" s="51"/>
      <c r="Q84" s="51"/>
    </row>
    <row r="85" spans="5:17" ht="14.25" customHeight="1" x14ac:dyDescent="0.45">
      <c r="E85" s="19"/>
      <c r="F85" s="19"/>
      <c r="G85" s="17"/>
      <c r="H85" s="17"/>
      <c r="I85" s="17"/>
      <c r="J85" s="17"/>
      <c r="O85" s="50"/>
      <c r="P85" s="51"/>
      <c r="Q85" s="51"/>
    </row>
    <row r="86" spans="5:17" ht="14.25" customHeight="1" x14ac:dyDescent="0.45">
      <c r="E86" s="19"/>
      <c r="F86" s="19"/>
      <c r="G86" s="17"/>
      <c r="H86" s="17"/>
      <c r="I86" s="17"/>
      <c r="J86" s="17"/>
      <c r="O86" s="50"/>
      <c r="P86" s="51"/>
      <c r="Q86" s="51"/>
    </row>
    <row r="87" spans="5:17" ht="14.25" customHeight="1" x14ac:dyDescent="0.45">
      <c r="E87" s="19"/>
      <c r="F87" s="19"/>
      <c r="G87" s="17"/>
      <c r="H87" s="17"/>
      <c r="I87" s="17"/>
      <c r="J87" s="17"/>
      <c r="O87" s="50"/>
      <c r="P87" s="51"/>
      <c r="Q87" s="51"/>
    </row>
    <row r="88" spans="5:17" ht="14.25" customHeight="1" x14ac:dyDescent="0.45">
      <c r="E88" s="19"/>
      <c r="F88" s="19"/>
      <c r="G88" s="17"/>
      <c r="H88" s="17"/>
      <c r="I88" s="17"/>
      <c r="J88" s="17"/>
      <c r="O88" s="50"/>
      <c r="P88" s="51"/>
      <c r="Q88" s="51"/>
    </row>
    <row r="89" spans="5:17" ht="14.25" customHeight="1" x14ac:dyDescent="0.45">
      <c r="E89" s="19"/>
      <c r="F89" s="19"/>
      <c r="G89" s="17"/>
      <c r="H89" s="17"/>
      <c r="I89" s="17"/>
      <c r="J89" s="17"/>
      <c r="O89" s="50"/>
      <c r="P89" s="51"/>
      <c r="Q89" s="51"/>
    </row>
    <row r="90" spans="5:17" ht="14.25" customHeight="1" x14ac:dyDescent="0.45">
      <c r="E90" s="19"/>
      <c r="F90" s="19"/>
      <c r="G90" s="17"/>
      <c r="H90" s="17"/>
      <c r="I90" s="17"/>
      <c r="J90" s="17"/>
      <c r="O90" s="50"/>
      <c r="P90" s="51"/>
      <c r="Q90" s="51"/>
    </row>
    <row r="91" spans="5:17" ht="14.25" customHeight="1" x14ac:dyDescent="0.45">
      <c r="E91" s="19"/>
      <c r="F91" s="19"/>
      <c r="G91" s="17"/>
      <c r="H91" s="17"/>
      <c r="I91" s="17"/>
      <c r="J91" s="17"/>
      <c r="O91" s="50"/>
      <c r="P91" s="51"/>
      <c r="Q91" s="51"/>
    </row>
    <row r="92" spans="5:17" ht="14.25" customHeight="1" x14ac:dyDescent="0.45">
      <c r="E92" s="19"/>
      <c r="F92" s="19"/>
      <c r="G92" s="17"/>
      <c r="H92" s="17"/>
      <c r="I92" s="17"/>
      <c r="J92" s="17"/>
      <c r="O92" s="50"/>
      <c r="P92" s="51"/>
      <c r="Q92" s="51"/>
    </row>
    <row r="93" spans="5:17" ht="14.25" customHeight="1" x14ac:dyDescent="0.45">
      <c r="E93" s="19"/>
      <c r="F93" s="19"/>
      <c r="G93" s="17"/>
      <c r="H93" s="17"/>
      <c r="I93" s="17"/>
      <c r="J93" s="17"/>
      <c r="O93" s="50"/>
      <c r="P93" s="51"/>
      <c r="Q93" s="51"/>
    </row>
    <row r="94" spans="5:17" ht="14.25" customHeight="1" x14ac:dyDescent="0.45">
      <c r="E94" s="19"/>
      <c r="F94" s="19"/>
      <c r="G94" s="17"/>
      <c r="H94" s="17"/>
      <c r="I94" s="17"/>
      <c r="J94" s="17"/>
      <c r="O94" s="50"/>
      <c r="P94" s="51"/>
      <c r="Q94" s="51"/>
    </row>
    <row r="95" spans="5:17" ht="14.25" customHeight="1" x14ac:dyDescent="0.45">
      <c r="E95" s="19"/>
      <c r="F95" s="19"/>
      <c r="G95" s="17"/>
      <c r="H95" s="17"/>
      <c r="I95" s="17"/>
      <c r="J95" s="17"/>
      <c r="O95" s="50"/>
      <c r="P95" s="51"/>
      <c r="Q95" s="51"/>
    </row>
    <row r="96" spans="5:17" ht="14.25" customHeight="1" x14ac:dyDescent="0.45">
      <c r="E96" s="19"/>
      <c r="F96" s="19"/>
      <c r="G96" s="17"/>
      <c r="H96" s="17"/>
      <c r="I96" s="17"/>
      <c r="J96" s="17"/>
      <c r="O96" s="50"/>
      <c r="P96" s="51"/>
      <c r="Q96" s="51"/>
    </row>
    <row r="97" spans="5:17" ht="14.25" customHeight="1" x14ac:dyDescent="0.45">
      <c r="E97" s="19"/>
      <c r="F97" s="19"/>
      <c r="G97" s="17"/>
      <c r="H97" s="17"/>
      <c r="I97" s="17"/>
      <c r="J97" s="17"/>
      <c r="O97" s="50"/>
      <c r="P97" s="51"/>
      <c r="Q97" s="51"/>
    </row>
    <row r="98" spans="5:17" ht="14.25" customHeight="1" x14ac:dyDescent="0.45">
      <c r="E98" s="19"/>
      <c r="F98" s="19"/>
      <c r="G98" s="17"/>
      <c r="H98" s="17"/>
      <c r="I98" s="17"/>
      <c r="J98" s="17"/>
      <c r="O98" s="50"/>
      <c r="P98" s="51"/>
      <c r="Q98" s="51"/>
    </row>
    <row r="99" spans="5:17" ht="14.25" customHeight="1" x14ac:dyDescent="0.45">
      <c r="E99" s="19"/>
      <c r="F99" s="19"/>
      <c r="G99" s="17"/>
      <c r="H99" s="17"/>
      <c r="I99" s="17"/>
      <c r="J99" s="17"/>
      <c r="O99" s="50"/>
      <c r="P99" s="51"/>
      <c r="Q99" s="51"/>
    </row>
    <row r="100" spans="5:17" ht="14.25" customHeight="1" x14ac:dyDescent="0.45">
      <c r="E100" s="19"/>
      <c r="F100" s="19"/>
      <c r="G100" s="17"/>
      <c r="H100" s="17"/>
      <c r="I100" s="17"/>
      <c r="J100" s="17"/>
      <c r="O100" s="50"/>
      <c r="P100" s="51"/>
      <c r="Q100" s="51"/>
    </row>
    <row r="101" spans="5:17" ht="14.25" customHeight="1" x14ac:dyDescent="0.45">
      <c r="E101" s="19"/>
      <c r="F101" s="19"/>
      <c r="G101" s="17"/>
      <c r="H101" s="17"/>
      <c r="I101" s="17"/>
      <c r="J101" s="17"/>
      <c r="O101" s="50"/>
      <c r="P101" s="51"/>
      <c r="Q101" s="51"/>
    </row>
    <row r="102" spans="5:17" ht="14.25" customHeight="1" x14ac:dyDescent="0.45">
      <c r="E102" s="19"/>
      <c r="F102" s="19"/>
      <c r="G102" s="17"/>
      <c r="H102" s="17"/>
      <c r="I102" s="17"/>
      <c r="J102" s="17"/>
      <c r="O102" s="50"/>
      <c r="P102" s="51"/>
      <c r="Q102" s="51"/>
    </row>
    <row r="103" spans="5:17" ht="14.25" customHeight="1" x14ac:dyDescent="0.45">
      <c r="E103" s="19"/>
      <c r="F103" s="19"/>
      <c r="G103" s="17"/>
      <c r="H103" s="17"/>
      <c r="I103" s="17"/>
      <c r="J103" s="17"/>
      <c r="O103" s="50"/>
      <c r="P103" s="51"/>
      <c r="Q103" s="51"/>
    </row>
    <row r="104" spans="5:17" ht="14.25" customHeight="1" x14ac:dyDescent="0.45">
      <c r="E104" s="19"/>
      <c r="F104" s="19"/>
      <c r="G104" s="17"/>
      <c r="H104" s="17"/>
      <c r="I104" s="17"/>
      <c r="J104" s="17"/>
      <c r="O104" s="50"/>
      <c r="P104" s="51"/>
      <c r="Q104" s="51"/>
    </row>
    <row r="105" spans="5:17" ht="14.25" customHeight="1" x14ac:dyDescent="0.45">
      <c r="E105" s="19"/>
      <c r="F105" s="19"/>
      <c r="G105" s="17"/>
      <c r="H105" s="17"/>
      <c r="I105" s="17"/>
      <c r="J105" s="17"/>
      <c r="O105" s="50"/>
      <c r="P105" s="51"/>
      <c r="Q105" s="51"/>
    </row>
    <row r="106" spans="5:17" ht="14.25" customHeight="1" x14ac:dyDescent="0.45">
      <c r="E106" s="19"/>
      <c r="F106" s="19"/>
      <c r="G106" s="17"/>
      <c r="H106" s="17"/>
      <c r="I106" s="17"/>
      <c r="J106" s="17"/>
      <c r="O106" s="50"/>
      <c r="P106" s="51"/>
      <c r="Q106" s="51"/>
    </row>
    <row r="107" spans="5:17" ht="14.25" customHeight="1" x14ac:dyDescent="0.45">
      <c r="E107" s="19"/>
      <c r="F107" s="19"/>
      <c r="G107" s="17"/>
      <c r="H107" s="17"/>
      <c r="I107" s="17"/>
      <c r="J107" s="17"/>
      <c r="O107" s="50"/>
      <c r="P107" s="51"/>
      <c r="Q107" s="51"/>
    </row>
    <row r="108" spans="5:17" ht="14.25" customHeight="1" x14ac:dyDescent="0.45">
      <c r="E108" s="19"/>
      <c r="F108" s="19"/>
      <c r="G108" s="17"/>
      <c r="H108" s="17"/>
      <c r="I108" s="17"/>
      <c r="J108" s="17"/>
      <c r="O108" s="50"/>
      <c r="P108" s="51"/>
      <c r="Q108" s="51"/>
    </row>
    <row r="109" spans="5:17" ht="14.25" customHeight="1" x14ac:dyDescent="0.45">
      <c r="E109" s="19"/>
      <c r="F109" s="19"/>
      <c r="G109" s="17"/>
      <c r="H109" s="17"/>
      <c r="I109" s="17"/>
      <c r="J109" s="17"/>
      <c r="O109" s="50"/>
      <c r="P109" s="51"/>
      <c r="Q109" s="51"/>
    </row>
    <row r="110" spans="5:17" ht="14.25" customHeight="1" x14ac:dyDescent="0.45">
      <c r="E110" s="19"/>
      <c r="F110" s="19"/>
      <c r="G110" s="17"/>
      <c r="H110" s="17"/>
      <c r="I110" s="17"/>
      <c r="J110" s="17"/>
      <c r="O110" s="50"/>
      <c r="P110" s="51"/>
      <c r="Q110" s="51"/>
    </row>
    <row r="111" spans="5:17" ht="14.25" customHeight="1" x14ac:dyDescent="0.45">
      <c r="E111" s="19"/>
      <c r="F111" s="19"/>
      <c r="G111" s="17"/>
      <c r="H111" s="17"/>
      <c r="I111" s="17"/>
      <c r="J111" s="17"/>
      <c r="O111" s="50"/>
      <c r="P111" s="51"/>
      <c r="Q111" s="51"/>
    </row>
    <row r="112" spans="5:17" ht="14.25" customHeight="1" x14ac:dyDescent="0.45">
      <c r="E112" s="19"/>
      <c r="F112" s="19"/>
      <c r="G112" s="17"/>
      <c r="H112" s="17"/>
      <c r="I112" s="17"/>
      <c r="J112" s="17"/>
      <c r="O112" s="50"/>
      <c r="P112" s="51"/>
      <c r="Q112" s="51"/>
    </row>
    <row r="113" spans="5:17" ht="14.25" customHeight="1" x14ac:dyDescent="0.45">
      <c r="E113" s="19"/>
      <c r="F113" s="19"/>
      <c r="G113" s="17"/>
      <c r="H113" s="17"/>
      <c r="I113" s="17"/>
      <c r="J113" s="17"/>
      <c r="O113" s="50"/>
      <c r="P113" s="51"/>
      <c r="Q113" s="51"/>
    </row>
    <row r="114" spans="5:17" ht="14.25" customHeight="1" x14ac:dyDescent="0.45">
      <c r="E114" s="19"/>
      <c r="F114" s="19"/>
      <c r="G114" s="17"/>
      <c r="H114" s="17"/>
      <c r="I114" s="17"/>
      <c r="J114" s="17"/>
      <c r="O114" s="50"/>
      <c r="P114" s="51"/>
      <c r="Q114" s="51"/>
    </row>
    <row r="115" spans="5:17" ht="14.25" customHeight="1" x14ac:dyDescent="0.45">
      <c r="E115" s="19"/>
      <c r="F115" s="19"/>
      <c r="G115" s="17"/>
      <c r="H115" s="17"/>
      <c r="I115" s="17"/>
      <c r="J115" s="17"/>
      <c r="O115" s="50"/>
      <c r="P115" s="51"/>
      <c r="Q115" s="51"/>
    </row>
    <row r="116" spans="5:17" ht="14.25" customHeight="1" x14ac:dyDescent="0.45">
      <c r="E116" s="19"/>
      <c r="F116" s="19"/>
      <c r="G116" s="17"/>
      <c r="H116" s="17"/>
      <c r="I116" s="17"/>
      <c r="J116" s="17"/>
      <c r="O116" s="50"/>
      <c r="P116" s="51"/>
      <c r="Q116" s="51"/>
    </row>
    <row r="117" spans="5:17" ht="14.25" customHeight="1" x14ac:dyDescent="0.45">
      <c r="E117" s="19"/>
      <c r="F117" s="19"/>
      <c r="G117" s="17"/>
      <c r="H117" s="17"/>
      <c r="I117" s="17"/>
      <c r="J117" s="17"/>
      <c r="O117" s="50"/>
      <c r="P117" s="51"/>
      <c r="Q117" s="51"/>
    </row>
    <row r="118" spans="5:17" ht="14.25" customHeight="1" x14ac:dyDescent="0.45">
      <c r="E118" s="19"/>
      <c r="F118" s="19"/>
      <c r="G118" s="17"/>
      <c r="H118" s="17"/>
      <c r="I118" s="17"/>
      <c r="J118" s="17"/>
      <c r="O118" s="50"/>
      <c r="P118" s="51"/>
      <c r="Q118" s="51"/>
    </row>
    <row r="119" spans="5:17" ht="14.25" customHeight="1" x14ac:dyDescent="0.45">
      <c r="E119" s="19"/>
      <c r="F119" s="19"/>
      <c r="G119" s="17"/>
      <c r="H119" s="17"/>
      <c r="I119" s="17"/>
      <c r="J119" s="17"/>
      <c r="O119" s="50"/>
      <c r="P119" s="51"/>
      <c r="Q119" s="51"/>
    </row>
    <row r="120" spans="5:17" ht="14.25" customHeight="1" x14ac:dyDescent="0.45">
      <c r="E120" s="19"/>
      <c r="F120" s="19"/>
      <c r="G120" s="17"/>
      <c r="H120" s="17"/>
      <c r="I120" s="17"/>
      <c r="J120" s="17"/>
      <c r="O120" s="50"/>
      <c r="P120" s="51"/>
      <c r="Q120" s="51"/>
    </row>
    <row r="121" spans="5:17" ht="14.25" customHeight="1" x14ac:dyDescent="0.45">
      <c r="E121" s="19"/>
      <c r="F121" s="19"/>
      <c r="G121" s="17"/>
      <c r="H121" s="17"/>
      <c r="I121" s="17"/>
      <c r="J121" s="17"/>
      <c r="O121" s="50"/>
      <c r="P121" s="51"/>
      <c r="Q121" s="51"/>
    </row>
    <row r="122" spans="5:17" ht="14.25" customHeight="1" x14ac:dyDescent="0.45">
      <c r="E122" s="19"/>
      <c r="F122" s="19"/>
      <c r="G122" s="17"/>
      <c r="H122" s="17"/>
      <c r="I122" s="17"/>
      <c r="J122" s="17"/>
      <c r="O122" s="50"/>
      <c r="P122" s="51"/>
      <c r="Q122" s="51"/>
    </row>
    <row r="123" spans="5:17" ht="14.25" customHeight="1" x14ac:dyDescent="0.45">
      <c r="E123" s="19"/>
      <c r="F123" s="19"/>
      <c r="G123" s="17"/>
      <c r="H123" s="17"/>
      <c r="I123" s="17"/>
      <c r="J123" s="17"/>
      <c r="O123" s="50"/>
      <c r="P123" s="51"/>
      <c r="Q123" s="51"/>
    </row>
    <row r="124" spans="5:17" ht="14.25" customHeight="1" x14ac:dyDescent="0.45">
      <c r="E124" s="19"/>
      <c r="F124" s="19"/>
      <c r="G124" s="17"/>
      <c r="H124" s="17"/>
      <c r="I124" s="17"/>
      <c r="J124" s="17"/>
      <c r="O124" s="50"/>
      <c r="P124" s="51"/>
      <c r="Q124" s="51"/>
    </row>
    <row r="125" spans="5:17" ht="14.25" customHeight="1" x14ac:dyDescent="0.45">
      <c r="E125" s="19"/>
      <c r="F125" s="19"/>
      <c r="G125" s="17"/>
      <c r="H125" s="17"/>
      <c r="I125" s="17"/>
      <c r="J125" s="17"/>
      <c r="O125" s="50"/>
      <c r="P125" s="51"/>
      <c r="Q125" s="51"/>
    </row>
    <row r="126" spans="5:17" ht="14.25" customHeight="1" x14ac:dyDescent="0.45">
      <c r="E126" s="19"/>
      <c r="F126" s="19"/>
      <c r="G126" s="17"/>
      <c r="H126" s="17"/>
      <c r="I126" s="17"/>
      <c r="J126" s="17"/>
      <c r="O126" s="50"/>
      <c r="P126" s="51"/>
      <c r="Q126" s="51"/>
    </row>
    <row r="127" spans="5:17" ht="14.25" customHeight="1" x14ac:dyDescent="0.45">
      <c r="E127" s="19"/>
      <c r="F127" s="19"/>
      <c r="G127" s="17"/>
      <c r="H127" s="17"/>
      <c r="I127" s="17"/>
      <c r="J127" s="17"/>
      <c r="O127" s="50"/>
      <c r="P127" s="51"/>
      <c r="Q127" s="51"/>
    </row>
    <row r="128" spans="5:17" ht="14.25" customHeight="1" x14ac:dyDescent="0.45">
      <c r="E128" s="19"/>
      <c r="F128" s="19"/>
      <c r="G128" s="17"/>
      <c r="H128" s="17"/>
      <c r="I128" s="17"/>
      <c r="J128" s="17"/>
      <c r="O128" s="50"/>
      <c r="P128" s="51"/>
      <c r="Q128" s="51"/>
    </row>
    <row r="129" spans="5:17" ht="14.25" customHeight="1" x14ac:dyDescent="0.45">
      <c r="E129" s="19"/>
      <c r="F129" s="19"/>
      <c r="G129" s="17"/>
      <c r="H129" s="17"/>
      <c r="I129" s="17"/>
      <c r="J129" s="17"/>
      <c r="O129" s="50"/>
      <c r="P129" s="51"/>
      <c r="Q129" s="51"/>
    </row>
    <row r="130" spans="5:17" ht="14.25" customHeight="1" x14ac:dyDescent="0.45">
      <c r="E130" s="19"/>
      <c r="F130" s="19"/>
      <c r="G130" s="17"/>
      <c r="H130" s="17"/>
      <c r="I130" s="17"/>
      <c r="J130" s="17"/>
      <c r="O130" s="50"/>
      <c r="P130" s="51"/>
      <c r="Q130" s="51"/>
    </row>
    <row r="131" spans="5:17" ht="14.25" customHeight="1" x14ac:dyDescent="0.45">
      <c r="E131" s="19"/>
      <c r="F131" s="19"/>
      <c r="G131" s="17"/>
      <c r="H131" s="17"/>
      <c r="I131" s="17"/>
      <c r="J131" s="17"/>
      <c r="O131" s="50"/>
      <c r="P131" s="51"/>
      <c r="Q131" s="51"/>
    </row>
    <row r="132" spans="5:17" ht="14.25" customHeight="1" x14ac:dyDescent="0.45">
      <c r="E132" s="19"/>
      <c r="F132" s="19"/>
      <c r="G132" s="17"/>
      <c r="H132" s="17"/>
      <c r="I132" s="17"/>
      <c r="J132" s="17"/>
      <c r="O132" s="50"/>
      <c r="P132" s="51"/>
      <c r="Q132" s="51"/>
    </row>
    <row r="133" spans="5:17" ht="14.25" customHeight="1" x14ac:dyDescent="0.45">
      <c r="E133" s="19"/>
      <c r="F133" s="19"/>
      <c r="G133" s="17"/>
      <c r="H133" s="17"/>
      <c r="I133" s="17"/>
      <c r="J133" s="17"/>
      <c r="O133" s="50"/>
      <c r="P133" s="51"/>
      <c r="Q133" s="51"/>
    </row>
    <row r="134" spans="5:17" ht="14.25" customHeight="1" x14ac:dyDescent="0.45">
      <c r="E134" s="19"/>
      <c r="F134" s="19"/>
      <c r="G134" s="17"/>
      <c r="H134" s="17"/>
      <c r="I134" s="17"/>
      <c r="J134" s="17"/>
      <c r="O134" s="50"/>
      <c r="P134" s="51"/>
      <c r="Q134" s="51"/>
    </row>
    <row r="135" spans="5:17" ht="14.25" customHeight="1" x14ac:dyDescent="0.45">
      <c r="E135" s="19"/>
      <c r="F135" s="19"/>
      <c r="G135" s="17"/>
      <c r="H135" s="17"/>
      <c r="I135" s="17"/>
      <c r="J135" s="17"/>
      <c r="O135" s="50"/>
      <c r="P135" s="51"/>
      <c r="Q135" s="51"/>
    </row>
    <row r="136" spans="5:17" ht="14.25" customHeight="1" x14ac:dyDescent="0.45">
      <c r="E136" s="19"/>
      <c r="F136" s="19"/>
      <c r="G136" s="17"/>
      <c r="H136" s="17"/>
      <c r="I136" s="17"/>
      <c r="J136" s="17"/>
      <c r="O136" s="50"/>
      <c r="P136" s="51"/>
      <c r="Q136" s="51"/>
    </row>
    <row r="137" spans="5:17" ht="14.25" customHeight="1" x14ac:dyDescent="0.45">
      <c r="E137" s="19"/>
      <c r="F137" s="19"/>
      <c r="G137" s="17"/>
      <c r="H137" s="17"/>
      <c r="I137" s="17"/>
      <c r="J137" s="17"/>
      <c r="O137" s="50"/>
      <c r="P137" s="51"/>
      <c r="Q137" s="51"/>
    </row>
    <row r="138" spans="5:17" ht="14.25" customHeight="1" x14ac:dyDescent="0.45">
      <c r="E138" s="19"/>
      <c r="F138" s="19"/>
      <c r="G138" s="17"/>
      <c r="H138" s="17"/>
      <c r="I138" s="17"/>
      <c r="J138" s="17"/>
      <c r="O138" s="50"/>
      <c r="P138" s="51"/>
      <c r="Q138" s="51"/>
    </row>
    <row r="139" spans="5:17" ht="14.25" customHeight="1" x14ac:dyDescent="0.45">
      <c r="E139" s="19"/>
      <c r="F139" s="19"/>
      <c r="G139" s="17"/>
      <c r="H139" s="17"/>
      <c r="I139" s="17"/>
      <c r="J139" s="17"/>
      <c r="O139" s="50"/>
      <c r="P139" s="51"/>
      <c r="Q139" s="51"/>
    </row>
    <row r="140" spans="5:17" ht="14.25" customHeight="1" x14ac:dyDescent="0.45">
      <c r="E140" s="19"/>
      <c r="F140" s="19"/>
      <c r="G140" s="17"/>
      <c r="H140" s="17"/>
      <c r="I140" s="17"/>
      <c r="J140" s="17"/>
      <c r="O140" s="50"/>
      <c r="P140" s="51"/>
      <c r="Q140" s="51"/>
    </row>
    <row r="141" spans="5:17" ht="14.25" customHeight="1" x14ac:dyDescent="0.45">
      <c r="E141" s="19"/>
      <c r="F141" s="19"/>
      <c r="G141" s="17"/>
      <c r="H141" s="17"/>
      <c r="I141" s="17"/>
      <c r="J141" s="17"/>
      <c r="O141" s="50"/>
      <c r="P141" s="51"/>
      <c r="Q141" s="51"/>
    </row>
    <row r="142" spans="5:17" ht="14.25" customHeight="1" x14ac:dyDescent="0.45">
      <c r="E142" s="19"/>
      <c r="F142" s="19"/>
      <c r="G142" s="17"/>
      <c r="H142" s="17"/>
      <c r="I142" s="17"/>
      <c r="J142" s="17"/>
      <c r="O142" s="50"/>
      <c r="P142" s="51"/>
      <c r="Q142" s="51"/>
    </row>
    <row r="143" spans="5:17" ht="14.25" customHeight="1" x14ac:dyDescent="0.45">
      <c r="E143" s="19"/>
      <c r="F143" s="19"/>
      <c r="G143" s="17"/>
      <c r="H143" s="17"/>
      <c r="I143" s="17"/>
      <c r="J143" s="17"/>
      <c r="O143" s="50"/>
      <c r="P143" s="51"/>
      <c r="Q143" s="51"/>
    </row>
    <row r="144" spans="5:17" ht="14.25" customHeight="1" x14ac:dyDescent="0.45">
      <c r="E144" s="19"/>
      <c r="F144" s="19"/>
      <c r="G144" s="17"/>
      <c r="H144" s="17"/>
      <c r="I144" s="17"/>
      <c r="J144" s="17"/>
      <c r="O144" s="50"/>
      <c r="P144" s="51"/>
      <c r="Q144" s="51"/>
    </row>
    <row r="145" spans="5:17" ht="14.25" customHeight="1" x14ac:dyDescent="0.45">
      <c r="E145" s="19"/>
      <c r="F145" s="19"/>
      <c r="G145" s="17"/>
      <c r="H145" s="17"/>
      <c r="I145" s="17"/>
      <c r="J145" s="17"/>
      <c r="O145" s="50"/>
      <c r="P145" s="51"/>
      <c r="Q145" s="51"/>
    </row>
    <row r="146" spans="5:17" ht="14.25" customHeight="1" x14ac:dyDescent="0.45">
      <c r="E146" s="19"/>
      <c r="F146" s="19"/>
      <c r="G146" s="17"/>
      <c r="H146" s="17"/>
      <c r="I146" s="17"/>
      <c r="J146" s="17"/>
      <c r="O146" s="50"/>
      <c r="P146" s="51"/>
      <c r="Q146" s="51"/>
    </row>
    <row r="147" spans="5:17" ht="14.25" customHeight="1" x14ac:dyDescent="0.45">
      <c r="E147" s="19"/>
      <c r="F147" s="19"/>
      <c r="G147" s="17"/>
      <c r="H147" s="17"/>
      <c r="I147" s="17"/>
      <c r="J147" s="17"/>
      <c r="O147" s="50"/>
      <c r="P147" s="51"/>
      <c r="Q147" s="51"/>
    </row>
    <row r="148" spans="5:17" ht="14.25" customHeight="1" x14ac:dyDescent="0.45">
      <c r="E148" s="19"/>
      <c r="F148" s="19"/>
      <c r="G148" s="17"/>
      <c r="H148" s="17"/>
      <c r="I148" s="17"/>
      <c r="J148" s="17"/>
      <c r="O148" s="50"/>
      <c r="P148" s="51"/>
      <c r="Q148" s="51"/>
    </row>
    <row r="149" spans="5:17" ht="14.25" customHeight="1" x14ac:dyDescent="0.45">
      <c r="E149" s="19"/>
      <c r="F149" s="19"/>
      <c r="G149" s="17"/>
      <c r="H149" s="17"/>
      <c r="I149" s="17"/>
      <c r="J149" s="17"/>
      <c r="O149" s="50"/>
      <c r="P149" s="51"/>
      <c r="Q149" s="51"/>
    </row>
    <row r="150" spans="5:17" ht="14.25" customHeight="1" x14ac:dyDescent="0.45">
      <c r="E150" s="19"/>
      <c r="F150" s="19"/>
      <c r="G150" s="17"/>
      <c r="H150" s="17"/>
      <c r="I150" s="17"/>
      <c r="J150" s="17"/>
      <c r="O150" s="50"/>
      <c r="P150" s="51"/>
      <c r="Q150" s="51"/>
    </row>
    <row r="151" spans="5:17" ht="14.25" customHeight="1" x14ac:dyDescent="0.45">
      <c r="E151" s="19"/>
      <c r="F151" s="19"/>
      <c r="G151" s="17"/>
      <c r="H151" s="17"/>
      <c r="I151" s="17"/>
      <c r="J151" s="17"/>
      <c r="O151" s="50"/>
      <c r="P151" s="51"/>
      <c r="Q151" s="51"/>
    </row>
    <row r="152" spans="5:17" ht="14.25" customHeight="1" x14ac:dyDescent="0.45">
      <c r="E152" s="19"/>
      <c r="F152" s="19"/>
      <c r="G152" s="17"/>
      <c r="H152" s="17"/>
      <c r="I152" s="17"/>
      <c r="J152" s="17"/>
      <c r="O152" s="50"/>
      <c r="P152" s="51"/>
      <c r="Q152" s="51"/>
    </row>
    <row r="153" spans="5:17" ht="14.25" customHeight="1" x14ac:dyDescent="0.45">
      <c r="E153" s="19"/>
      <c r="F153" s="19"/>
      <c r="G153" s="17"/>
      <c r="H153" s="17"/>
      <c r="I153" s="17"/>
      <c r="J153" s="17"/>
      <c r="O153" s="50"/>
      <c r="P153" s="51"/>
      <c r="Q153" s="51"/>
    </row>
    <row r="154" spans="5:17" ht="14.25" customHeight="1" x14ac:dyDescent="0.45">
      <c r="E154" s="19"/>
      <c r="F154" s="19"/>
      <c r="G154" s="17"/>
      <c r="H154" s="17"/>
      <c r="I154" s="17"/>
      <c r="J154" s="17"/>
      <c r="O154" s="50"/>
      <c r="P154" s="51"/>
      <c r="Q154" s="51"/>
    </row>
    <row r="155" spans="5:17" ht="14.25" customHeight="1" x14ac:dyDescent="0.45">
      <c r="E155" s="19"/>
      <c r="F155" s="19"/>
      <c r="G155" s="17"/>
      <c r="H155" s="17"/>
      <c r="I155" s="17"/>
      <c r="J155" s="17"/>
      <c r="O155" s="50"/>
      <c r="P155" s="51"/>
      <c r="Q155" s="51"/>
    </row>
    <row r="156" spans="5:17" ht="14.25" customHeight="1" x14ac:dyDescent="0.45">
      <c r="E156" s="19"/>
      <c r="F156" s="19"/>
      <c r="G156" s="17"/>
      <c r="H156" s="17"/>
      <c r="I156" s="17"/>
      <c r="J156" s="17"/>
      <c r="O156" s="50"/>
      <c r="P156" s="51"/>
      <c r="Q156" s="51"/>
    </row>
    <row r="157" spans="5:17" ht="14.25" customHeight="1" x14ac:dyDescent="0.45">
      <c r="E157" s="19"/>
      <c r="F157" s="19"/>
      <c r="G157" s="17"/>
      <c r="H157" s="17"/>
      <c r="I157" s="17"/>
      <c r="J157" s="17"/>
      <c r="O157" s="50"/>
      <c r="P157" s="51"/>
      <c r="Q157" s="51"/>
    </row>
    <row r="158" spans="5:17" ht="14.25" customHeight="1" x14ac:dyDescent="0.45">
      <c r="E158" s="19"/>
      <c r="F158" s="19"/>
      <c r="G158" s="17"/>
      <c r="H158" s="17"/>
      <c r="I158" s="17"/>
      <c r="J158" s="17"/>
      <c r="O158" s="50"/>
      <c r="P158" s="51"/>
      <c r="Q158" s="51"/>
    </row>
    <row r="159" spans="5:17" ht="14.25" customHeight="1" x14ac:dyDescent="0.45">
      <c r="E159" s="19"/>
      <c r="F159" s="19"/>
      <c r="G159" s="17"/>
      <c r="H159" s="17"/>
      <c r="I159" s="17"/>
      <c r="J159" s="17"/>
      <c r="O159" s="50"/>
      <c r="P159" s="51"/>
      <c r="Q159" s="51"/>
    </row>
    <row r="160" spans="5:17" ht="14.25" customHeight="1" x14ac:dyDescent="0.45">
      <c r="E160" s="19"/>
      <c r="F160" s="19"/>
      <c r="G160" s="17"/>
      <c r="H160" s="17"/>
      <c r="I160" s="17"/>
      <c r="J160" s="17"/>
      <c r="O160" s="50"/>
      <c r="P160" s="51"/>
      <c r="Q160" s="51"/>
    </row>
    <row r="161" spans="5:17" ht="14.25" customHeight="1" x14ac:dyDescent="0.45">
      <c r="E161" s="19"/>
      <c r="F161" s="19"/>
      <c r="G161" s="17"/>
      <c r="H161" s="17"/>
      <c r="I161" s="17"/>
      <c r="J161" s="17"/>
      <c r="O161" s="50"/>
      <c r="P161" s="51"/>
      <c r="Q161" s="51"/>
    </row>
    <row r="162" spans="5:17" ht="14.25" customHeight="1" x14ac:dyDescent="0.45">
      <c r="E162" s="19"/>
      <c r="F162" s="19"/>
      <c r="G162" s="17"/>
      <c r="H162" s="17"/>
      <c r="I162" s="17"/>
      <c r="J162" s="17"/>
      <c r="O162" s="50"/>
      <c r="P162" s="51"/>
      <c r="Q162" s="51"/>
    </row>
    <row r="163" spans="5:17" ht="14.25" customHeight="1" x14ac:dyDescent="0.45">
      <c r="E163" s="19"/>
      <c r="F163" s="19"/>
      <c r="G163" s="17"/>
      <c r="H163" s="17"/>
      <c r="I163" s="17"/>
      <c r="J163" s="17"/>
      <c r="O163" s="50"/>
      <c r="P163" s="51"/>
      <c r="Q163" s="51"/>
    </row>
    <row r="164" spans="5:17" ht="14.25" customHeight="1" x14ac:dyDescent="0.45">
      <c r="E164" s="19"/>
      <c r="F164" s="19"/>
      <c r="G164" s="17"/>
      <c r="H164" s="17"/>
      <c r="I164" s="17"/>
      <c r="J164" s="17"/>
      <c r="O164" s="50"/>
      <c r="P164" s="51"/>
      <c r="Q164" s="51"/>
    </row>
    <row r="165" spans="5:17" ht="14.25" customHeight="1" x14ac:dyDescent="0.45">
      <c r="E165" s="19"/>
      <c r="F165" s="19"/>
      <c r="G165" s="17"/>
      <c r="H165" s="17"/>
      <c r="I165" s="17"/>
      <c r="J165" s="17"/>
      <c r="O165" s="50"/>
      <c r="P165" s="51"/>
      <c r="Q165" s="51"/>
    </row>
    <row r="166" spans="5:17" ht="14.25" customHeight="1" x14ac:dyDescent="0.45">
      <c r="E166" s="19"/>
      <c r="F166" s="19"/>
      <c r="G166" s="17"/>
      <c r="H166" s="17"/>
      <c r="I166" s="17"/>
      <c r="J166" s="17"/>
      <c r="O166" s="50"/>
      <c r="P166" s="51"/>
      <c r="Q166" s="51"/>
    </row>
    <row r="167" spans="5:17" ht="14.25" customHeight="1" x14ac:dyDescent="0.45">
      <c r="E167" s="19"/>
      <c r="F167" s="19"/>
      <c r="G167" s="17"/>
      <c r="H167" s="17"/>
      <c r="I167" s="17"/>
      <c r="J167" s="17"/>
      <c r="O167" s="50"/>
      <c r="P167" s="51"/>
      <c r="Q167" s="51"/>
    </row>
    <row r="168" spans="5:17" ht="14.25" customHeight="1" x14ac:dyDescent="0.45">
      <c r="E168" s="19"/>
      <c r="F168" s="19"/>
      <c r="G168" s="17"/>
      <c r="H168" s="17"/>
      <c r="I168" s="17"/>
      <c r="J168" s="17"/>
      <c r="O168" s="50"/>
      <c r="P168" s="51"/>
      <c r="Q168" s="51"/>
    </row>
    <row r="169" spans="5:17" ht="14.25" customHeight="1" x14ac:dyDescent="0.45">
      <c r="E169" s="19"/>
      <c r="F169" s="19"/>
      <c r="G169" s="17"/>
      <c r="H169" s="17"/>
      <c r="I169" s="17"/>
      <c r="J169" s="17"/>
      <c r="O169" s="50"/>
      <c r="P169" s="51"/>
      <c r="Q169" s="51"/>
    </row>
    <row r="170" spans="5:17" ht="14.25" customHeight="1" x14ac:dyDescent="0.45">
      <c r="E170" s="19"/>
      <c r="F170" s="19"/>
      <c r="G170" s="17"/>
      <c r="H170" s="17"/>
      <c r="I170" s="17"/>
      <c r="J170" s="17"/>
      <c r="O170" s="50"/>
      <c r="P170" s="51"/>
      <c r="Q170" s="51"/>
    </row>
    <row r="171" spans="5:17" ht="14.25" customHeight="1" x14ac:dyDescent="0.45">
      <c r="E171" s="19"/>
      <c r="F171" s="19"/>
      <c r="G171" s="17"/>
      <c r="H171" s="17"/>
      <c r="I171" s="17"/>
      <c r="J171" s="17"/>
      <c r="O171" s="50"/>
      <c r="P171" s="51"/>
      <c r="Q171" s="51"/>
    </row>
    <row r="172" spans="5:17" ht="14.25" customHeight="1" x14ac:dyDescent="0.45">
      <c r="E172" s="19"/>
      <c r="F172" s="19"/>
      <c r="G172" s="17"/>
      <c r="H172" s="17"/>
      <c r="I172" s="17"/>
      <c r="J172" s="17"/>
      <c r="O172" s="50"/>
      <c r="P172" s="51"/>
      <c r="Q172" s="51"/>
    </row>
    <row r="173" spans="5:17" ht="14.25" customHeight="1" x14ac:dyDescent="0.45">
      <c r="E173" s="19"/>
      <c r="F173" s="19"/>
      <c r="G173" s="17"/>
      <c r="H173" s="17"/>
      <c r="I173" s="17"/>
      <c r="J173" s="17"/>
      <c r="O173" s="50"/>
      <c r="P173" s="51"/>
      <c r="Q173" s="51"/>
    </row>
    <row r="174" spans="5:17" ht="14.25" customHeight="1" x14ac:dyDescent="0.45">
      <c r="E174" s="19"/>
      <c r="F174" s="19"/>
      <c r="G174" s="17"/>
      <c r="H174" s="17"/>
      <c r="I174" s="17"/>
      <c r="J174" s="17"/>
      <c r="O174" s="50"/>
      <c r="P174" s="51"/>
      <c r="Q174" s="51"/>
    </row>
    <row r="175" spans="5:17" ht="14.25" customHeight="1" x14ac:dyDescent="0.45">
      <c r="E175" s="19"/>
      <c r="F175" s="19"/>
      <c r="G175" s="17"/>
      <c r="H175" s="17"/>
      <c r="I175" s="17"/>
      <c r="J175" s="17"/>
      <c r="O175" s="50"/>
      <c r="P175" s="51"/>
      <c r="Q175" s="51"/>
    </row>
    <row r="176" spans="5:17" ht="14.25" customHeight="1" x14ac:dyDescent="0.45">
      <c r="E176" s="19"/>
      <c r="F176" s="19"/>
      <c r="G176" s="17"/>
      <c r="H176" s="17"/>
      <c r="I176" s="17"/>
      <c r="J176" s="17"/>
      <c r="O176" s="50"/>
      <c r="P176" s="51"/>
      <c r="Q176" s="51"/>
    </row>
    <row r="177" spans="5:17" ht="14.25" customHeight="1" x14ac:dyDescent="0.45">
      <c r="E177" s="19"/>
      <c r="F177" s="19"/>
      <c r="G177" s="17"/>
      <c r="H177" s="17"/>
      <c r="I177" s="17"/>
      <c r="J177" s="17"/>
      <c r="O177" s="50"/>
      <c r="P177" s="51"/>
      <c r="Q177" s="51"/>
    </row>
    <row r="178" spans="5:17" ht="14.25" customHeight="1" x14ac:dyDescent="0.45">
      <c r="E178" s="19"/>
      <c r="F178" s="19"/>
      <c r="G178" s="17"/>
      <c r="H178" s="17"/>
      <c r="I178" s="17"/>
      <c r="J178" s="17"/>
      <c r="O178" s="50"/>
      <c r="P178" s="51"/>
      <c r="Q178" s="51"/>
    </row>
    <row r="179" spans="5:17" ht="14.25" customHeight="1" x14ac:dyDescent="0.45">
      <c r="E179" s="19"/>
      <c r="F179" s="19"/>
      <c r="G179" s="17"/>
      <c r="H179" s="17"/>
      <c r="I179" s="17"/>
      <c r="J179" s="17"/>
      <c r="O179" s="50"/>
      <c r="P179" s="51"/>
      <c r="Q179" s="51"/>
    </row>
    <row r="180" spans="5:17" ht="14.25" customHeight="1" x14ac:dyDescent="0.45">
      <c r="E180" s="19"/>
      <c r="F180" s="19"/>
      <c r="G180" s="17"/>
      <c r="H180" s="17"/>
      <c r="I180" s="17"/>
      <c r="J180" s="17"/>
      <c r="O180" s="50"/>
      <c r="P180" s="51"/>
      <c r="Q180" s="51"/>
    </row>
    <row r="181" spans="5:17" ht="14.25" customHeight="1" x14ac:dyDescent="0.45">
      <c r="E181" s="19"/>
      <c r="F181" s="19"/>
      <c r="G181" s="17"/>
      <c r="H181" s="17"/>
      <c r="I181" s="17"/>
      <c r="J181" s="17"/>
      <c r="O181" s="50"/>
      <c r="P181" s="51"/>
      <c r="Q181" s="51"/>
    </row>
    <row r="182" spans="5:17" ht="14.25" customHeight="1" x14ac:dyDescent="0.45">
      <c r="E182" s="19"/>
      <c r="F182" s="19"/>
      <c r="G182" s="17"/>
      <c r="H182" s="17"/>
      <c r="I182" s="17"/>
      <c r="J182" s="17"/>
      <c r="O182" s="50"/>
      <c r="P182" s="51"/>
      <c r="Q182" s="51"/>
    </row>
    <row r="183" spans="5:17" ht="14.25" customHeight="1" x14ac:dyDescent="0.45">
      <c r="E183" s="19"/>
      <c r="F183" s="19"/>
      <c r="G183" s="17"/>
      <c r="H183" s="17"/>
      <c r="I183" s="17"/>
      <c r="J183" s="17"/>
      <c r="O183" s="50"/>
      <c r="P183" s="51"/>
      <c r="Q183" s="51"/>
    </row>
    <row r="184" spans="5:17" ht="14.25" customHeight="1" x14ac:dyDescent="0.45">
      <c r="E184" s="19"/>
      <c r="F184" s="19"/>
      <c r="G184" s="17"/>
      <c r="H184" s="17"/>
      <c r="I184" s="17"/>
      <c r="J184" s="17"/>
      <c r="O184" s="50"/>
      <c r="P184" s="51"/>
      <c r="Q184" s="51"/>
    </row>
    <row r="185" spans="5:17" ht="14.25" customHeight="1" x14ac:dyDescent="0.45">
      <c r="E185" s="19"/>
      <c r="F185" s="19"/>
      <c r="G185" s="17"/>
      <c r="H185" s="17"/>
      <c r="I185" s="17"/>
      <c r="J185" s="17"/>
      <c r="O185" s="50"/>
      <c r="P185" s="51"/>
      <c r="Q185" s="51"/>
    </row>
    <row r="186" spans="5:17" ht="14.25" customHeight="1" x14ac:dyDescent="0.45">
      <c r="E186" s="19"/>
      <c r="F186" s="19"/>
      <c r="G186" s="17"/>
      <c r="H186" s="17"/>
      <c r="I186" s="17"/>
      <c r="J186" s="17"/>
      <c r="O186" s="50"/>
      <c r="P186" s="51"/>
      <c r="Q186" s="51"/>
    </row>
    <row r="187" spans="5:17" ht="14.25" customHeight="1" x14ac:dyDescent="0.45">
      <c r="E187" s="19"/>
      <c r="F187" s="19"/>
      <c r="G187" s="17"/>
      <c r="H187" s="17"/>
      <c r="I187" s="17"/>
      <c r="J187" s="17"/>
      <c r="O187" s="50"/>
      <c r="P187" s="51"/>
      <c r="Q187" s="51"/>
    </row>
    <row r="188" spans="5:17" ht="14.25" customHeight="1" x14ac:dyDescent="0.45">
      <c r="E188" s="19"/>
      <c r="F188" s="19"/>
      <c r="G188" s="17"/>
      <c r="H188" s="17"/>
      <c r="I188" s="17"/>
      <c r="J188" s="17"/>
      <c r="O188" s="50"/>
      <c r="P188" s="51"/>
      <c r="Q188" s="51"/>
    </row>
    <row r="189" spans="5:17" ht="14.25" customHeight="1" x14ac:dyDescent="0.45">
      <c r="E189" s="19"/>
      <c r="F189" s="19"/>
      <c r="G189" s="17"/>
      <c r="H189" s="17"/>
      <c r="I189" s="17"/>
      <c r="J189" s="17"/>
      <c r="O189" s="50"/>
      <c r="P189" s="51"/>
      <c r="Q189" s="51"/>
    </row>
    <row r="190" spans="5:17" ht="14.25" customHeight="1" x14ac:dyDescent="0.45">
      <c r="E190" s="19"/>
      <c r="F190" s="19"/>
      <c r="G190" s="17"/>
      <c r="H190" s="17"/>
      <c r="I190" s="17"/>
      <c r="J190" s="17"/>
      <c r="O190" s="50"/>
      <c r="P190" s="51"/>
      <c r="Q190" s="51"/>
    </row>
    <row r="191" spans="5:17" ht="14.25" customHeight="1" x14ac:dyDescent="0.45">
      <c r="E191" s="19"/>
      <c r="F191" s="19"/>
      <c r="G191" s="17"/>
      <c r="H191" s="17"/>
      <c r="I191" s="17"/>
      <c r="J191" s="17"/>
      <c r="O191" s="50"/>
      <c r="P191" s="51"/>
      <c r="Q191" s="51"/>
    </row>
    <row r="192" spans="5:17" ht="14.25" customHeight="1" x14ac:dyDescent="0.45">
      <c r="E192" s="19"/>
      <c r="F192" s="19"/>
      <c r="G192" s="17"/>
      <c r="H192" s="17"/>
      <c r="I192" s="17"/>
      <c r="J192" s="17"/>
      <c r="O192" s="50"/>
      <c r="P192" s="51"/>
      <c r="Q192" s="51"/>
    </row>
    <row r="193" spans="5:17" ht="14.25" customHeight="1" x14ac:dyDescent="0.45">
      <c r="E193" s="19"/>
      <c r="F193" s="19"/>
      <c r="G193" s="17"/>
      <c r="H193" s="17"/>
      <c r="I193" s="17"/>
      <c r="J193" s="17"/>
      <c r="O193" s="50"/>
      <c r="P193" s="51"/>
      <c r="Q193" s="51"/>
    </row>
    <row r="194" spans="5:17" ht="14.25" customHeight="1" x14ac:dyDescent="0.45">
      <c r="E194" s="19"/>
      <c r="F194" s="19"/>
      <c r="G194" s="17"/>
      <c r="H194" s="17"/>
      <c r="I194" s="17"/>
      <c r="J194" s="17"/>
      <c r="O194" s="50"/>
      <c r="P194" s="51"/>
      <c r="Q194" s="51"/>
    </row>
    <row r="195" spans="5:17" ht="14.25" customHeight="1" x14ac:dyDescent="0.45">
      <c r="E195" s="19"/>
      <c r="F195" s="19"/>
      <c r="G195" s="17"/>
      <c r="H195" s="17"/>
      <c r="I195" s="17"/>
      <c r="J195" s="17"/>
      <c r="O195" s="50"/>
      <c r="P195" s="51"/>
      <c r="Q195" s="51"/>
    </row>
    <row r="196" spans="5:17" ht="14.25" customHeight="1" x14ac:dyDescent="0.45">
      <c r="E196" s="19"/>
      <c r="F196" s="19"/>
      <c r="G196" s="17"/>
      <c r="H196" s="17"/>
      <c r="I196" s="17"/>
      <c r="J196" s="17"/>
      <c r="O196" s="50"/>
      <c r="P196" s="51"/>
      <c r="Q196" s="51"/>
    </row>
    <row r="197" spans="5:17" ht="14.25" customHeight="1" x14ac:dyDescent="0.45">
      <c r="E197" s="19"/>
      <c r="F197" s="19"/>
      <c r="G197" s="17"/>
      <c r="H197" s="17"/>
      <c r="I197" s="17"/>
      <c r="J197" s="17"/>
      <c r="O197" s="50"/>
      <c r="P197" s="51"/>
      <c r="Q197" s="51"/>
    </row>
    <row r="198" spans="5:17" ht="14.25" customHeight="1" x14ac:dyDescent="0.45">
      <c r="E198" s="19"/>
      <c r="F198" s="19"/>
      <c r="G198" s="17"/>
      <c r="H198" s="17"/>
      <c r="I198" s="17"/>
      <c r="J198" s="17"/>
      <c r="O198" s="50"/>
      <c r="P198" s="51"/>
      <c r="Q198" s="51"/>
    </row>
    <row r="199" spans="5:17" ht="14.25" customHeight="1" x14ac:dyDescent="0.45">
      <c r="E199" s="19"/>
      <c r="F199" s="19"/>
      <c r="G199" s="17"/>
      <c r="H199" s="17"/>
      <c r="I199" s="17"/>
      <c r="J199" s="17"/>
      <c r="O199" s="50"/>
      <c r="P199" s="51"/>
      <c r="Q199" s="51"/>
    </row>
    <row r="200" spans="5:17" ht="14.25" customHeight="1" x14ac:dyDescent="0.45">
      <c r="E200" s="19"/>
      <c r="F200" s="19"/>
      <c r="G200" s="17"/>
      <c r="H200" s="17"/>
      <c r="I200" s="17"/>
      <c r="J200" s="17"/>
      <c r="O200" s="50"/>
      <c r="P200" s="51"/>
      <c r="Q200" s="51"/>
    </row>
    <row r="201" spans="5:17" ht="14.25" customHeight="1" x14ac:dyDescent="0.45">
      <c r="E201" s="19"/>
      <c r="F201" s="19"/>
      <c r="G201" s="17"/>
      <c r="H201" s="17"/>
      <c r="I201" s="17"/>
      <c r="J201" s="17"/>
      <c r="O201" s="50"/>
      <c r="P201" s="51"/>
      <c r="Q201" s="51"/>
    </row>
    <row r="202" spans="5:17" ht="14.25" customHeight="1" x14ac:dyDescent="0.45">
      <c r="E202" s="19"/>
      <c r="F202" s="19"/>
      <c r="G202" s="17"/>
      <c r="H202" s="17"/>
      <c r="I202" s="17"/>
      <c r="J202" s="17"/>
      <c r="O202" s="50"/>
      <c r="P202" s="51"/>
      <c r="Q202" s="51"/>
    </row>
    <row r="203" spans="5:17" ht="14.25" customHeight="1" x14ac:dyDescent="0.45">
      <c r="E203" s="19"/>
      <c r="F203" s="19"/>
      <c r="G203" s="17"/>
      <c r="H203" s="17"/>
      <c r="I203" s="17"/>
      <c r="J203" s="17"/>
      <c r="O203" s="50"/>
      <c r="P203" s="51"/>
      <c r="Q203" s="51"/>
    </row>
    <row r="204" spans="5:17" ht="14.25" customHeight="1" x14ac:dyDescent="0.45">
      <c r="E204" s="19"/>
      <c r="F204" s="19"/>
      <c r="G204" s="17"/>
      <c r="H204" s="17"/>
      <c r="I204" s="17"/>
      <c r="J204" s="17"/>
      <c r="O204" s="50"/>
      <c r="P204" s="51"/>
      <c r="Q204" s="51"/>
    </row>
    <row r="205" spans="5:17" ht="14.25" customHeight="1" x14ac:dyDescent="0.45">
      <c r="E205" s="19"/>
      <c r="F205" s="19"/>
      <c r="G205" s="17"/>
      <c r="H205" s="17"/>
      <c r="I205" s="17"/>
      <c r="J205" s="17"/>
      <c r="O205" s="50"/>
      <c r="P205" s="51"/>
      <c r="Q205" s="51"/>
    </row>
    <row r="206" spans="5:17" ht="14.25" customHeight="1" x14ac:dyDescent="0.45">
      <c r="E206" s="19"/>
      <c r="F206" s="19"/>
      <c r="G206" s="17"/>
      <c r="H206" s="17"/>
      <c r="I206" s="17"/>
      <c r="J206" s="17"/>
      <c r="O206" s="50"/>
      <c r="P206" s="51"/>
      <c r="Q206" s="51"/>
    </row>
    <row r="207" spans="5:17" ht="14.25" customHeight="1" x14ac:dyDescent="0.45">
      <c r="E207" s="19"/>
      <c r="F207" s="19"/>
      <c r="G207" s="17"/>
      <c r="H207" s="17"/>
      <c r="I207" s="17"/>
      <c r="J207" s="17"/>
      <c r="O207" s="50"/>
      <c r="P207" s="51"/>
      <c r="Q207" s="51"/>
    </row>
    <row r="208" spans="5:17" ht="14.25" customHeight="1" x14ac:dyDescent="0.45">
      <c r="E208" s="19"/>
      <c r="F208" s="19"/>
      <c r="G208" s="17"/>
      <c r="H208" s="17"/>
      <c r="I208" s="17"/>
      <c r="J208" s="17"/>
      <c r="O208" s="50"/>
      <c r="P208" s="51"/>
      <c r="Q208" s="51"/>
    </row>
    <row r="209" spans="5:17" ht="14.25" customHeight="1" x14ac:dyDescent="0.45">
      <c r="E209" s="19"/>
      <c r="F209" s="19"/>
      <c r="G209" s="17"/>
      <c r="H209" s="17"/>
      <c r="I209" s="17"/>
      <c r="J209" s="17"/>
      <c r="O209" s="50"/>
      <c r="P209" s="51"/>
      <c r="Q209" s="51"/>
    </row>
    <row r="210" spans="5:17" ht="14.25" customHeight="1" x14ac:dyDescent="0.45">
      <c r="E210" s="19"/>
      <c r="F210" s="19"/>
      <c r="G210" s="17"/>
      <c r="H210" s="17"/>
      <c r="I210" s="17"/>
      <c r="J210" s="17"/>
      <c r="O210" s="50"/>
      <c r="P210" s="51"/>
      <c r="Q210" s="51"/>
    </row>
    <row r="211" spans="5:17" ht="14.25" customHeight="1" x14ac:dyDescent="0.45">
      <c r="E211" s="19"/>
      <c r="F211" s="19"/>
      <c r="G211" s="17"/>
      <c r="H211" s="17"/>
      <c r="I211" s="17"/>
      <c r="J211" s="17"/>
      <c r="O211" s="50"/>
      <c r="P211" s="51"/>
      <c r="Q211" s="51"/>
    </row>
    <row r="212" spans="5:17" ht="14.25" customHeight="1" x14ac:dyDescent="0.45">
      <c r="E212" s="19"/>
      <c r="F212" s="19"/>
      <c r="G212" s="17"/>
      <c r="H212" s="17"/>
      <c r="I212" s="17"/>
      <c r="J212" s="17"/>
      <c r="O212" s="50"/>
      <c r="P212" s="51"/>
      <c r="Q212" s="51"/>
    </row>
    <row r="213" spans="5:17" ht="14.25" customHeight="1" x14ac:dyDescent="0.45">
      <c r="E213" s="19"/>
      <c r="F213" s="19"/>
      <c r="G213" s="17"/>
      <c r="H213" s="17"/>
      <c r="I213" s="17"/>
      <c r="J213" s="17"/>
      <c r="O213" s="50"/>
      <c r="P213" s="51"/>
      <c r="Q213" s="51"/>
    </row>
    <row r="214" spans="5:17" ht="14.25" customHeight="1" x14ac:dyDescent="0.45">
      <c r="E214" s="19"/>
      <c r="F214" s="19"/>
      <c r="G214" s="17"/>
      <c r="H214" s="17"/>
      <c r="I214" s="17"/>
      <c r="J214" s="17"/>
      <c r="O214" s="50"/>
      <c r="P214" s="51"/>
      <c r="Q214" s="51"/>
    </row>
    <row r="215" spans="5:17" ht="14.25" customHeight="1" x14ac:dyDescent="0.45">
      <c r="E215" s="19"/>
      <c r="F215" s="19"/>
      <c r="G215" s="17"/>
      <c r="H215" s="17"/>
      <c r="I215" s="17"/>
      <c r="J215" s="17"/>
      <c r="O215" s="50"/>
      <c r="P215" s="51"/>
      <c r="Q215" s="51"/>
    </row>
    <row r="216" spans="5:17" ht="14.25" customHeight="1" x14ac:dyDescent="0.45">
      <c r="E216" s="19"/>
      <c r="F216" s="19"/>
      <c r="G216" s="17"/>
      <c r="H216" s="17"/>
      <c r="I216" s="17"/>
      <c r="J216" s="17"/>
      <c r="O216" s="50"/>
      <c r="P216" s="51"/>
      <c r="Q216" s="51"/>
    </row>
    <row r="217" spans="5:17" ht="14.25" customHeight="1" x14ac:dyDescent="0.45">
      <c r="E217" s="19"/>
      <c r="F217" s="19"/>
      <c r="G217" s="17"/>
      <c r="H217" s="17"/>
      <c r="I217" s="17"/>
      <c r="J217" s="17"/>
      <c r="O217" s="50"/>
      <c r="P217" s="51"/>
      <c r="Q217" s="51"/>
    </row>
    <row r="218" spans="5:17" ht="14.25" customHeight="1" x14ac:dyDescent="0.45">
      <c r="E218" s="19"/>
      <c r="F218" s="19"/>
      <c r="G218" s="17"/>
      <c r="H218" s="17"/>
      <c r="I218" s="17"/>
      <c r="J218" s="17"/>
      <c r="O218" s="50"/>
      <c r="P218" s="51"/>
      <c r="Q218" s="51"/>
    </row>
    <row r="219" spans="5:17" ht="14.25" customHeight="1" x14ac:dyDescent="0.45">
      <c r="E219" s="19"/>
      <c r="F219" s="19"/>
      <c r="G219" s="17"/>
      <c r="H219" s="17"/>
      <c r="I219" s="17"/>
      <c r="J219" s="17"/>
      <c r="O219" s="50"/>
      <c r="P219" s="51"/>
      <c r="Q219" s="51"/>
    </row>
    <row r="220" spans="5:17" ht="14.25" customHeight="1" x14ac:dyDescent="0.45">
      <c r="E220" s="19"/>
      <c r="F220" s="19"/>
      <c r="G220" s="17"/>
      <c r="H220" s="17"/>
      <c r="I220" s="17"/>
      <c r="J220" s="17"/>
      <c r="O220" s="50"/>
      <c r="P220" s="51"/>
      <c r="Q220" s="51"/>
    </row>
    <row r="221" spans="5:17" ht="14.25" customHeight="1" x14ac:dyDescent="0.45">
      <c r="E221" s="19"/>
      <c r="F221" s="19"/>
      <c r="G221" s="17"/>
      <c r="H221" s="17"/>
      <c r="I221" s="17"/>
      <c r="J221" s="17"/>
      <c r="O221" s="50"/>
      <c r="P221" s="51"/>
      <c r="Q221" s="51"/>
    </row>
    <row r="222" spans="5:17" ht="14.25" customHeight="1" x14ac:dyDescent="0.45">
      <c r="E222" s="19"/>
      <c r="F222" s="19"/>
      <c r="G222" s="17"/>
      <c r="H222" s="17"/>
      <c r="I222" s="17"/>
      <c r="J222" s="17"/>
      <c r="O222" s="50"/>
      <c r="P222" s="51"/>
      <c r="Q222" s="51"/>
    </row>
    <row r="223" spans="5:17" ht="14.25" customHeight="1" x14ac:dyDescent="0.45">
      <c r="E223" s="19"/>
      <c r="F223" s="19"/>
      <c r="G223" s="17"/>
      <c r="H223" s="17"/>
      <c r="I223" s="17"/>
      <c r="J223" s="17"/>
      <c r="O223" s="50"/>
      <c r="P223" s="51"/>
      <c r="Q223" s="51"/>
    </row>
    <row r="224" spans="5:17" ht="14.25" customHeight="1" x14ac:dyDescent="0.45">
      <c r="E224" s="19"/>
      <c r="F224" s="19"/>
      <c r="G224" s="17"/>
      <c r="H224" s="17"/>
      <c r="I224" s="17"/>
      <c r="J224" s="17"/>
      <c r="O224" s="50"/>
      <c r="P224" s="51"/>
      <c r="Q224" s="51"/>
    </row>
    <row r="225" spans="5:17" ht="14.25" customHeight="1" x14ac:dyDescent="0.45">
      <c r="E225" s="19"/>
      <c r="F225" s="19"/>
      <c r="G225" s="17"/>
      <c r="H225" s="17"/>
      <c r="I225" s="17"/>
      <c r="J225" s="17"/>
      <c r="O225" s="50"/>
      <c r="P225" s="51"/>
      <c r="Q225" s="51"/>
    </row>
    <row r="226" spans="5:17" ht="14.25" customHeight="1" x14ac:dyDescent="0.45">
      <c r="E226" s="19"/>
      <c r="F226" s="19"/>
      <c r="G226" s="17"/>
      <c r="H226" s="17"/>
      <c r="I226" s="17"/>
      <c r="J226" s="17"/>
      <c r="O226" s="50"/>
      <c r="P226" s="51"/>
      <c r="Q226" s="51"/>
    </row>
    <row r="227" spans="5:17" ht="14.25" customHeight="1" x14ac:dyDescent="0.45">
      <c r="E227" s="19"/>
      <c r="F227" s="19"/>
      <c r="G227" s="17"/>
      <c r="H227" s="17"/>
      <c r="I227" s="17"/>
      <c r="J227" s="17"/>
      <c r="O227" s="50"/>
      <c r="P227" s="51"/>
      <c r="Q227" s="51"/>
    </row>
    <row r="228" spans="5:17" ht="14.25" customHeight="1" x14ac:dyDescent="0.45">
      <c r="E228" s="19"/>
      <c r="F228" s="19"/>
      <c r="G228" s="17"/>
      <c r="H228" s="17"/>
      <c r="I228" s="17"/>
      <c r="J228" s="17"/>
      <c r="O228" s="50"/>
      <c r="P228" s="51"/>
      <c r="Q228" s="51"/>
    </row>
    <row r="229" spans="5:17" ht="14.25" customHeight="1" x14ac:dyDescent="0.45">
      <c r="E229" s="19"/>
      <c r="F229" s="19"/>
      <c r="G229" s="17"/>
      <c r="H229" s="17"/>
      <c r="I229" s="17"/>
      <c r="J229" s="17"/>
      <c r="O229" s="50"/>
      <c r="P229" s="51"/>
      <c r="Q229" s="51"/>
    </row>
    <row r="230" spans="5:17" ht="14.25" customHeight="1" x14ac:dyDescent="0.45">
      <c r="E230" s="19"/>
      <c r="F230" s="19"/>
      <c r="G230" s="17"/>
      <c r="H230" s="17"/>
      <c r="I230" s="17"/>
      <c r="J230" s="17"/>
      <c r="O230" s="50"/>
      <c r="P230" s="51"/>
      <c r="Q230" s="51"/>
    </row>
    <row r="231" spans="5:17" ht="14.25" customHeight="1" x14ac:dyDescent="0.45">
      <c r="E231" s="19"/>
      <c r="F231" s="19"/>
      <c r="G231" s="17"/>
      <c r="H231" s="17"/>
      <c r="I231" s="17"/>
      <c r="J231" s="17"/>
      <c r="O231" s="50"/>
      <c r="P231" s="51"/>
      <c r="Q231" s="51"/>
    </row>
    <row r="232" spans="5:17" ht="14.25" customHeight="1" x14ac:dyDescent="0.45">
      <c r="E232" s="19"/>
      <c r="F232" s="19"/>
      <c r="G232" s="17"/>
      <c r="H232" s="17"/>
      <c r="I232" s="17"/>
      <c r="J232" s="17"/>
      <c r="O232" s="50"/>
      <c r="P232" s="51"/>
      <c r="Q232" s="51"/>
    </row>
    <row r="233" spans="5:17" ht="14.25" customHeight="1" x14ac:dyDescent="0.45">
      <c r="E233" s="19"/>
      <c r="F233" s="19"/>
      <c r="G233" s="17"/>
      <c r="H233" s="17"/>
      <c r="I233" s="17"/>
      <c r="J233" s="17"/>
      <c r="O233" s="50"/>
      <c r="P233" s="51"/>
      <c r="Q233" s="51"/>
    </row>
    <row r="234" spans="5:17" ht="14.25" customHeight="1" x14ac:dyDescent="0.45">
      <c r="E234" s="19"/>
      <c r="F234" s="19"/>
      <c r="G234" s="17"/>
      <c r="H234" s="17"/>
      <c r="I234" s="17"/>
      <c r="J234" s="17"/>
      <c r="O234" s="50"/>
      <c r="P234" s="51"/>
      <c r="Q234" s="51"/>
    </row>
    <row r="235" spans="5:17" ht="14.25" customHeight="1" x14ac:dyDescent="0.45">
      <c r="E235" s="19"/>
      <c r="F235" s="19"/>
      <c r="G235" s="17"/>
      <c r="H235" s="17"/>
      <c r="I235" s="17"/>
      <c r="J235" s="17"/>
      <c r="O235" s="50"/>
      <c r="P235" s="51"/>
      <c r="Q235" s="51"/>
    </row>
    <row r="236" spans="5:17" ht="14.25" customHeight="1" x14ac:dyDescent="0.45">
      <c r="E236" s="19"/>
      <c r="F236" s="19"/>
      <c r="G236" s="17"/>
      <c r="H236" s="17"/>
      <c r="I236" s="17"/>
      <c r="J236" s="17"/>
      <c r="O236" s="50"/>
      <c r="P236" s="51"/>
      <c r="Q236" s="51"/>
    </row>
    <row r="237" spans="5:17" ht="14.25" customHeight="1" x14ac:dyDescent="0.45">
      <c r="E237" s="19"/>
      <c r="F237" s="19"/>
      <c r="G237" s="17"/>
      <c r="H237" s="17"/>
      <c r="I237" s="17"/>
      <c r="J237" s="17"/>
      <c r="O237" s="50"/>
      <c r="P237" s="51"/>
      <c r="Q237" s="51"/>
    </row>
    <row r="238" spans="5:17" ht="14.25" customHeight="1" x14ac:dyDescent="0.45">
      <c r="E238" s="19"/>
      <c r="F238" s="19"/>
      <c r="G238" s="17"/>
      <c r="H238" s="17"/>
      <c r="I238" s="17"/>
      <c r="J238" s="17"/>
      <c r="O238" s="50"/>
      <c r="P238" s="51"/>
      <c r="Q238" s="51"/>
    </row>
    <row r="239" spans="5:17" ht="14.25" customHeight="1" x14ac:dyDescent="0.45">
      <c r="E239" s="19"/>
      <c r="F239" s="19"/>
      <c r="G239" s="17"/>
      <c r="H239" s="17"/>
      <c r="I239" s="17"/>
      <c r="J239" s="17"/>
      <c r="O239" s="50"/>
      <c r="P239" s="51"/>
      <c r="Q239" s="51"/>
    </row>
    <row r="240" spans="5:17" ht="14.25" customHeight="1" x14ac:dyDescent="0.45">
      <c r="E240" s="19"/>
      <c r="F240" s="19"/>
      <c r="G240" s="17"/>
      <c r="H240" s="17"/>
      <c r="I240" s="17"/>
      <c r="J240" s="17"/>
      <c r="O240" s="50"/>
      <c r="P240" s="51"/>
      <c r="Q240" s="51"/>
    </row>
    <row r="241" spans="5:17" ht="14.25" customHeight="1" x14ac:dyDescent="0.45">
      <c r="E241" s="19"/>
      <c r="F241" s="19"/>
      <c r="G241" s="17"/>
      <c r="H241" s="17"/>
      <c r="I241" s="17"/>
      <c r="J241" s="17"/>
      <c r="O241" s="50"/>
      <c r="P241" s="51"/>
      <c r="Q241" s="51"/>
    </row>
    <row r="242" spans="5:17" ht="14.25" customHeight="1" x14ac:dyDescent="0.45">
      <c r="E242" s="19"/>
      <c r="F242" s="19"/>
      <c r="G242" s="17"/>
      <c r="H242" s="17"/>
      <c r="I242" s="17"/>
      <c r="J242" s="17"/>
      <c r="O242" s="50"/>
      <c r="P242" s="51"/>
      <c r="Q242" s="51"/>
    </row>
    <row r="243" spans="5:17" ht="14.25" customHeight="1" x14ac:dyDescent="0.45">
      <c r="E243" s="19"/>
      <c r="F243" s="19"/>
      <c r="G243" s="17"/>
      <c r="H243" s="17"/>
      <c r="I243" s="17"/>
      <c r="J243" s="17"/>
      <c r="O243" s="50"/>
      <c r="P243" s="51"/>
      <c r="Q243" s="51"/>
    </row>
    <row r="244" spans="5:17" ht="14.25" customHeight="1" x14ac:dyDescent="0.45">
      <c r="E244" s="19"/>
      <c r="F244" s="19"/>
      <c r="G244" s="17"/>
      <c r="H244" s="17"/>
      <c r="I244" s="17"/>
      <c r="J244" s="17"/>
      <c r="O244" s="50"/>
      <c r="P244" s="51"/>
      <c r="Q244" s="51"/>
    </row>
    <row r="245" spans="5:17" ht="14.25" customHeight="1" x14ac:dyDescent="0.45">
      <c r="E245" s="19"/>
      <c r="F245" s="19"/>
      <c r="G245" s="17"/>
      <c r="H245" s="17"/>
      <c r="I245" s="17"/>
      <c r="J245" s="17"/>
      <c r="O245" s="50"/>
      <c r="P245" s="51"/>
      <c r="Q245" s="51"/>
    </row>
    <row r="246" spans="5:17" ht="14.25" customHeight="1" x14ac:dyDescent="0.45">
      <c r="E246" s="19"/>
      <c r="F246" s="19"/>
      <c r="G246" s="17"/>
      <c r="H246" s="17"/>
      <c r="I246" s="17"/>
      <c r="J246" s="17"/>
      <c r="O246" s="50"/>
      <c r="P246" s="51"/>
      <c r="Q246" s="51"/>
    </row>
    <row r="247" spans="5:17" ht="14.25" customHeight="1" x14ac:dyDescent="0.45">
      <c r="E247" s="19"/>
      <c r="F247" s="19"/>
      <c r="G247" s="17"/>
      <c r="H247" s="17"/>
      <c r="I247" s="17"/>
      <c r="J247" s="17"/>
      <c r="O247" s="50"/>
      <c r="P247" s="51"/>
      <c r="Q247" s="51"/>
    </row>
    <row r="248" spans="5:17" ht="14.25" customHeight="1" x14ac:dyDescent="0.45">
      <c r="E248" s="19"/>
      <c r="F248" s="19"/>
      <c r="G248" s="17"/>
      <c r="H248" s="17"/>
      <c r="I248" s="17"/>
      <c r="J248" s="17"/>
      <c r="O248" s="50"/>
      <c r="P248" s="51"/>
      <c r="Q248" s="51"/>
    </row>
    <row r="249" spans="5:17" ht="14.25" customHeight="1" x14ac:dyDescent="0.45">
      <c r="E249" s="19"/>
      <c r="F249" s="19"/>
      <c r="G249" s="17"/>
      <c r="H249" s="17"/>
      <c r="I249" s="17"/>
      <c r="J249" s="17"/>
      <c r="O249" s="50"/>
      <c r="P249" s="51"/>
      <c r="Q249" s="51"/>
    </row>
    <row r="250" spans="5:17" ht="14.25" customHeight="1" x14ac:dyDescent="0.45">
      <c r="E250" s="19"/>
      <c r="F250" s="19"/>
      <c r="G250" s="17"/>
      <c r="H250" s="17"/>
      <c r="I250" s="17"/>
      <c r="J250" s="17"/>
      <c r="O250" s="50"/>
      <c r="P250" s="51"/>
      <c r="Q250" s="51"/>
    </row>
    <row r="251" spans="5:17" ht="14.25" customHeight="1" x14ac:dyDescent="0.45">
      <c r="E251" s="19"/>
      <c r="F251" s="19"/>
      <c r="G251" s="17"/>
      <c r="H251" s="17"/>
      <c r="I251" s="17"/>
      <c r="J251" s="17"/>
      <c r="O251" s="50"/>
      <c r="P251" s="51"/>
      <c r="Q251" s="51"/>
    </row>
    <row r="252" spans="5:17" ht="14.25" customHeight="1" x14ac:dyDescent="0.45">
      <c r="E252" s="19"/>
      <c r="F252" s="19"/>
      <c r="G252" s="17"/>
      <c r="H252" s="17"/>
      <c r="I252" s="17"/>
      <c r="J252" s="17"/>
      <c r="O252" s="50"/>
      <c r="P252" s="51"/>
      <c r="Q252" s="51"/>
    </row>
    <row r="253" spans="5:17" ht="14.25" customHeight="1" x14ac:dyDescent="0.45">
      <c r="E253" s="19"/>
      <c r="F253" s="19"/>
      <c r="G253" s="17"/>
      <c r="H253" s="17"/>
      <c r="I253" s="17"/>
      <c r="J253" s="17"/>
      <c r="O253" s="50"/>
      <c r="P253" s="51"/>
      <c r="Q253" s="51"/>
    </row>
    <row r="254" spans="5:17" ht="14.25" customHeight="1" x14ac:dyDescent="0.45">
      <c r="E254" s="19"/>
      <c r="F254" s="19"/>
      <c r="G254" s="17"/>
      <c r="H254" s="17"/>
      <c r="I254" s="17"/>
      <c r="J254" s="17"/>
      <c r="O254" s="50"/>
      <c r="P254" s="51"/>
      <c r="Q254" s="51"/>
    </row>
    <row r="255" spans="5:17" ht="14.25" customHeight="1" x14ac:dyDescent="0.45">
      <c r="E255" s="19"/>
      <c r="F255" s="19"/>
      <c r="G255" s="17"/>
      <c r="H255" s="17"/>
      <c r="I255" s="17"/>
      <c r="J255" s="17"/>
      <c r="O255" s="50"/>
      <c r="P255" s="51"/>
      <c r="Q255" s="51"/>
    </row>
    <row r="256" spans="5:17" ht="14.25" customHeight="1" x14ac:dyDescent="0.45">
      <c r="E256" s="19"/>
      <c r="F256" s="19"/>
      <c r="G256" s="17"/>
      <c r="H256" s="17"/>
      <c r="I256" s="17"/>
      <c r="J256" s="17"/>
      <c r="O256" s="50"/>
      <c r="P256" s="51"/>
      <c r="Q256" s="51"/>
    </row>
    <row r="257" spans="5:17" ht="14.25" customHeight="1" x14ac:dyDescent="0.45">
      <c r="E257" s="19"/>
      <c r="F257" s="19"/>
      <c r="G257" s="17"/>
      <c r="H257" s="17"/>
      <c r="I257" s="17"/>
      <c r="J257" s="17"/>
      <c r="O257" s="50"/>
      <c r="P257" s="51"/>
      <c r="Q257" s="51"/>
    </row>
    <row r="258" spans="5:17" ht="14.25" customHeight="1" x14ac:dyDescent="0.45">
      <c r="E258" s="19"/>
      <c r="F258" s="19"/>
      <c r="G258" s="17"/>
      <c r="H258" s="17"/>
      <c r="I258" s="17"/>
      <c r="J258" s="17"/>
      <c r="O258" s="50"/>
      <c r="P258" s="51"/>
      <c r="Q258" s="51"/>
    </row>
    <row r="259" spans="5:17" ht="14.25" customHeight="1" x14ac:dyDescent="0.45">
      <c r="E259" s="19"/>
      <c r="F259" s="19"/>
      <c r="G259" s="17"/>
      <c r="H259" s="17"/>
      <c r="I259" s="17"/>
      <c r="J259" s="17"/>
      <c r="O259" s="50"/>
      <c r="P259" s="51"/>
      <c r="Q259" s="51"/>
    </row>
    <row r="260" spans="5:17" ht="14.25" customHeight="1" x14ac:dyDescent="0.45">
      <c r="E260" s="19"/>
      <c r="F260" s="19"/>
      <c r="G260" s="17"/>
      <c r="H260" s="17"/>
      <c r="I260" s="17"/>
      <c r="J260" s="17"/>
      <c r="O260" s="50"/>
      <c r="P260" s="51"/>
      <c r="Q260" s="51"/>
    </row>
    <row r="261" spans="5:17" ht="14.25" customHeight="1" x14ac:dyDescent="0.45">
      <c r="E261" s="19"/>
      <c r="F261" s="19"/>
      <c r="G261" s="17"/>
      <c r="H261" s="17"/>
      <c r="I261" s="17"/>
      <c r="J261" s="17"/>
      <c r="O261" s="50"/>
      <c r="P261" s="51"/>
      <c r="Q261" s="51"/>
    </row>
    <row r="262" spans="5:17" ht="14.25" customHeight="1" x14ac:dyDescent="0.45">
      <c r="E262" s="19"/>
      <c r="F262" s="19"/>
      <c r="G262" s="17"/>
      <c r="H262" s="17"/>
      <c r="I262" s="17"/>
      <c r="J262" s="17"/>
      <c r="O262" s="50"/>
      <c r="P262" s="51"/>
      <c r="Q262" s="51"/>
    </row>
    <row r="263" spans="5:17" ht="14.25" customHeight="1" x14ac:dyDescent="0.45">
      <c r="E263" s="19"/>
      <c r="F263" s="19"/>
      <c r="G263" s="17"/>
      <c r="H263" s="17"/>
      <c r="I263" s="17"/>
      <c r="J263" s="17"/>
      <c r="O263" s="50"/>
      <c r="P263" s="51"/>
      <c r="Q263" s="51"/>
    </row>
    <row r="264" spans="5:17" ht="14.25" customHeight="1" x14ac:dyDescent="0.45">
      <c r="E264" s="19"/>
      <c r="F264" s="19"/>
      <c r="G264" s="17"/>
      <c r="H264" s="17"/>
      <c r="I264" s="17"/>
      <c r="J264" s="17"/>
      <c r="O264" s="50"/>
      <c r="P264" s="51"/>
      <c r="Q264" s="51"/>
    </row>
    <row r="265" spans="5:17" ht="14.25" customHeight="1" x14ac:dyDescent="0.45">
      <c r="E265" s="19"/>
      <c r="F265" s="19"/>
      <c r="G265" s="17"/>
      <c r="H265" s="17"/>
      <c r="I265" s="17"/>
      <c r="J265" s="17"/>
      <c r="O265" s="50"/>
      <c r="P265" s="51"/>
      <c r="Q265" s="51"/>
    </row>
    <row r="266" spans="5:17" ht="14.25" customHeight="1" x14ac:dyDescent="0.45">
      <c r="E266" s="19"/>
      <c r="F266" s="19"/>
      <c r="G266" s="17"/>
      <c r="H266" s="17"/>
      <c r="I266" s="17"/>
      <c r="J266" s="17"/>
      <c r="O266" s="50"/>
      <c r="P266" s="51"/>
      <c r="Q266" s="51"/>
    </row>
    <row r="267" spans="5:17" ht="14.25" customHeight="1" x14ac:dyDescent="0.45">
      <c r="E267" s="19"/>
      <c r="F267" s="19"/>
      <c r="G267" s="17"/>
      <c r="H267" s="17"/>
      <c r="I267" s="17"/>
      <c r="J267" s="17"/>
      <c r="O267" s="50"/>
      <c r="P267" s="51"/>
      <c r="Q267" s="51"/>
    </row>
    <row r="268" spans="5:17" ht="14.25" customHeight="1" x14ac:dyDescent="0.45">
      <c r="E268" s="19"/>
      <c r="F268" s="19"/>
      <c r="G268" s="17"/>
      <c r="H268" s="17"/>
      <c r="I268" s="17"/>
      <c r="J268" s="17"/>
      <c r="O268" s="50"/>
      <c r="P268" s="51"/>
      <c r="Q268" s="51"/>
    </row>
    <row r="269" spans="5:17" ht="14.25" customHeight="1" x14ac:dyDescent="0.45">
      <c r="E269" s="19"/>
      <c r="F269" s="19"/>
      <c r="G269" s="17"/>
      <c r="H269" s="17"/>
      <c r="I269" s="17"/>
      <c r="J269" s="17"/>
      <c r="O269" s="50"/>
      <c r="P269" s="51"/>
      <c r="Q269" s="51"/>
    </row>
    <row r="270" spans="5:17" ht="14.25" customHeight="1" x14ac:dyDescent="0.45">
      <c r="E270" s="19"/>
      <c r="F270" s="19"/>
      <c r="G270" s="17"/>
      <c r="H270" s="17"/>
      <c r="I270" s="17"/>
      <c r="J270" s="17"/>
      <c r="O270" s="50"/>
      <c r="P270" s="51"/>
      <c r="Q270" s="51"/>
    </row>
    <row r="271" spans="5:17" ht="14.25" customHeight="1" x14ac:dyDescent="0.45">
      <c r="E271" s="19"/>
      <c r="F271" s="19"/>
      <c r="G271" s="17"/>
      <c r="H271" s="17"/>
      <c r="I271" s="17"/>
      <c r="J271" s="17"/>
      <c r="O271" s="50"/>
      <c r="P271" s="51"/>
      <c r="Q271" s="51"/>
    </row>
    <row r="272" spans="5:17" ht="14.25" customHeight="1" x14ac:dyDescent="0.45">
      <c r="E272" s="19"/>
      <c r="F272" s="19"/>
      <c r="G272" s="17"/>
      <c r="H272" s="17"/>
      <c r="I272" s="17"/>
      <c r="J272" s="17"/>
      <c r="O272" s="50"/>
      <c r="P272" s="51"/>
      <c r="Q272" s="51"/>
    </row>
    <row r="273" spans="5:17" ht="14.25" customHeight="1" x14ac:dyDescent="0.45">
      <c r="E273" s="19"/>
      <c r="F273" s="19"/>
      <c r="G273" s="17"/>
      <c r="H273" s="17"/>
      <c r="I273" s="17"/>
      <c r="J273" s="17"/>
      <c r="O273" s="50"/>
      <c r="P273" s="51"/>
      <c r="Q273" s="51"/>
    </row>
    <row r="274" spans="5:17" ht="14.25" customHeight="1" x14ac:dyDescent="0.45">
      <c r="E274" s="19"/>
      <c r="F274" s="19"/>
      <c r="G274" s="17"/>
      <c r="H274" s="17"/>
      <c r="I274" s="17"/>
      <c r="J274" s="17"/>
      <c r="O274" s="50"/>
      <c r="P274" s="51"/>
      <c r="Q274" s="51"/>
    </row>
    <row r="275" spans="5:17" ht="14.25" customHeight="1" x14ac:dyDescent="0.45">
      <c r="E275" s="19"/>
      <c r="F275" s="19"/>
      <c r="G275" s="17"/>
      <c r="H275" s="17"/>
      <c r="I275" s="17"/>
      <c r="J275" s="17"/>
      <c r="O275" s="50"/>
      <c r="P275" s="51"/>
      <c r="Q275" s="51"/>
    </row>
    <row r="276" spans="5:17" ht="14.25" customHeight="1" x14ac:dyDescent="0.45">
      <c r="E276" s="19"/>
      <c r="F276" s="19"/>
      <c r="G276" s="17"/>
      <c r="H276" s="17"/>
      <c r="I276" s="17"/>
      <c r="J276" s="17"/>
      <c r="O276" s="50"/>
      <c r="P276" s="51"/>
      <c r="Q276" s="51"/>
    </row>
    <row r="277" spans="5:17" ht="14.25" customHeight="1" x14ac:dyDescent="0.45">
      <c r="E277" s="19"/>
      <c r="F277" s="19"/>
      <c r="G277" s="17"/>
      <c r="H277" s="17"/>
      <c r="I277" s="17"/>
      <c r="J277" s="17"/>
      <c r="O277" s="50"/>
      <c r="P277" s="51"/>
      <c r="Q277" s="51"/>
    </row>
    <row r="278" spans="5:17" ht="14.25" customHeight="1" x14ac:dyDescent="0.45">
      <c r="E278" s="19"/>
      <c r="F278" s="19"/>
      <c r="G278" s="17"/>
      <c r="H278" s="17"/>
      <c r="I278" s="17"/>
      <c r="J278" s="17"/>
      <c r="O278" s="50"/>
      <c r="P278" s="51"/>
      <c r="Q278" s="51"/>
    </row>
    <row r="279" spans="5:17" ht="14.25" customHeight="1" x14ac:dyDescent="0.45">
      <c r="E279" s="19"/>
      <c r="F279" s="19"/>
      <c r="G279" s="17"/>
      <c r="H279" s="17"/>
      <c r="I279" s="17"/>
      <c r="J279" s="17"/>
      <c r="O279" s="50"/>
      <c r="P279" s="51"/>
      <c r="Q279" s="51"/>
    </row>
    <row r="280" spans="5:17" ht="14.25" customHeight="1" x14ac:dyDescent="0.45">
      <c r="E280" s="19"/>
      <c r="F280" s="19"/>
      <c r="G280" s="17"/>
      <c r="H280" s="17"/>
      <c r="I280" s="17"/>
      <c r="J280" s="17"/>
      <c r="O280" s="50"/>
      <c r="P280" s="51"/>
      <c r="Q280" s="51"/>
    </row>
    <row r="281" spans="5:17" ht="14.25" customHeight="1" x14ac:dyDescent="0.45">
      <c r="E281" s="19"/>
      <c r="F281" s="19"/>
      <c r="G281" s="17"/>
      <c r="H281" s="17"/>
      <c r="I281" s="17"/>
      <c r="J281" s="17"/>
      <c r="O281" s="50"/>
      <c r="P281" s="51"/>
      <c r="Q281" s="51"/>
    </row>
    <row r="282" spans="5:17" ht="14.25" customHeight="1" x14ac:dyDescent="0.45">
      <c r="E282" s="19"/>
      <c r="F282" s="19"/>
      <c r="G282" s="17"/>
      <c r="H282" s="17"/>
      <c r="I282" s="17"/>
      <c r="J282" s="17"/>
      <c r="O282" s="50"/>
      <c r="P282" s="51"/>
      <c r="Q282" s="51"/>
    </row>
    <row r="283" spans="5:17" ht="14.25" customHeight="1" x14ac:dyDescent="0.45">
      <c r="E283" s="19"/>
      <c r="F283" s="19"/>
      <c r="G283" s="17"/>
      <c r="H283" s="17"/>
      <c r="I283" s="17"/>
      <c r="J283" s="17"/>
      <c r="O283" s="50"/>
      <c r="P283" s="51"/>
      <c r="Q283" s="51"/>
    </row>
    <row r="284" spans="5:17" ht="14.25" customHeight="1" x14ac:dyDescent="0.45">
      <c r="E284" s="19"/>
      <c r="F284" s="19"/>
      <c r="G284" s="17"/>
      <c r="H284" s="17"/>
      <c r="I284" s="17"/>
      <c r="J284" s="17"/>
      <c r="O284" s="50"/>
      <c r="P284" s="51"/>
      <c r="Q284" s="51"/>
    </row>
    <row r="285" spans="5:17" ht="14.25" customHeight="1" x14ac:dyDescent="0.45">
      <c r="E285" s="19"/>
      <c r="F285" s="19"/>
      <c r="G285" s="17"/>
      <c r="H285" s="17"/>
      <c r="I285" s="17"/>
      <c r="J285" s="17"/>
      <c r="O285" s="50"/>
      <c r="P285" s="51"/>
      <c r="Q285" s="51"/>
    </row>
    <row r="286" spans="5:17" ht="14.25" customHeight="1" x14ac:dyDescent="0.45">
      <c r="E286" s="19"/>
      <c r="F286" s="19"/>
      <c r="G286" s="17"/>
      <c r="H286" s="17"/>
      <c r="I286" s="17"/>
      <c r="J286" s="17"/>
      <c r="O286" s="50"/>
      <c r="P286" s="51"/>
      <c r="Q286" s="51"/>
    </row>
    <row r="287" spans="5:17" ht="14.25" customHeight="1" x14ac:dyDescent="0.45">
      <c r="E287" s="19"/>
      <c r="F287" s="19"/>
      <c r="G287" s="17"/>
      <c r="H287" s="17"/>
      <c r="I287" s="17"/>
      <c r="J287" s="17"/>
      <c r="O287" s="50"/>
      <c r="P287" s="51"/>
      <c r="Q287" s="51"/>
    </row>
    <row r="288" spans="5:17" ht="14.25" customHeight="1" x14ac:dyDescent="0.45">
      <c r="E288" s="19"/>
      <c r="F288" s="19"/>
      <c r="G288" s="17"/>
      <c r="H288" s="17"/>
      <c r="I288" s="17"/>
      <c r="J288" s="17"/>
      <c r="O288" s="50"/>
      <c r="P288" s="51"/>
      <c r="Q288" s="51"/>
    </row>
    <row r="289" spans="5:17" ht="14.25" customHeight="1" x14ac:dyDescent="0.45">
      <c r="E289" s="19"/>
      <c r="F289" s="19"/>
      <c r="G289" s="17"/>
      <c r="H289" s="17"/>
      <c r="I289" s="17"/>
      <c r="J289" s="17"/>
      <c r="O289" s="50"/>
      <c r="P289" s="51"/>
      <c r="Q289" s="51"/>
    </row>
    <row r="290" spans="5:17" ht="14.25" customHeight="1" x14ac:dyDescent="0.45">
      <c r="E290" s="19"/>
      <c r="F290" s="19"/>
      <c r="G290" s="17"/>
      <c r="H290" s="17"/>
      <c r="I290" s="17"/>
      <c r="J290" s="17"/>
      <c r="O290" s="50"/>
      <c r="P290" s="51"/>
      <c r="Q290" s="51"/>
    </row>
    <row r="291" spans="5:17" ht="14.25" customHeight="1" x14ac:dyDescent="0.45">
      <c r="E291" s="19"/>
      <c r="F291" s="19"/>
      <c r="G291" s="17"/>
      <c r="H291" s="17"/>
      <c r="I291" s="17"/>
      <c r="J291" s="17"/>
      <c r="O291" s="50"/>
      <c r="P291" s="51"/>
      <c r="Q291" s="51"/>
    </row>
    <row r="292" spans="5:17" ht="14.25" customHeight="1" x14ac:dyDescent="0.45">
      <c r="E292" s="19"/>
      <c r="F292" s="19"/>
      <c r="G292" s="17"/>
      <c r="H292" s="17"/>
      <c r="I292" s="17"/>
      <c r="J292" s="17"/>
      <c r="O292" s="50"/>
      <c r="P292" s="51"/>
      <c r="Q292" s="51"/>
    </row>
    <row r="293" spans="5:17" ht="14.25" customHeight="1" x14ac:dyDescent="0.45">
      <c r="E293" s="19"/>
      <c r="F293" s="19"/>
      <c r="G293" s="17"/>
      <c r="H293" s="17"/>
      <c r="I293" s="17"/>
      <c r="J293" s="17"/>
      <c r="O293" s="50"/>
      <c r="P293" s="51"/>
      <c r="Q293" s="51"/>
    </row>
    <row r="294" spans="5:17" ht="14.25" customHeight="1" x14ac:dyDescent="0.45">
      <c r="E294" s="19"/>
      <c r="F294" s="19"/>
      <c r="G294" s="17"/>
      <c r="H294" s="17"/>
      <c r="I294" s="17"/>
      <c r="J294" s="17"/>
      <c r="O294" s="50"/>
      <c r="P294" s="51"/>
      <c r="Q294" s="51"/>
    </row>
    <row r="295" spans="5:17" ht="14.25" customHeight="1" x14ac:dyDescent="0.45">
      <c r="E295" s="19"/>
      <c r="F295" s="19"/>
      <c r="G295" s="17"/>
      <c r="H295" s="17"/>
      <c r="I295" s="17"/>
      <c r="J295" s="17"/>
      <c r="O295" s="50"/>
      <c r="P295" s="51"/>
      <c r="Q295" s="51"/>
    </row>
    <row r="296" spans="5:17" ht="14.25" customHeight="1" x14ac:dyDescent="0.45">
      <c r="E296" s="19"/>
      <c r="F296" s="19"/>
      <c r="G296" s="17"/>
      <c r="H296" s="17"/>
      <c r="I296" s="17"/>
      <c r="J296" s="17"/>
      <c r="O296" s="50"/>
      <c r="P296" s="51"/>
      <c r="Q296" s="51"/>
    </row>
    <row r="297" spans="5:17" ht="14.25" customHeight="1" x14ac:dyDescent="0.45">
      <c r="E297" s="19"/>
      <c r="F297" s="19"/>
      <c r="G297" s="17"/>
      <c r="H297" s="17"/>
      <c r="I297" s="17"/>
      <c r="J297" s="17"/>
      <c r="O297" s="50"/>
      <c r="P297" s="51"/>
      <c r="Q297" s="51"/>
    </row>
    <row r="298" spans="5:17" ht="14.25" customHeight="1" x14ac:dyDescent="0.45">
      <c r="E298" s="19"/>
      <c r="F298" s="19"/>
      <c r="G298" s="17"/>
      <c r="H298" s="17"/>
      <c r="I298" s="17"/>
      <c r="J298" s="17"/>
      <c r="O298" s="50"/>
      <c r="P298" s="51"/>
      <c r="Q298" s="51"/>
    </row>
    <row r="299" spans="5:17" ht="14.25" customHeight="1" x14ac:dyDescent="0.45">
      <c r="E299" s="19"/>
      <c r="F299" s="19"/>
      <c r="G299" s="17"/>
      <c r="H299" s="17"/>
      <c r="I299" s="17"/>
      <c r="J299" s="17"/>
      <c r="O299" s="50"/>
      <c r="P299" s="51"/>
      <c r="Q299" s="51"/>
    </row>
    <row r="300" spans="5:17" ht="14.25" customHeight="1" x14ac:dyDescent="0.45">
      <c r="E300" s="19"/>
      <c r="F300" s="19"/>
      <c r="G300" s="17"/>
      <c r="H300" s="17"/>
      <c r="I300" s="17"/>
      <c r="J300" s="17"/>
      <c r="O300" s="50"/>
      <c r="P300" s="51"/>
      <c r="Q300" s="51"/>
    </row>
    <row r="301" spans="5:17" ht="14.25" customHeight="1" x14ac:dyDescent="0.45">
      <c r="E301" s="19"/>
      <c r="F301" s="19"/>
      <c r="G301" s="17"/>
      <c r="H301" s="17"/>
      <c r="I301" s="17"/>
      <c r="J301" s="17"/>
      <c r="O301" s="50"/>
      <c r="P301" s="51"/>
      <c r="Q301" s="51"/>
    </row>
    <row r="302" spans="5:17" ht="14.25" customHeight="1" x14ac:dyDescent="0.45">
      <c r="E302" s="19"/>
      <c r="F302" s="19"/>
      <c r="G302" s="17"/>
      <c r="H302" s="17"/>
      <c r="I302" s="17"/>
      <c r="J302" s="17"/>
      <c r="O302" s="50"/>
      <c r="P302" s="51"/>
      <c r="Q302" s="51"/>
    </row>
    <row r="303" spans="5:17" ht="14.25" customHeight="1" x14ac:dyDescent="0.45">
      <c r="E303" s="19"/>
      <c r="F303" s="19"/>
      <c r="G303" s="17"/>
      <c r="H303" s="17"/>
      <c r="I303" s="17"/>
      <c r="J303" s="17"/>
      <c r="O303" s="50"/>
      <c r="P303" s="51"/>
      <c r="Q303" s="51"/>
    </row>
    <row r="304" spans="5:17" ht="14.25" customHeight="1" x14ac:dyDescent="0.45">
      <c r="E304" s="19"/>
      <c r="F304" s="19"/>
      <c r="G304" s="17"/>
      <c r="H304" s="17"/>
      <c r="I304" s="17"/>
      <c r="J304" s="17"/>
      <c r="O304" s="50"/>
      <c r="P304" s="51"/>
      <c r="Q304" s="51"/>
    </row>
    <row r="305" spans="5:17" ht="14.25" customHeight="1" x14ac:dyDescent="0.45">
      <c r="E305" s="19"/>
      <c r="F305" s="19"/>
      <c r="G305" s="17"/>
      <c r="H305" s="17"/>
      <c r="I305" s="17"/>
      <c r="J305" s="17"/>
      <c r="O305" s="50"/>
      <c r="P305" s="51"/>
      <c r="Q305" s="51"/>
    </row>
    <row r="306" spans="5:17" ht="14.25" customHeight="1" x14ac:dyDescent="0.45">
      <c r="E306" s="19"/>
      <c r="F306" s="19"/>
      <c r="G306" s="17"/>
      <c r="H306" s="17"/>
      <c r="I306" s="17"/>
      <c r="J306" s="17"/>
      <c r="O306" s="50"/>
      <c r="P306" s="51"/>
      <c r="Q306" s="51"/>
    </row>
    <row r="307" spans="5:17" ht="14.25" customHeight="1" x14ac:dyDescent="0.45">
      <c r="E307" s="19"/>
      <c r="F307" s="19"/>
      <c r="G307" s="17"/>
      <c r="H307" s="17"/>
      <c r="I307" s="17"/>
      <c r="J307" s="17"/>
      <c r="O307" s="50"/>
      <c r="P307" s="51"/>
      <c r="Q307" s="51"/>
    </row>
    <row r="308" spans="5:17" ht="14.25" customHeight="1" x14ac:dyDescent="0.45">
      <c r="E308" s="19"/>
      <c r="F308" s="19"/>
      <c r="G308" s="17"/>
      <c r="H308" s="17"/>
      <c r="I308" s="17"/>
      <c r="J308" s="17"/>
      <c r="O308" s="50"/>
      <c r="P308" s="51"/>
      <c r="Q308" s="51"/>
    </row>
    <row r="309" spans="5:17" ht="14.25" customHeight="1" x14ac:dyDescent="0.45">
      <c r="E309" s="19"/>
      <c r="F309" s="19"/>
      <c r="G309" s="17"/>
      <c r="H309" s="17"/>
      <c r="I309" s="17"/>
      <c r="J309" s="17"/>
      <c r="O309" s="50"/>
      <c r="P309" s="51"/>
      <c r="Q309" s="51"/>
    </row>
    <row r="310" spans="5:17" ht="14.25" customHeight="1" x14ac:dyDescent="0.45">
      <c r="E310" s="19"/>
      <c r="F310" s="19"/>
      <c r="G310" s="17"/>
      <c r="H310" s="17"/>
      <c r="I310" s="17"/>
      <c r="J310" s="17"/>
      <c r="O310" s="50"/>
      <c r="P310" s="51"/>
      <c r="Q310" s="51"/>
    </row>
    <row r="311" spans="5:17" ht="14.25" customHeight="1" x14ac:dyDescent="0.45">
      <c r="E311" s="19"/>
      <c r="F311" s="19"/>
      <c r="G311" s="17"/>
      <c r="H311" s="17"/>
      <c r="I311" s="17"/>
      <c r="J311" s="17"/>
      <c r="O311" s="50"/>
      <c r="P311" s="51"/>
      <c r="Q311" s="51"/>
    </row>
    <row r="312" spans="5:17" ht="14.25" customHeight="1" x14ac:dyDescent="0.45">
      <c r="E312" s="19"/>
      <c r="F312" s="19"/>
      <c r="G312" s="17"/>
      <c r="H312" s="17"/>
      <c r="I312" s="17"/>
      <c r="J312" s="17"/>
      <c r="O312" s="50"/>
      <c r="P312" s="51"/>
      <c r="Q312" s="51"/>
    </row>
    <row r="313" spans="5:17" ht="14.25" customHeight="1" x14ac:dyDescent="0.45">
      <c r="E313" s="19"/>
      <c r="F313" s="19"/>
      <c r="G313" s="17"/>
      <c r="H313" s="17"/>
      <c r="I313" s="17"/>
      <c r="J313" s="17"/>
      <c r="O313" s="50"/>
      <c r="P313" s="51"/>
      <c r="Q313" s="51"/>
    </row>
    <row r="314" spans="5:17" ht="14.25" customHeight="1" x14ac:dyDescent="0.45">
      <c r="E314" s="19"/>
      <c r="F314" s="19"/>
      <c r="G314" s="17"/>
      <c r="H314" s="17"/>
      <c r="I314" s="17"/>
      <c r="J314" s="17"/>
      <c r="O314" s="50"/>
      <c r="P314" s="51"/>
      <c r="Q314" s="51"/>
    </row>
    <row r="315" spans="5:17" ht="14.25" customHeight="1" x14ac:dyDescent="0.45">
      <c r="E315" s="19"/>
      <c r="F315" s="19"/>
      <c r="G315" s="17"/>
      <c r="H315" s="17"/>
      <c r="I315" s="17"/>
      <c r="J315" s="17"/>
      <c r="O315" s="50"/>
      <c r="P315" s="51"/>
      <c r="Q315" s="51"/>
    </row>
    <row r="316" spans="5:17" ht="14.25" customHeight="1" x14ac:dyDescent="0.45">
      <c r="E316" s="19"/>
      <c r="F316" s="19"/>
      <c r="G316" s="17"/>
      <c r="H316" s="17"/>
      <c r="I316" s="17"/>
      <c r="J316" s="17"/>
      <c r="O316" s="50"/>
      <c r="P316" s="51"/>
      <c r="Q316" s="51"/>
    </row>
    <row r="317" spans="5:17" ht="14.25" customHeight="1" x14ac:dyDescent="0.45">
      <c r="E317" s="19"/>
      <c r="F317" s="19"/>
      <c r="G317" s="17"/>
      <c r="H317" s="17"/>
      <c r="I317" s="17"/>
      <c r="J317" s="17"/>
      <c r="O317" s="50"/>
      <c r="P317" s="51"/>
      <c r="Q317" s="51"/>
    </row>
    <row r="318" spans="5:17" ht="14.25" customHeight="1" x14ac:dyDescent="0.45">
      <c r="E318" s="19"/>
      <c r="F318" s="19"/>
      <c r="G318" s="17"/>
      <c r="H318" s="17"/>
      <c r="I318" s="17"/>
      <c r="J318" s="17"/>
      <c r="O318" s="50"/>
      <c r="P318" s="51"/>
      <c r="Q318" s="51"/>
    </row>
    <row r="319" spans="5:17" ht="14.25" customHeight="1" x14ac:dyDescent="0.45">
      <c r="E319" s="19"/>
      <c r="F319" s="19"/>
      <c r="G319" s="17"/>
      <c r="H319" s="17"/>
      <c r="I319" s="17"/>
      <c r="J319" s="17"/>
      <c r="O319" s="50"/>
      <c r="P319" s="51"/>
      <c r="Q319" s="51"/>
    </row>
    <row r="320" spans="5:17" ht="14.25" customHeight="1" x14ac:dyDescent="0.45">
      <c r="E320" s="19"/>
      <c r="F320" s="19"/>
      <c r="G320" s="17"/>
      <c r="H320" s="17"/>
      <c r="I320" s="17"/>
      <c r="J320" s="17"/>
      <c r="O320" s="50"/>
      <c r="P320" s="51"/>
      <c r="Q320" s="51"/>
    </row>
    <row r="321" spans="5:17" ht="14.25" customHeight="1" x14ac:dyDescent="0.45">
      <c r="E321" s="19"/>
      <c r="F321" s="19"/>
      <c r="G321" s="17"/>
      <c r="H321" s="17"/>
      <c r="I321" s="17"/>
      <c r="J321" s="17"/>
      <c r="O321" s="50"/>
      <c r="P321" s="51"/>
      <c r="Q321" s="51"/>
    </row>
    <row r="322" spans="5:17" ht="14.25" customHeight="1" x14ac:dyDescent="0.45">
      <c r="E322" s="19"/>
      <c r="F322" s="19"/>
      <c r="G322" s="17"/>
      <c r="H322" s="17"/>
      <c r="I322" s="17"/>
      <c r="J322" s="17"/>
      <c r="O322" s="50"/>
      <c r="P322" s="51"/>
      <c r="Q322" s="51"/>
    </row>
    <row r="323" spans="5:17" ht="14.25" customHeight="1" x14ac:dyDescent="0.45">
      <c r="E323" s="19"/>
      <c r="F323" s="19"/>
      <c r="G323" s="17"/>
      <c r="H323" s="17"/>
      <c r="I323" s="17"/>
      <c r="J323" s="17"/>
      <c r="O323" s="50"/>
      <c r="P323" s="51"/>
      <c r="Q323" s="51"/>
    </row>
    <row r="324" spans="5:17" ht="14.25" customHeight="1" x14ac:dyDescent="0.45">
      <c r="E324" s="19"/>
      <c r="F324" s="19"/>
      <c r="G324" s="17"/>
      <c r="H324" s="17"/>
      <c r="I324" s="17"/>
      <c r="J324" s="17"/>
      <c r="O324" s="50"/>
      <c r="P324" s="51"/>
      <c r="Q324" s="51"/>
    </row>
    <row r="325" spans="5:17" ht="14.25" customHeight="1" x14ac:dyDescent="0.45">
      <c r="E325" s="19"/>
      <c r="F325" s="19"/>
      <c r="G325" s="17"/>
      <c r="H325" s="17"/>
      <c r="I325" s="17"/>
      <c r="J325" s="17"/>
      <c r="O325" s="50"/>
      <c r="P325" s="51"/>
      <c r="Q325" s="51"/>
    </row>
    <row r="326" spans="5:17" ht="14.25" customHeight="1" x14ac:dyDescent="0.45">
      <c r="E326" s="19"/>
      <c r="F326" s="19"/>
      <c r="G326" s="17"/>
      <c r="H326" s="17"/>
      <c r="I326" s="17"/>
      <c r="J326" s="17"/>
      <c r="O326" s="50"/>
      <c r="P326" s="51"/>
      <c r="Q326" s="51"/>
    </row>
    <row r="327" spans="5:17" ht="14.25" customHeight="1" x14ac:dyDescent="0.45">
      <c r="E327" s="19"/>
      <c r="F327" s="19"/>
      <c r="G327" s="17"/>
      <c r="H327" s="17"/>
      <c r="I327" s="17"/>
      <c r="J327" s="17"/>
      <c r="O327" s="50"/>
      <c r="P327" s="51"/>
      <c r="Q327" s="51"/>
    </row>
    <row r="328" spans="5:17" ht="14.25" customHeight="1" x14ac:dyDescent="0.45">
      <c r="E328" s="19"/>
      <c r="F328" s="19"/>
      <c r="G328" s="17"/>
      <c r="H328" s="17"/>
      <c r="I328" s="17"/>
      <c r="J328" s="17"/>
      <c r="O328" s="50"/>
      <c r="P328" s="51"/>
      <c r="Q328" s="51"/>
    </row>
    <row r="329" spans="5:17" ht="14.25" customHeight="1" x14ac:dyDescent="0.45">
      <c r="E329" s="19"/>
      <c r="F329" s="19"/>
      <c r="G329" s="17"/>
      <c r="H329" s="17"/>
      <c r="I329" s="17"/>
      <c r="J329" s="17"/>
      <c r="O329" s="50"/>
      <c r="P329" s="51"/>
      <c r="Q329" s="51"/>
    </row>
    <row r="330" spans="5:17" ht="14.25" customHeight="1" x14ac:dyDescent="0.45">
      <c r="E330" s="19"/>
      <c r="F330" s="19"/>
      <c r="G330" s="17"/>
      <c r="H330" s="17"/>
      <c r="I330" s="17"/>
      <c r="J330" s="17"/>
      <c r="O330" s="50"/>
      <c r="P330" s="51"/>
      <c r="Q330" s="51"/>
    </row>
    <row r="331" spans="5:17" ht="14.25" customHeight="1" x14ac:dyDescent="0.45">
      <c r="E331" s="19"/>
      <c r="F331" s="19"/>
      <c r="G331" s="17"/>
      <c r="H331" s="17"/>
      <c r="I331" s="17"/>
      <c r="J331" s="17"/>
      <c r="O331" s="50"/>
      <c r="P331" s="51"/>
      <c r="Q331" s="51"/>
    </row>
    <row r="332" spans="5:17" ht="14.25" customHeight="1" x14ac:dyDescent="0.45">
      <c r="E332" s="19"/>
      <c r="F332" s="19"/>
      <c r="G332" s="17"/>
      <c r="H332" s="17"/>
      <c r="I332" s="17"/>
      <c r="J332" s="17"/>
      <c r="O332" s="50"/>
      <c r="P332" s="51"/>
      <c r="Q332" s="51"/>
    </row>
    <row r="333" spans="5:17" ht="14.25" customHeight="1" x14ac:dyDescent="0.45">
      <c r="E333" s="19"/>
      <c r="F333" s="19"/>
      <c r="G333" s="17"/>
      <c r="H333" s="17"/>
      <c r="I333" s="17"/>
      <c r="J333" s="17"/>
      <c r="O333" s="50"/>
      <c r="P333" s="51"/>
      <c r="Q333" s="51"/>
    </row>
    <row r="334" spans="5:17" ht="14.25" customHeight="1" x14ac:dyDescent="0.45">
      <c r="E334" s="19"/>
      <c r="F334" s="19"/>
      <c r="G334" s="17"/>
      <c r="H334" s="17"/>
      <c r="I334" s="17"/>
      <c r="J334" s="17"/>
      <c r="O334" s="50"/>
      <c r="P334" s="51"/>
      <c r="Q334" s="51"/>
    </row>
    <row r="335" spans="5:17" ht="14.25" customHeight="1" x14ac:dyDescent="0.45">
      <c r="E335" s="19"/>
      <c r="F335" s="19"/>
      <c r="G335" s="17"/>
      <c r="H335" s="17"/>
      <c r="I335" s="17"/>
      <c r="J335" s="17"/>
      <c r="O335" s="50"/>
      <c r="P335" s="51"/>
      <c r="Q335" s="51"/>
    </row>
    <row r="336" spans="5:17" ht="14.25" customHeight="1" x14ac:dyDescent="0.45">
      <c r="E336" s="19"/>
      <c r="F336" s="19"/>
      <c r="G336" s="17"/>
      <c r="H336" s="17"/>
      <c r="I336" s="17"/>
      <c r="J336" s="17"/>
      <c r="O336" s="50"/>
      <c r="P336" s="51"/>
      <c r="Q336" s="51"/>
    </row>
    <row r="337" spans="5:17" ht="14.25" customHeight="1" x14ac:dyDescent="0.45">
      <c r="E337" s="19"/>
      <c r="F337" s="19"/>
      <c r="G337" s="17"/>
      <c r="H337" s="17"/>
      <c r="I337" s="17"/>
      <c r="J337" s="17"/>
      <c r="O337" s="50"/>
      <c r="P337" s="51"/>
      <c r="Q337" s="51"/>
    </row>
    <row r="338" spans="5:17" ht="14.25" customHeight="1" x14ac:dyDescent="0.45">
      <c r="E338" s="19"/>
      <c r="F338" s="19"/>
      <c r="G338" s="17"/>
      <c r="H338" s="17"/>
      <c r="I338" s="17"/>
      <c r="J338" s="17"/>
      <c r="O338" s="50"/>
      <c r="P338" s="51"/>
      <c r="Q338" s="51"/>
    </row>
    <row r="339" spans="5:17" ht="14.25" customHeight="1" x14ac:dyDescent="0.45">
      <c r="E339" s="19"/>
      <c r="F339" s="19"/>
      <c r="G339" s="17"/>
      <c r="H339" s="17"/>
      <c r="I339" s="17"/>
      <c r="J339" s="17"/>
      <c r="O339" s="50"/>
      <c r="P339" s="51"/>
      <c r="Q339" s="51"/>
    </row>
    <row r="340" spans="5:17" ht="14.25" customHeight="1" x14ac:dyDescent="0.45">
      <c r="E340" s="19"/>
      <c r="F340" s="19"/>
      <c r="G340" s="17"/>
      <c r="H340" s="17"/>
      <c r="I340" s="17"/>
      <c r="J340" s="17"/>
      <c r="O340" s="50"/>
      <c r="P340" s="51"/>
      <c r="Q340" s="51"/>
    </row>
    <row r="341" spans="5:17" ht="14.25" customHeight="1" x14ac:dyDescent="0.45">
      <c r="E341" s="19"/>
      <c r="F341" s="19"/>
      <c r="G341" s="17"/>
      <c r="H341" s="17"/>
      <c r="I341" s="17"/>
      <c r="J341" s="17"/>
      <c r="O341" s="50"/>
      <c r="P341" s="51"/>
      <c r="Q341" s="51"/>
    </row>
    <row r="342" spans="5:17" ht="14.25" customHeight="1" x14ac:dyDescent="0.45">
      <c r="E342" s="19"/>
      <c r="F342" s="19"/>
      <c r="G342" s="17"/>
      <c r="H342" s="17"/>
      <c r="I342" s="17"/>
      <c r="J342" s="17"/>
      <c r="O342" s="50"/>
      <c r="P342" s="51"/>
      <c r="Q342" s="51"/>
    </row>
    <row r="343" spans="5:17" ht="14.25" customHeight="1" x14ac:dyDescent="0.45">
      <c r="E343" s="19"/>
      <c r="F343" s="19"/>
      <c r="G343" s="17"/>
      <c r="H343" s="17"/>
      <c r="I343" s="17"/>
      <c r="J343" s="17"/>
      <c r="O343" s="50"/>
      <c r="P343" s="51"/>
      <c r="Q343" s="51"/>
    </row>
    <row r="344" spans="5:17" ht="14.25" customHeight="1" x14ac:dyDescent="0.45">
      <c r="E344" s="19"/>
      <c r="F344" s="19"/>
      <c r="G344" s="17"/>
      <c r="H344" s="17"/>
      <c r="I344" s="17"/>
      <c r="J344" s="17"/>
      <c r="O344" s="50"/>
      <c r="P344" s="51"/>
      <c r="Q344" s="51"/>
    </row>
    <row r="345" spans="5:17" ht="14.25" customHeight="1" x14ac:dyDescent="0.45">
      <c r="E345" s="19"/>
      <c r="F345" s="19"/>
      <c r="G345" s="17"/>
      <c r="H345" s="17"/>
      <c r="I345" s="17"/>
      <c r="J345" s="17"/>
      <c r="O345" s="50"/>
      <c r="P345" s="51"/>
      <c r="Q345" s="51"/>
    </row>
    <row r="346" spans="5:17" ht="14.25" customHeight="1" x14ac:dyDescent="0.45">
      <c r="E346" s="19"/>
      <c r="F346" s="19"/>
      <c r="G346" s="17"/>
      <c r="H346" s="17"/>
      <c r="I346" s="17"/>
      <c r="J346" s="17"/>
      <c r="O346" s="50"/>
      <c r="P346" s="51"/>
      <c r="Q346" s="51"/>
    </row>
    <row r="347" spans="5:17" ht="14.25" customHeight="1" x14ac:dyDescent="0.45">
      <c r="E347" s="19"/>
      <c r="F347" s="19"/>
      <c r="G347" s="17"/>
      <c r="H347" s="17"/>
      <c r="I347" s="17"/>
      <c r="J347" s="17"/>
      <c r="O347" s="50"/>
      <c r="P347" s="51"/>
      <c r="Q347" s="51"/>
    </row>
    <row r="348" spans="5:17" ht="14.25" customHeight="1" x14ac:dyDescent="0.45">
      <c r="E348" s="19"/>
      <c r="F348" s="19"/>
      <c r="G348" s="17"/>
      <c r="H348" s="17"/>
      <c r="I348" s="17"/>
      <c r="J348" s="17"/>
      <c r="O348" s="50"/>
      <c r="P348" s="51"/>
      <c r="Q348" s="51"/>
    </row>
    <row r="349" spans="5:17" ht="14.25" customHeight="1" x14ac:dyDescent="0.45">
      <c r="E349" s="19"/>
      <c r="F349" s="19"/>
      <c r="G349" s="17"/>
      <c r="H349" s="17"/>
      <c r="I349" s="17"/>
      <c r="J349" s="17"/>
      <c r="O349" s="50"/>
      <c r="P349" s="51"/>
      <c r="Q349" s="51"/>
    </row>
    <row r="350" spans="5:17" ht="14.25" customHeight="1" x14ac:dyDescent="0.45">
      <c r="E350" s="19"/>
      <c r="F350" s="19"/>
      <c r="G350" s="17"/>
      <c r="H350" s="17"/>
      <c r="I350" s="17"/>
      <c r="J350" s="17"/>
      <c r="O350" s="50"/>
      <c r="P350" s="51"/>
      <c r="Q350" s="51"/>
    </row>
    <row r="351" spans="5:17" ht="14.25" customHeight="1" x14ac:dyDescent="0.45">
      <c r="E351" s="19"/>
      <c r="F351" s="19"/>
      <c r="G351" s="17"/>
      <c r="H351" s="17"/>
      <c r="I351" s="17"/>
      <c r="J351" s="17"/>
      <c r="O351" s="50"/>
      <c r="P351" s="51"/>
      <c r="Q351" s="51"/>
    </row>
    <row r="352" spans="5:17" ht="14.25" customHeight="1" x14ac:dyDescent="0.45">
      <c r="E352" s="19"/>
      <c r="F352" s="19"/>
      <c r="G352" s="17"/>
      <c r="H352" s="17"/>
      <c r="I352" s="17"/>
      <c r="J352" s="17"/>
      <c r="O352" s="50"/>
      <c r="P352" s="51"/>
      <c r="Q352" s="51"/>
    </row>
    <row r="353" spans="5:17" ht="14.25" customHeight="1" x14ac:dyDescent="0.45">
      <c r="E353" s="19"/>
      <c r="F353" s="19"/>
      <c r="G353" s="17"/>
      <c r="H353" s="17"/>
      <c r="I353" s="17"/>
      <c r="J353" s="17"/>
      <c r="O353" s="50"/>
      <c r="P353" s="51"/>
      <c r="Q353" s="51"/>
    </row>
    <row r="354" spans="5:17" ht="14.25" customHeight="1" x14ac:dyDescent="0.45">
      <c r="E354" s="19"/>
      <c r="F354" s="19"/>
      <c r="G354" s="17"/>
      <c r="H354" s="17"/>
      <c r="I354" s="17"/>
      <c r="J354" s="17"/>
      <c r="O354" s="50"/>
      <c r="P354" s="51"/>
      <c r="Q354" s="51"/>
    </row>
    <row r="355" spans="5:17" ht="14.25" customHeight="1" x14ac:dyDescent="0.45">
      <c r="E355" s="19"/>
      <c r="F355" s="19"/>
      <c r="G355" s="17"/>
      <c r="H355" s="17"/>
      <c r="I355" s="17"/>
      <c r="J355" s="17"/>
      <c r="O355" s="50"/>
      <c r="P355" s="51"/>
      <c r="Q355" s="51"/>
    </row>
    <row r="356" spans="5:17" ht="14.25" customHeight="1" x14ac:dyDescent="0.45">
      <c r="E356" s="19"/>
      <c r="F356" s="19"/>
      <c r="G356" s="17"/>
      <c r="H356" s="17"/>
      <c r="I356" s="17"/>
      <c r="J356" s="17"/>
      <c r="O356" s="50"/>
      <c r="P356" s="51"/>
      <c r="Q356" s="51"/>
    </row>
    <row r="357" spans="5:17" ht="14.25" customHeight="1" x14ac:dyDescent="0.45">
      <c r="E357" s="19"/>
      <c r="F357" s="19"/>
      <c r="G357" s="17"/>
      <c r="H357" s="17"/>
      <c r="I357" s="17"/>
      <c r="J357" s="17"/>
      <c r="O357" s="50"/>
      <c r="P357" s="51"/>
      <c r="Q357" s="51"/>
    </row>
    <row r="358" spans="5:17" ht="14.25" customHeight="1" x14ac:dyDescent="0.45">
      <c r="E358" s="19"/>
      <c r="F358" s="19"/>
      <c r="G358" s="17"/>
      <c r="H358" s="17"/>
      <c r="I358" s="17"/>
      <c r="J358" s="17"/>
      <c r="O358" s="50"/>
      <c r="P358" s="51"/>
      <c r="Q358" s="51"/>
    </row>
    <row r="359" spans="5:17" ht="14.25" customHeight="1" x14ac:dyDescent="0.45">
      <c r="E359" s="19"/>
      <c r="F359" s="19"/>
      <c r="G359" s="17"/>
      <c r="H359" s="17"/>
      <c r="I359" s="17"/>
      <c r="J359" s="17"/>
      <c r="O359" s="50"/>
      <c r="P359" s="51"/>
      <c r="Q359" s="51"/>
    </row>
    <row r="360" spans="5:17" ht="14.25" customHeight="1" x14ac:dyDescent="0.45">
      <c r="E360" s="19"/>
      <c r="F360" s="19"/>
      <c r="G360" s="17"/>
      <c r="H360" s="17"/>
      <c r="I360" s="17"/>
      <c r="J360" s="17"/>
      <c r="O360" s="50"/>
      <c r="P360" s="51"/>
      <c r="Q360" s="51"/>
    </row>
    <row r="361" spans="5:17" ht="14.25" customHeight="1" x14ac:dyDescent="0.45">
      <c r="E361" s="19"/>
      <c r="F361" s="19"/>
      <c r="G361" s="17"/>
      <c r="H361" s="17"/>
      <c r="I361" s="17"/>
      <c r="J361" s="17"/>
      <c r="O361" s="50"/>
      <c r="P361" s="51"/>
      <c r="Q361" s="51"/>
    </row>
    <row r="362" spans="5:17" ht="14.25" customHeight="1" x14ac:dyDescent="0.45">
      <c r="E362" s="19"/>
      <c r="F362" s="19"/>
      <c r="G362" s="17"/>
      <c r="H362" s="17"/>
      <c r="I362" s="17"/>
      <c r="J362" s="17"/>
      <c r="O362" s="50"/>
      <c r="P362" s="51"/>
      <c r="Q362" s="51"/>
    </row>
    <row r="363" spans="5:17" ht="14.25" customHeight="1" x14ac:dyDescent="0.45">
      <c r="E363" s="19"/>
      <c r="F363" s="19"/>
      <c r="G363" s="17"/>
      <c r="H363" s="17"/>
      <c r="I363" s="17"/>
      <c r="J363" s="17"/>
      <c r="O363" s="50"/>
      <c r="P363" s="51"/>
      <c r="Q363" s="51"/>
    </row>
    <row r="364" spans="5:17" ht="14.25" customHeight="1" x14ac:dyDescent="0.45">
      <c r="E364" s="19"/>
      <c r="F364" s="19"/>
      <c r="G364" s="17"/>
      <c r="H364" s="17"/>
      <c r="I364" s="17"/>
      <c r="J364" s="17"/>
      <c r="O364" s="50"/>
      <c r="P364" s="51"/>
      <c r="Q364" s="51"/>
    </row>
    <row r="365" spans="5:17" ht="14.25" customHeight="1" x14ac:dyDescent="0.45">
      <c r="E365" s="19"/>
      <c r="F365" s="19"/>
      <c r="G365" s="17"/>
      <c r="H365" s="17"/>
      <c r="I365" s="17"/>
      <c r="J365" s="17"/>
      <c r="O365" s="50"/>
      <c r="P365" s="51"/>
      <c r="Q365" s="51"/>
    </row>
    <row r="366" spans="5:17" ht="14.25" customHeight="1" x14ac:dyDescent="0.45">
      <c r="E366" s="19"/>
      <c r="F366" s="19"/>
      <c r="G366" s="17"/>
      <c r="H366" s="17"/>
      <c r="I366" s="17"/>
      <c r="J366" s="17"/>
      <c r="O366" s="50"/>
      <c r="P366" s="51"/>
      <c r="Q366" s="51"/>
    </row>
    <row r="367" spans="5:17" ht="14.25" customHeight="1" x14ac:dyDescent="0.45">
      <c r="E367" s="19"/>
      <c r="F367" s="19"/>
      <c r="G367" s="17"/>
      <c r="H367" s="17"/>
      <c r="I367" s="17"/>
      <c r="J367" s="17"/>
      <c r="O367" s="50"/>
      <c r="P367" s="51"/>
      <c r="Q367" s="51"/>
    </row>
    <row r="368" spans="5:17" ht="14.25" customHeight="1" x14ac:dyDescent="0.45">
      <c r="E368" s="19"/>
      <c r="F368" s="19"/>
      <c r="G368" s="17"/>
      <c r="H368" s="17"/>
      <c r="I368" s="17"/>
      <c r="J368" s="17"/>
      <c r="O368" s="50"/>
      <c r="P368" s="51"/>
      <c r="Q368" s="51"/>
    </row>
    <row r="369" spans="5:17" ht="14.25" customHeight="1" x14ac:dyDescent="0.45">
      <c r="E369" s="19"/>
      <c r="F369" s="19"/>
      <c r="G369" s="17"/>
      <c r="H369" s="17"/>
      <c r="I369" s="17"/>
      <c r="J369" s="17"/>
      <c r="O369" s="50"/>
      <c r="P369" s="51"/>
      <c r="Q369" s="51"/>
    </row>
    <row r="370" spans="5:17" ht="14.25" customHeight="1" x14ac:dyDescent="0.45">
      <c r="E370" s="19"/>
      <c r="F370" s="19"/>
      <c r="G370" s="17"/>
      <c r="H370" s="17"/>
      <c r="I370" s="17"/>
      <c r="J370" s="17"/>
      <c r="O370" s="50"/>
      <c r="P370" s="51"/>
      <c r="Q370" s="51"/>
    </row>
    <row r="371" spans="5:17" ht="14.25" customHeight="1" x14ac:dyDescent="0.45">
      <c r="E371" s="19"/>
      <c r="F371" s="19"/>
      <c r="G371" s="17"/>
      <c r="H371" s="17"/>
      <c r="I371" s="17"/>
      <c r="J371" s="17"/>
      <c r="O371" s="50"/>
      <c r="P371" s="51"/>
      <c r="Q371" s="51"/>
    </row>
    <row r="372" spans="5:17" ht="14.25" customHeight="1" x14ac:dyDescent="0.45">
      <c r="E372" s="19"/>
      <c r="F372" s="19"/>
      <c r="G372" s="17"/>
      <c r="H372" s="17"/>
      <c r="I372" s="17"/>
      <c r="J372" s="17"/>
      <c r="O372" s="50"/>
      <c r="P372" s="51"/>
      <c r="Q372" s="51"/>
    </row>
    <row r="373" spans="5:17" ht="14.25" customHeight="1" x14ac:dyDescent="0.45">
      <c r="E373" s="19"/>
      <c r="F373" s="19"/>
      <c r="G373" s="17"/>
      <c r="H373" s="17"/>
      <c r="I373" s="17"/>
      <c r="J373" s="17"/>
      <c r="O373" s="50"/>
      <c r="P373" s="51"/>
      <c r="Q373" s="51"/>
    </row>
    <row r="374" spans="5:17" ht="14.25" customHeight="1" x14ac:dyDescent="0.45">
      <c r="E374" s="19"/>
      <c r="F374" s="19"/>
      <c r="G374" s="17"/>
      <c r="H374" s="17"/>
      <c r="I374" s="17"/>
      <c r="J374" s="17"/>
      <c r="O374" s="50"/>
      <c r="P374" s="51"/>
      <c r="Q374" s="51"/>
    </row>
    <row r="375" spans="5:17" ht="14.25" customHeight="1" x14ac:dyDescent="0.45">
      <c r="E375" s="19"/>
      <c r="F375" s="19"/>
      <c r="G375" s="17"/>
      <c r="H375" s="17"/>
      <c r="I375" s="17"/>
      <c r="J375" s="17"/>
      <c r="O375" s="50"/>
      <c r="P375" s="51"/>
      <c r="Q375" s="51"/>
    </row>
    <row r="376" spans="5:17" ht="14.25" customHeight="1" x14ac:dyDescent="0.45">
      <c r="E376" s="19"/>
      <c r="F376" s="19"/>
      <c r="G376" s="17"/>
      <c r="H376" s="17"/>
      <c r="I376" s="17"/>
      <c r="J376" s="17"/>
      <c r="O376" s="50"/>
      <c r="P376" s="51"/>
      <c r="Q376" s="51"/>
    </row>
    <row r="377" spans="5:17" ht="14.25" customHeight="1" x14ac:dyDescent="0.45">
      <c r="E377" s="19"/>
      <c r="F377" s="19"/>
      <c r="G377" s="17"/>
      <c r="H377" s="17"/>
      <c r="I377" s="17"/>
      <c r="J377" s="17"/>
      <c r="O377" s="50"/>
      <c r="P377" s="51"/>
      <c r="Q377" s="51"/>
    </row>
    <row r="378" spans="5:17" ht="14.25" customHeight="1" x14ac:dyDescent="0.45">
      <c r="E378" s="19"/>
      <c r="F378" s="19"/>
      <c r="G378" s="17"/>
      <c r="H378" s="17"/>
      <c r="I378" s="17"/>
      <c r="J378" s="17"/>
      <c r="O378" s="50"/>
      <c r="P378" s="51"/>
      <c r="Q378" s="51"/>
    </row>
    <row r="379" spans="5:17" ht="14.25" customHeight="1" x14ac:dyDescent="0.45">
      <c r="E379" s="19"/>
      <c r="F379" s="19"/>
      <c r="G379" s="17"/>
      <c r="H379" s="17"/>
      <c r="I379" s="17"/>
      <c r="J379" s="17"/>
      <c r="O379" s="50"/>
      <c r="P379" s="51"/>
      <c r="Q379" s="51"/>
    </row>
    <row r="380" spans="5:17" ht="14.25" customHeight="1" x14ac:dyDescent="0.45">
      <c r="E380" s="19"/>
      <c r="F380" s="19"/>
      <c r="G380" s="17"/>
      <c r="H380" s="17"/>
      <c r="I380" s="17"/>
      <c r="J380" s="17"/>
      <c r="O380" s="50"/>
      <c r="P380" s="51"/>
      <c r="Q380" s="51"/>
    </row>
    <row r="381" spans="5:17" ht="14.25" customHeight="1" x14ac:dyDescent="0.45">
      <c r="E381" s="19"/>
      <c r="F381" s="19"/>
      <c r="G381" s="17"/>
      <c r="H381" s="17"/>
      <c r="I381" s="17"/>
      <c r="J381" s="17"/>
      <c r="O381" s="50"/>
      <c r="P381" s="51"/>
      <c r="Q381" s="51"/>
    </row>
    <row r="382" spans="5:17" ht="14.25" customHeight="1" x14ac:dyDescent="0.45">
      <c r="E382" s="19"/>
      <c r="F382" s="19"/>
      <c r="G382" s="17"/>
      <c r="H382" s="17"/>
      <c r="I382" s="17"/>
      <c r="J382" s="17"/>
      <c r="O382" s="50"/>
      <c r="P382" s="51"/>
      <c r="Q382" s="51"/>
    </row>
    <row r="383" spans="5:17" ht="14.25" customHeight="1" x14ac:dyDescent="0.45">
      <c r="E383" s="19"/>
      <c r="F383" s="19"/>
      <c r="G383" s="17"/>
      <c r="H383" s="17"/>
      <c r="I383" s="17"/>
      <c r="J383" s="17"/>
      <c r="O383" s="50"/>
      <c r="P383" s="51"/>
      <c r="Q383" s="51"/>
    </row>
    <row r="384" spans="5:17" ht="14.25" customHeight="1" x14ac:dyDescent="0.45">
      <c r="E384" s="19"/>
      <c r="F384" s="19"/>
      <c r="G384" s="17"/>
      <c r="H384" s="17"/>
      <c r="I384" s="17"/>
      <c r="J384" s="17"/>
      <c r="O384" s="50"/>
      <c r="P384" s="51"/>
      <c r="Q384" s="51"/>
    </row>
    <row r="385" spans="5:17" ht="14.25" customHeight="1" x14ac:dyDescent="0.45">
      <c r="E385" s="19"/>
      <c r="F385" s="19"/>
      <c r="G385" s="17"/>
      <c r="H385" s="17"/>
      <c r="I385" s="17"/>
      <c r="J385" s="17"/>
      <c r="O385" s="50"/>
      <c r="P385" s="51"/>
      <c r="Q385" s="51"/>
    </row>
    <row r="386" spans="5:17" ht="14.25" customHeight="1" x14ac:dyDescent="0.45">
      <c r="E386" s="19"/>
      <c r="F386" s="19"/>
      <c r="G386" s="17"/>
      <c r="H386" s="17"/>
      <c r="I386" s="17"/>
      <c r="J386" s="17"/>
      <c r="O386" s="50"/>
      <c r="P386" s="51"/>
      <c r="Q386" s="51"/>
    </row>
    <row r="387" spans="5:17" ht="14.25" customHeight="1" x14ac:dyDescent="0.45">
      <c r="E387" s="19"/>
      <c r="F387" s="19"/>
      <c r="G387" s="17"/>
      <c r="H387" s="17"/>
      <c r="I387" s="17"/>
      <c r="J387" s="17"/>
      <c r="O387" s="50"/>
      <c r="P387" s="51"/>
      <c r="Q387" s="51"/>
    </row>
    <row r="388" spans="5:17" ht="14.25" customHeight="1" x14ac:dyDescent="0.45">
      <c r="E388" s="19"/>
      <c r="F388" s="19"/>
      <c r="G388" s="17"/>
      <c r="H388" s="17"/>
      <c r="I388" s="17"/>
      <c r="J388" s="17"/>
      <c r="O388" s="50"/>
      <c r="P388" s="51"/>
      <c r="Q388" s="51"/>
    </row>
    <row r="389" spans="5:17" ht="14.25" customHeight="1" x14ac:dyDescent="0.45">
      <c r="E389" s="19"/>
      <c r="F389" s="19"/>
      <c r="G389" s="17"/>
      <c r="H389" s="17"/>
      <c r="I389" s="17"/>
      <c r="J389" s="17"/>
      <c r="O389" s="50"/>
      <c r="P389" s="51"/>
      <c r="Q389" s="51"/>
    </row>
    <row r="390" spans="5:17" ht="14.25" customHeight="1" x14ac:dyDescent="0.45">
      <c r="E390" s="19"/>
      <c r="F390" s="19"/>
      <c r="G390" s="17"/>
      <c r="H390" s="17"/>
      <c r="I390" s="17"/>
      <c r="J390" s="17"/>
      <c r="O390" s="50"/>
      <c r="P390" s="51"/>
      <c r="Q390" s="51"/>
    </row>
    <row r="391" spans="5:17" ht="14.25" customHeight="1" x14ac:dyDescent="0.45">
      <c r="E391" s="19"/>
      <c r="F391" s="19"/>
      <c r="G391" s="17"/>
      <c r="H391" s="17"/>
      <c r="I391" s="17"/>
      <c r="J391" s="17"/>
      <c r="O391" s="50"/>
      <c r="P391" s="51"/>
      <c r="Q391" s="51"/>
    </row>
    <row r="392" spans="5:17" ht="14.25" customHeight="1" x14ac:dyDescent="0.45">
      <c r="E392" s="19"/>
      <c r="F392" s="19"/>
      <c r="G392" s="17"/>
      <c r="H392" s="17"/>
      <c r="I392" s="17"/>
      <c r="J392" s="17"/>
      <c r="O392" s="50"/>
      <c r="P392" s="51"/>
      <c r="Q392" s="51"/>
    </row>
    <row r="393" spans="5:17" ht="14.25" customHeight="1" x14ac:dyDescent="0.45">
      <c r="E393" s="19"/>
      <c r="F393" s="19"/>
      <c r="G393" s="17"/>
      <c r="H393" s="17"/>
      <c r="I393" s="17"/>
      <c r="J393" s="17"/>
      <c r="O393" s="50"/>
      <c r="P393" s="51"/>
      <c r="Q393" s="51"/>
    </row>
    <row r="394" spans="5:17" ht="14.25" customHeight="1" x14ac:dyDescent="0.45">
      <c r="E394" s="19"/>
      <c r="F394" s="19"/>
      <c r="G394" s="17"/>
      <c r="H394" s="17"/>
      <c r="I394" s="17"/>
      <c r="J394" s="17"/>
      <c r="O394" s="50"/>
      <c r="P394" s="51"/>
      <c r="Q394" s="51"/>
    </row>
    <row r="395" spans="5:17" ht="14.25" customHeight="1" x14ac:dyDescent="0.45">
      <c r="E395" s="19"/>
      <c r="F395" s="19"/>
      <c r="G395" s="17"/>
      <c r="H395" s="17"/>
      <c r="I395" s="17"/>
      <c r="J395" s="17"/>
      <c r="O395" s="50"/>
      <c r="P395" s="51"/>
      <c r="Q395" s="51"/>
    </row>
    <row r="396" spans="5:17" ht="14.25" customHeight="1" x14ac:dyDescent="0.45">
      <c r="E396" s="19"/>
      <c r="F396" s="19"/>
      <c r="G396" s="17"/>
      <c r="H396" s="17"/>
      <c r="I396" s="17"/>
      <c r="J396" s="17"/>
      <c r="O396" s="50"/>
      <c r="P396" s="51"/>
      <c r="Q396" s="51"/>
    </row>
    <row r="397" spans="5:17" ht="14.25" customHeight="1" x14ac:dyDescent="0.45">
      <c r="E397" s="19"/>
      <c r="F397" s="19"/>
      <c r="G397" s="17"/>
      <c r="H397" s="17"/>
      <c r="I397" s="17"/>
      <c r="J397" s="17"/>
      <c r="O397" s="50"/>
      <c r="P397" s="51"/>
      <c r="Q397" s="51"/>
    </row>
    <row r="398" spans="5:17" ht="14.25" customHeight="1" x14ac:dyDescent="0.45">
      <c r="E398" s="19"/>
      <c r="F398" s="19"/>
      <c r="G398" s="17"/>
      <c r="H398" s="17"/>
      <c r="I398" s="17"/>
      <c r="J398" s="17"/>
      <c r="O398" s="50"/>
      <c r="P398" s="51"/>
      <c r="Q398" s="51"/>
    </row>
    <row r="399" spans="5:17" ht="14.25" customHeight="1" x14ac:dyDescent="0.45">
      <c r="E399" s="19"/>
      <c r="F399" s="19"/>
      <c r="G399" s="17"/>
      <c r="H399" s="17"/>
      <c r="I399" s="17"/>
      <c r="J399" s="17"/>
      <c r="O399" s="50"/>
      <c r="P399" s="51"/>
      <c r="Q399" s="51"/>
    </row>
    <row r="400" spans="5:17" ht="14.25" customHeight="1" x14ac:dyDescent="0.45">
      <c r="E400" s="19"/>
      <c r="F400" s="19"/>
      <c r="G400" s="17"/>
      <c r="H400" s="17"/>
      <c r="I400" s="17"/>
      <c r="J400" s="17"/>
      <c r="O400" s="50"/>
      <c r="P400" s="51"/>
      <c r="Q400" s="51"/>
    </row>
    <row r="401" spans="5:17" ht="14.25" customHeight="1" x14ac:dyDescent="0.45">
      <c r="E401" s="19"/>
      <c r="F401" s="19"/>
      <c r="G401" s="17"/>
      <c r="H401" s="17"/>
      <c r="I401" s="17"/>
      <c r="J401" s="17"/>
      <c r="O401" s="50"/>
      <c r="P401" s="51"/>
      <c r="Q401" s="51"/>
    </row>
    <row r="402" spans="5:17" ht="14.25" customHeight="1" x14ac:dyDescent="0.45">
      <c r="E402" s="19"/>
      <c r="F402" s="19"/>
      <c r="G402" s="17"/>
      <c r="H402" s="17"/>
      <c r="I402" s="17"/>
      <c r="J402" s="17"/>
      <c r="O402" s="50"/>
      <c r="P402" s="51"/>
      <c r="Q402" s="51"/>
    </row>
    <row r="403" spans="5:17" ht="14.25" customHeight="1" x14ac:dyDescent="0.45">
      <c r="E403" s="19"/>
      <c r="F403" s="19"/>
      <c r="G403" s="17"/>
      <c r="H403" s="17"/>
      <c r="I403" s="17"/>
      <c r="J403" s="17"/>
      <c r="O403" s="50"/>
      <c r="P403" s="51"/>
      <c r="Q403" s="51"/>
    </row>
    <row r="404" spans="5:17" ht="14.25" customHeight="1" x14ac:dyDescent="0.45">
      <c r="E404" s="19"/>
      <c r="F404" s="19"/>
      <c r="G404" s="17"/>
      <c r="H404" s="17"/>
      <c r="I404" s="17"/>
      <c r="J404" s="17"/>
      <c r="O404" s="50"/>
      <c r="P404" s="51"/>
      <c r="Q404" s="51"/>
    </row>
    <row r="405" spans="5:17" ht="14.25" customHeight="1" x14ac:dyDescent="0.45">
      <c r="E405" s="19"/>
      <c r="F405" s="19"/>
      <c r="G405" s="17"/>
      <c r="H405" s="17"/>
      <c r="I405" s="17"/>
      <c r="J405" s="17"/>
      <c r="O405" s="50"/>
      <c r="P405" s="51"/>
      <c r="Q405" s="51"/>
    </row>
    <row r="406" spans="5:17" ht="14.25" customHeight="1" x14ac:dyDescent="0.45">
      <c r="E406" s="19"/>
      <c r="F406" s="19"/>
      <c r="G406" s="17"/>
      <c r="H406" s="17"/>
      <c r="I406" s="17"/>
      <c r="J406" s="17"/>
      <c r="O406" s="50"/>
      <c r="P406" s="51"/>
      <c r="Q406" s="51"/>
    </row>
    <row r="407" spans="5:17" ht="14.25" customHeight="1" x14ac:dyDescent="0.45">
      <c r="E407" s="19"/>
      <c r="F407" s="19"/>
      <c r="G407" s="17"/>
      <c r="H407" s="17"/>
      <c r="I407" s="17"/>
      <c r="J407" s="17"/>
      <c r="O407" s="50"/>
      <c r="P407" s="51"/>
      <c r="Q407" s="51"/>
    </row>
    <row r="408" spans="5:17" ht="14.25" customHeight="1" x14ac:dyDescent="0.45">
      <c r="E408" s="19"/>
      <c r="F408" s="19"/>
      <c r="G408" s="17"/>
      <c r="H408" s="17"/>
      <c r="I408" s="17"/>
      <c r="J408" s="17"/>
      <c r="O408" s="50"/>
      <c r="P408" s="51"/>
      <c r="Q408" s="51"/>
    </row>
    <row r="409" spans="5:17" ht="14.25" customHeight="1" x14ac:dyDescent="0.45">
      <c r="E409" s="19"/>
      <c r="F409" s="19"/>
      <c r="G409" s="17"/>
      <c r="H409" s="17"/>
      <c r="I409" s="17"/>
      <c r="J409" s="17"/>
      <c r="O409" s="50"/>
      <c r="P409" s="51"/>
      <c r="Q409" s="51"/>
    </row>
    <row r="410" spans="5:17" ht="14.25" customHeight="1" x14ac:dyDescent="0.45">
      <c r="E410" s="19"/>
      <c r="F410" s="19"/>
      <c r="G410" s="17"/>
      <c r="H410" s="17"/>
      <c r="I410" s="17"/>
      <c r="J410" s="17"/>
      <c r="O410" s="50"/>
      <c r="P410" s="51"/>
      <c r="Q410" s="51"/>
    </row>
    <row r="411" spans="5:17" ht="14.25" customHeight="1" x14ac:dyDescent="0.45">
      <c r="E411" s="19"/>
      <c r="F411" s="19"/>
      <c r="G411" s="17"/>
      <c r="H411" s="17"/>
      <c r="I411" s="17"/>
      <c r="J411" s="17"/>
      <c r="O411" s="50"/>
      <c r="P411" s="51"/>
      <c r="Q411" s="51"/>
    </row>
    <row r="412" spans="5:17" ht="14.25" customHeight="1" x14ac:dyDescent="0.45">
      <c r="E412" s="19"/>
      <c r="F412" s="19"/>
      <c r="G412" s="17"/>
      <c r="H412" s="17"/>
      <c r="I412" s="17"/>
      <c r="J412" s="17"/>
      <c r="O412" s="50"/>
      <c r="P412" s="51"/>
      <c r="Q412" s="51"/>
    </row>
    <row r="413" spans="5:17" ht="14.25" customHeight="1" x14ac:dyDescent="0.45">
      <c r="E413" s="19"/>
      <c r="F413" s="19"/>
      <c r="G413" s="17"/>
      <c r="H413" s="17"/>
      <c r="I413" s="17"/>
      <c r="J413" s="17"/>
      <c r="O413" s="50"/>
      <c r="P413" s="51"/>
      <c r="Q413" s="51"/>
    </row>
    <row r="414" spans="5:17" ht="14.25" customHeight="1" x14ac:dyDescent="0.45">
      <c r="E414" s="19"/>
      <c r="F414" s="19"/>
      <c r="G414" s="17"/>
      <c r="H414" s="17"/>
      <c r="I414" s="17"/>
      <c r="J414" s="17"/>
      <c r="O414" s="50"/>
      <c r="P414" s="51"/>
      <c r="Q414" s="51"/>
    </row>
    <row r="415" spans="5:17" ht="14.25" customHeight="1" x14ac:dyDescent="0.45">
      <c r="E415" s="19"/>
      <c r="F415" s="19"/>
      <c r="G415" s="17"/>
      <c r="H415" s="17"/>
      <c r="I415" s="17"/>
      <c r="J415" s="17"/>
      <c r="O415" s="50"/>
      <c r="P415" s="51"/>
      <c r="Q415" s="51"/>
    </row>
    <row r="416" spans="5:17" ht="14.25" customHeight="1" x14ac:dyDescent="0.45">
      <c r="E416" s="19"/>
      <c r="F416" s="19"/>
      <c r="G416" s="17"/>
      <c r="H416" s="17"/>
      <c r="I416" s="17"/>
      <c r="J416" s="17"/>
      <c r="O416" s="50"/>
      <c r="P416" s="51"/>
      <c r="Q416" s="51"/>
    </row>
    <row r="417" spans="5:17" ht="14.25" customHeight="1" x14ac:dyDescent="0.45">
      <c r="E417" s="19"/>
      <c r="F417" s="19"/>
      <c r="G417" s="17"/>
      <c r="H417" s="17"/>
      <c r="I417" s="17"/>
      <c r="J417" s="17"/>
      <c r="O417" s="50"/>
      <c r="P417" s="51"/>
      <c r="Q417" s="51"/>
    </row>
    <row r="418" spans="5:17" ht="14.25" customHeight="1" x14ac:dyDescent="0.45">
      <c r="E418" s="19"/>
      <c r="F418" s="19"/>
      <c r="G418" s="17"/>
      <c r="H418" s="17"/>
      <c r="I418" s="17"/>
      <c r="J418" s="17"/>
      <c r="O418" s="50"/>
      <c r="P418" s="51"/>
      <c r="Q418" s="51"/>
    </row>
    <row r="419" spans="5:17" ht="14.25" customHeight="1" x14ac:dyDescent="0.45">
      <c r="E419" s="19"/>
      <c r="F419" s="19"/>
      <c r="G419" s="17"/>
      <c r="H419" s="17"/>
      <c r="I419" s="17"/>
      <c r="J419" s="17"/>
      <c r="O419" s="50"/>
      <c r="P419" s="51"/>
      <c r="Q419" s="51"/>
    </row>
    <row r="420" spans="5:17" ht="14.25" customHeight="1" x14ac:dyDescent="0.45">
      <c r="E420" s="19"/>
      <c r="F420" s="19"/>
      <c r="G420" s="17"/>
      <c r="H420" s="17"/>
      <c r="I420" s="17"/>
      <c r="J420" s="17"/>
      <c r="O420" s="50"/>
      <c r="P420" s="51"/>
      <c r="Q420" s="51"/>
    </row>
    <row r="421" spans="5:17" ht="14.25" customHeight="1" x14ac:dyDescent="0.45">
      <c r="E421" s="19"/>
      <c r="F421" s="19"/>
      <c r="G421" s="17"/>
      <c r="H421" s="17"/>
      <c r="I421" s="17"/>
      <c r="J421" s="17"/>
      <c r="O421" s="50"/>
      <c r="P421" s="51"/>
      <c r="Q421" s="51"/>
    </row>
    <row r="422" spans="5:17" ht="14.25" customHeight="1" x14ac:dyDescent="0.45">
      <c r="E422" s="19"/>
      <c r="F422" s="19"/>
      <c r="G422" s="17"/>
      <c r="H422" s="17"/>
      <c r="I422" s="17"/>
      <c r="J422" s="17"/>
      <c r="O422" s="50"/>
      <c r="P422" s="51"/>
      <c r="Q422" s="51"/>
    </row>
    <row r="423" spans="5:17" ht="14.25" customHeight="1" x14ac:dyDescent="0.45">
      <c r="E423" s="19"/>
      <c r="F423" s="19"/>
      <c r="G423" s="17"/>
      <c r="H423" s="17"/>
      <c r="I423" s="17"/>
      <c r="J423" s="17"/>
      <c r="O423" s="50"/>
      <c r="P423" s="51"/>
      <c r="Q423" s="51"/>
    </row>
    <row r="424" spans="5:17" ht="14.25" customHeight="1" x14ac:dyDescent="0.45">
      <c r="E424" s="19"/>
      <c r="F424" s="19"/>
      <c r="G424" s="17"/>
      <c r="H424" s="17"/>
      <c r="I424" s="17"/>
      <c r="J424" s="17"/>
      <c r="O424" s="50"/>
      <c r="P424" s="51"/>
      <c r="Q424" s="51"/>
    </row>
    <row r="425" spans="5:17" ht="14.25" customHeight="1" x14ac:dyDescent="0.45">
      <c r="E425" s="19"/>
      <c r="F425" s="19"/>
      <c r="G425" s="17"/>
      <c r="H425" s="17"/>
      <c r="I425" s="17"/>
      <c r="J425" s="17"/>
      <c r="O425" s="50"/>
      <c r="P425" s="51"/>
      <c r="Q425" s="51"/>
    </row>
    <row r="426" spans="5:17" ht="14.25" customHeight="1" x14ac:dyDescent="0.45">
      <c r="E426" s="19"/>
      <c r="F426" s="19"/>
      <c r="G426" s="17"/>
      <c r="H426" s="17"/>
      <c r="I426" s="17"/>
      <c r="J426" s="17"/>
      <c r="O426" s="50"/>
      <c r="P426" s="51"/>
      <c r="Q426" s="51"/>
    </row>
    <row r="427" spans="5:17" ht="14.25" customHeight="1" x14ac:dyDescent="0.45">
      <c r="E427" s="19"/>
      <c r="F427" s="19"/>
      <c r="G427" s="17"/>
      <c r="H427" s="17"/>
      <c r="I427" s="17"/>
      <c r="J427" s="17"/>
      <c r="O427" s="50"/>
      <c r="P427" s="51"/>
      <c r="Q427" s="51"/>
    </row>
    <row r="428" spans="5:17" ht="14.25" customHeight="1" x14ac:dyDescent="0.45">
      <c r="E428" s="19"/>
      <c r="F428" s="19"/>
      <c r="G428" s="17"/>
      <c r="H428" s="17"/>
      <c r="I428" s="17"/>
      <c r="J428" s="17"/>
      <c r="O428" s="50"/>
      <c r="P428" s="51"/>
      <c r="Q428" s="51"/>
    </row>
    <row r="429" spans="5:17" ht="14.25" customHeight="1" x14ac:dyDescent="0.45">
      <c r="E429" s="19"/>
      <c r="F429" s="19"/>
      <c r="G429" s="17"/>
      <c r="H429" s="17"/>
      <c r="I429" s="17"/>
      <c r="J429" s="17"/>
      <c r="O429" s="50"/>
      <c r="P429" s="51"/>
      <c r="Q429" s="51"/>
    </row>
    <row r="430" spans="5:17" ht="14.25" customHeight="1" x14ac:dyDescent="0.45">
      <c r="E430" s="19"/>
      <c r="F430" s="19"/>
      <c r="G430" s="17"/>
      <c r="H430" s="17"/>
      <c r="I430" s="17"/>
      <c r="J430" s="17"/>
      <c r="O430" s="50"/>
      <c r="P430" s="51"/>
      <c r="Q430" s="51"/>
    </row>
    <row r="431" spans="5:17" ht="14.25" customHeight="1" x14ac:dyDescent="0.45">
      <c r="E431" s="19"/>
      <c r="F431" s="19"/>
      <c r="G431" s="17"/>
      <c r="H431" s="17"/>
      <c r="I431" s="17"/>
      <c r="J431" s="17"/>
      <c r="O431" s="50"/>
      <c r="P431" s="51"/>
      <c r="Q431" s="51"/>
    </row>
    <row r="432" spans="5:17" ht="14.25" customHeight="1" x14ac:dyDescent="0.45">
      <c r="E432" s="19"/>
      <c r="F432" s="19"/>
      <c r="G432" s="17"/>
      <c r="H432" s="17"/>
      <c r="I432" s="17"/>
      <c r="J432" s="17"/>
      <c r="O432" s="50"/>
      <c r="P432" s="51"/>
      <c r="Q432" s="51"/>
    </row>
    <row r="433" spans="5:17" ht="14.25" customHeight="1" x14ac:dyDescent="0.45">
      <c r="E433" s="19"/>
      <c r="F433" s="19"/>
      <c r="G433" s="17"/>
      <c r="H433" s="17"/>
      <c r="I433" s="17"/>
      <c r="J433" s="17"/>
      <c r="O433" s="50"/>
      <c r="P433" s="51"/>
      <c r="Q433" s="51"/>
    </row>
    <row r="434" spans="5:17" ht="14.25" customHeight="1" x14ac:dyDescent="0.45">
      <c r="E434" s="19"/>
      <c r="F434" s="19"/>
      <c r="G434" s="17"/>
      <c r="H434" s="17"/>
      <c r="I434" s="17"/>
      <c r="J434" s="17"/>
      <c r="O434" s="50"/>
      <c r="P434" s="51"/>
      <c r="Q434" s="51"/>
    </row>
    <row r="435" spans="5:17" ht="14.25" customHeight="1" x14ac:dyDescent="0.45">
      <c r="E435" s="19"/>
      <c r="F435" s="19"/>
      <c r="G435" s="17"/>
      <c r="H435" s="17"/>
      <c r="I435" s="17"/>
      <c r="J435" s="17"/>
      <c r="O435" s="50"/>
      <c r="P435" s="51"/>
      <c r="Q435" s="51"/>
    </row>
    <row r="436" spans="5:17" ht="14.25" customHeight="1" x14ac:dyDescent="0.45">
      <c r="E436" s="19"/>
      <c r="F436" s="19"/>
      <c r="G436" s="17"/>
      <c r="H436" s="17"/>
      <c r="I436" s="17"/>
      <c r="J436" s="17"/>
      <c r="O436" s="50"/>
      <c r="P436" s="51"/>
      <c r="Q436" s="51"/>
    </row>
    <row r="437" spans="5:17" ht="14.25" customHeight="1" x14ac:dyDescent="0.45">
      <c r="E437" s="19"/>
      <c r="F437" s="19"/>
      <c r="G437" s="17"/>
      <c r="H437" s="17"/>
      <c r="I437" s="17"/>
      <c r="J437" s="17"/>
      <c r="O437" s="50"/>
      <c r="P437" s="51"/>
      <c r="Q437" s="51"/>
    </row>
    <row r="438" spans="5:17" ht="14.25" customHeight="1" x14ac:dyDescent="0.45">
      <c r="E438" s="19"/>
      <c r="F438" s="19"/>
      <c r="G438" s="17"/>
      <c r="H438" s="17"/>
      <c r="I438" s="17"/>
      <c r="J438" s="17"/>
      <c r="O438" s="50"/>
      <c r="P438" s="51"/>
      <c r="Q438" s="51"/>
    </row>
    <row r="439" spans="5:17" ht="14.25" customHeight="1" x14ac:dyDescent="0.45">
      <c r="E439" s="19"/>
      <c r="F439" s="19"/>
      <c r="G439" s="17"/>
      <c r="H439" s="17"/>
      <c r="I439" s="17"/>
      <c r="J439" s="17"/>
      <c r="O439" s="50"/>
      <c r="P439" s="51"/>
      <c r="Q439" s="51"/>
    </row>
    <row r="440" spans="5:17" ht="14.25" customHeight="1" x14ac:dyDescent="0.45">
      <c r="E440" s="19"/>
      <c r="F440" s="19"/>
      <c r="G440" s="17"/>
      <c r="H440" s="17"/>
      <c r="I440" s="17"/>
      <c r="J440" s="17"/>
      <c r="O440" s="50"/>
      <c r="P440" s="51"/>
      <c r="Q440" s="51"/>
    </row>
    <row r="441" spans="5:17" ht="14.25" customHeight="1" x14ac:dyDescent="0.45">
      <c r="E441" s="19"/>
      <c r="F441" s="19"/>
      <c r="G441" s="17"/>
      <c r="H441" s="17"/>
      <c r="I441" s="17"/>
      <c r="J441" s="17"/>
      <c r="O441" s="50"/>
      <c r="P441" s="51"/>
      <c r="Q441" s="51"/>
    </row>
    <row r="442" spans="5:17" ht="14.25" customHeight="1" x14ac:dyDescent="0.45">
      <c r="E442" s="19"/>
      <c r="F442" s="19"/>
      <c r="G442" s="17"/>
      <c r="H442" s="17"/>
      <c r="I442" s="17"/>
      <c r="J442" s="17"/>
      <c r="O442" s="50"/>
      <c r="P442" s="51"/>
      <c r="Q442" s="51"/>
    </row>
    <row r="443" spans="5:17" ht="14.25" customHeight="1" x14ac:dyDescent="0.45">
      <c r="E443" s="19"/>
      <c r="F443" s="19"/>
      <c r="G443" s="17"/>
      <c r="H443" s="17"/>
      <c r="I443" s="17"/>
      <c r="J443" s="17"/>
      <c r="O443" s="50"/>
      <c r="P443" s="51"/>
      <c r="Q443" s="51"/>
    </row>
    <row r="444" spans="5:17" ht="14.25" customHeight="1" x14ac:dyDescent="0.45">
      <c r="E444" s="19"/>
      <c r="F444" s="19"/>
      <c r="G444" s="17"/>
      <c r="H444" s="17"/>
      <c r="I444" s="17"/>
      <c r="J444" s="17"/>
      <c r="O444" s="50"/>
      <c r="P444" s="51"/>
      <c r="Q444" s="51"/>
    </row>
    <row r="445" spans="5:17" ht="14.25" customHeight="1" x14ac:dyDescent="0.45">
      <c r="E445" s="19"/>
      <c r="F445" s="19"/>
      <c r="G445" s="17"/>
      <c r="H445" s="17"/>
      <c r="I445" s="17"/>
      <c r="J445" s="17"/>
      <c r="O445" s="50"/>
      <c r="P445" s="51"/>
      <c r="Q445" s="51"/>
    </row>
    <row r="446" spans="5:17" ht="14.25" customHeight="1" x14ac:dyDescent="0.45">
      <c r="E446" s="19"/>
      <c r="F446" s="19"/>
      <c r="G446" s="17"/>
      <c r="H446" s="17"/>
      <c r="I446" s="17"/>
      <c r="J446" s="17"/>
      <c r="O446" s="50"/>
      <c r="P446" s="51"/>
      <c r="Q446" s="51"/>
    </row>
    <row r="447" spans="5:17" ht="14.25" customHeight="1" x14ac:dyDescent="0.45">
      <c r="E447" s="19"/>
      <c r="F447" s="19"/>
      <c r="G447" s="17"/>
      <c r="H447" s="17"/>
      <c r="I447" s="17"/>
      <c r="J447" s="17"/>
      <c r="O447" s="50"/>
      <c r="P447" s="51"/>
      <c r="Q447" s="51"/>
    </row>
    <row r="448" spans="5:17" ht="14.25" customHeight="1" x14ac:dyDescent="0.45">
      <c r="E448" s="19"/>
      <c r="F448" s="19"/>
      <c r="G448" s="17"/>
      <c r="H448" s="17"/>
      <c r="I448" s="17"/>
      <c r="J448" s="17"/>
      <c r="O448" s="50"/>
      <c r="P448" s="51"/>
      <c r="Q448" s="51"/>
    </row>
    <row r="449" spans="5:17" ht="14.25" customHeight="1" x14ac:dyDescent="0.45">
      <c r="E449" s="19"/>
      <c r="F449" s="19"/>
      <c r="G449" s="17"/>
      <c r="H449" s="17"/>
      <c r="I449" s="17"/>
      <c r="J449" s="17"/>
      <c r="O449" s="50"/>
      <c r="P449" s="51"/>
      <c r="Q449" s="51"/>
    </row>
    <row r="450" spans="5:17" ht="14.25" customHeight="1" x14ac:dyDescent="0.45">
      <c r="E450" s="19"/>
      <c r="F450" s="19"/>
      <c r="G450" s="17"/>
      <c r="H450" s="17"/>
      <c r="I450" s="17"/>
      <c r="J450" s="17"/>
      <c r="O450" s="50"/>
      <c r="P450" s="51"/>
      <c r="Q450" s="51"/>
    </row>
    <row r="451" spans="5:17" ht="14.25" customHeight="1" x14ac:dyDescent="0.45">
      <c r="E451" s="19"/>
      <c r="F451" s="19"/>
      <c r="G451" s="17"/>
      <c r="H451" s="17"/>
      <c r="I451" s="17"/>
      <c r="J451" s="17"/>
      <c r="O451" s="50"/>
      <c r="P451" s="51"/>
      <c r="Q451" s="51"/>
    </row>
    <row r="452" spans="5:17" ht="14.25" customHeight="1" x14ac:dyDescent="0.45">
      <c r="E452" s="19"/>
      <c r="F452" s="19"/>
      <c r="G452" s="17"/>
      <c r="H452" s="17"/>
      <c r="I452" s="17"/>
      <c r="J452" s="17"/>
      <c r="O452" s="50"/>
      <c r="P452" s="51"/>
      <c r="Q452" s="51"/>
    </row>
    <row r="453" spans="5:17" ht="14.25" customHeight="1" x14ac:dyDescent="0.45">
      <c r="E453" s="19"/>
      <c r="F453" s="19"/>
      <c r="G453" s="17"/>
      <c r="H453" s="17"/>
      <c r="I453" s="17"/>
      <c r="J453" s="17"/>
      <c r="O453" s="50"/>
      <c r="P453" s="51"/>
      <c r="Q453" s="51"/>
    </row>
    <row r="454" spans="5:17" ht="14.25" customHeight="1" x14ac:dyDescent="0.45">
      <c r="E454" s="19"/>
      <c r="F454" s="19"/>
      <c r="G454" s="17"/>
      <c r="H454" s="17"/>
      <c r="I454" s="17"/>
      <c r="J454" s="17"/>
      <c r="O454" s="50"/>
      <c r="P454" s="51"/>
      <c r="Q454" s="51"/>
    </row>
    <row r="455" spans="5:17" ht="14.25" customHeight="1" x14ac:dyDescent="0.45">
      <c r="E455" s="19"/>
      <c r="F455" s="19"/>
      <c r="G455" s="17"/>
      <c r="H455" s="17"/>
      <c r="I455" s="17"/>
      <c r="J455" s="17"/>
      <c r="O455" s="50"/>
      <c r="P455" s="51"/>
      <c r="Q455" s="51"/>
    </row>
    <row r="456" spans="5:17" ht="14.25" customHeight="1" x14ac:dyDescent="0.45">
      <c r="E456" s="19"/>
      <c r="F456" s="19"/>
      <c r="G456" s="17"/>
      <c r="H456" s="17"/>
      <c r="I456" s="17"/>
      <c r="J456" s="17"/>
      <c r="O456" s="50"/>
      <c r="P456" s="51"/>
      <c r="Q456" s="51"/>
    </row>
    <row r="457" spans="5:17" ht="14.25" customHeight="1" x14ac:dyDescent="0.45">
      <c r="E457" s="19"/>
      <c r="F457" s="19"/>
      <c r="G457" s="17"/>
      <c r="H457" s="17"/>
      <c r="I457" s="17"/>
      <c r="J457" s="17"/>
      <c r="O457" s="50"/>
      <c r="P457" s="51"/>
      <c r="Q457" s="51"/>
    </row>
    <row r="458" spans="5:17" ht="14.25" customHeight="1" x14ac:dyDescent="0.45">
      <c r="E458" s="19"/>
      <c r="F458" s="19"/>
      <c r="G458" s="17"/>
      <c r="H458" s="17"/>
      <c r="I458" s="17"/>
      <c r="J458" s="17"/>
      <c r="O458" s="50"/>
      <c r="P458" s="51"/>
      <c r="Q458" s="51"/>
    </row>
    <row r="459" spans="5:17" ht="14.25" customHeight="1" x14ac:dyDescent="0.45">
      <c r="E459" s="19"/>
      <c r="F459" s="19"/>
      <c r="G459" s="17"/>
      <c r="H459" s="17"/>
      <c r="I459" s="17"/>
      <c r="J459" s="17"/>
      <c r="O459" s="50"/>
      <c r="P459" s="51"/>
      <c r="Q459" s="51"/>
    </row>
    <row r="460" spans="5:17" ht="14.25" customHeight="1" x14ac:dyDescent="0.45">
      <c r="E460" s="19"/>
      <c r="F460" s="19"/>
      <c r="G460" s="17"/>
      <c r="H460" s="17"/>
      <c r="I460" s="17"/>
      <c r="J460" s="17"/>
      <c r="O460" s="50"/>
      <c r="P460" s="51"/>
      <c r="Q460" s="51"/>
    </row>
    <row r="461" spans="5:17" ht="14.25" customHeight="1" x14ac:dyDescent="0.45">
      <c r="E461" s="19"/>
      <c r="F461" s="19"/>
      <c r="G461" s="17"/>
      <c r="H461" s="17"/>
      <c r="I461" s="17"/>
      <c r="J461" s="17"/>
      <c r="O461" s="50"/>
      <c r="P461" s="51"/>
      <c r="Q461" s="51"/>
    </row>
    <row r="462" spans="5:17" ht="14.25" customHeight="1" x14ac:dyDescent="0.45">
      <c r="E462" s="19"/>
      <c r="F462" s="19"/>
      <c r="G462" s="17"/>
      <c r="H462" s="17"/>
      <c r="I462" s="17"/>
      <c r="J462" s="17"/>
      <c r="O462" s="50"/>
      <c r="P462" s="51"/>
      <c r="Q462" s="51"/>
    </row>
    <row r="463" spans="5:17" ht="14.25" customHeight="1" x14ac:dyDescent="0.45">
      <c r="E463" s="19"/>
      <c r="F463" s="19"/>
      <c r="G463" s="17"/>
      <c r="H463" s="17"/>
      <c r="I463" s="17"/>
      <c r="J463" s="17"/>
      <c r="O463" s="50"/>
      <c r="P463" s="51"/>
      <c r="Q463" s="51"/>
    </row>
    <row r="464" spans="5:17" ht="14.25" customHeight="1" x14ac:dyDescent="0.45">
      <c r="E464" s="19"/>
      <c r="F464" s="19"/>
      <c r="G464" s="17"/>
      <c r="H464" s="17"/>
      <c r="I464" s="17"/>
      <c r="J464" s="17"/>
      <c r="O464" s="50"/>
      <c r="P464" s="51"/>
      <c r="Q464" s="51"/>
    </row>
    <row r="465" spans="5:17" ht="14.25" customHeight="1" x14ac:dyDescent="0.45">
      <c r="E465" s="19"/>
      <c r="F465" s="19"/>
      <c r="G465" s="17"/>
      <c r="H465" s="17"/>
      <c r="I465" s="17"/>
      <c r="J465" s="17"/>
      <c r="O465" s="50"/>
      <c r="P465" s="51"/>
      <c r="Q465" s="51"/>
    </row>
    <row r="466" spans="5:17" ht="14.25" customHeight="1" x14ac:dyDescent="0.45">
      <c r="E466" s="19"/>
      <c r="F466" s="19"/>
      <c r="G466" s="17"/>
      <c r="H466" s="17"/>
      <c r="I466" s="17"/>
      <c r="J466" s="17"/>
      <c r="O466" s="50"/>
      <c r="P466" s="51"/>
      <c r="Q466" s="51"/>
    </row>
    <row r="467" spans="5:17" ht="14.25" customHeight="1" x14ac:dyDescent="0.45">
      <c r="E467" s="19"/>
      <c r="F467" s="19"/>
      <c r="G467" s="17"/>
      <c r="H467" s="17"/>
      <c r="I467" s="17"/>
      <c r="J467" s="17"/>
      <c r="O467" s="50"/>
      <c r="P467" s="51"/>
      <c r="Q467" s="51"/>
    </row>
    <row r="468" spans="5:17" ht="14.25" customHeight="1" x14ac:dyDescent="0.45">
      <c r="E468" s="19"/>
      <c r="F468" s="19"/>
      <c r="G468" s="17"/>
      <c r="H468" s="17"/>
      <c r="I468" s="17"/>
      <c r="J468" s="17"/>
      <c r="O468" s="50"/>
      <c r="P468" s="51"/>
      <c r="Q468" s="51"/>
    </row>
    <row r="469" spans="5:17" ht="14.25" customHeight="1" x14ac:dyDescent="0.45">
      <c r="E469" s="19"/>
      <c r="F469" s="19"/>
      <c r="G469" s="17"/>
      <c r="H469" s="17"/>
      <c r="I469" s="17"/>
      <c r="J469" s="17"/>
      <c r="O469" s="50"/>
      <c r="P469" s="51"/>
      <c r="Q469" s="51"/>
    </row>
    <row r="470" spans="5:17" ht="14.25" customHeight="1" x14ac:dyDescent="0.45">
      <c r="E470" s="19"/>
      <c r="F470" s="19"/>
      <c r="G470" s="17"/>
      <c r="H470" s="17"/>
      <c r="I470" s="17"/>
      <c r="J470" s="17"/>
      <c r="O470" s="50"/>
      <c r="P470" s="51"/>
      <c r="Q470" s="51"/>
    </row>
    <row r="471" spans="5:17" ht="14.25" customHeight="1" x14ac:dyDescent="0.45">
      <c r="E471" s="19"/>
      <c r="F471" s="19"/>
      <c r="G471" s="17"/>
      <c r="H471" s="17"/>
      <c r="I471" s="17"/>
      <c r="J471" s="17"/>
      <c r="O471" s="50"/>
      <c r="P471" s="51"/>
      <c r="Q471" s="51"/>
    </row>
    <row r="472" spans="5:17" ht="14.25" customHeight="1" x14ac:dyDescent="0.45">
      <c r="E472" s="19"/>
      <c r="F472" s="19"/>
      <c r="G472" s="17"/>
      <c r="H472" s="17"/>
      <c r="I472" s="17"/>
      <c r="J472" s="17"/>
      <c r="O472" s="50"/>
      <c r="P472" s="51"/>
      <c r="Q472" s="51"/>
    </row>
    <row r="473" spans="5:17" ht="14.25" customHeight="1" x14ac:dyDescent="0.45">
      <c r="E473" s="19"/>
      <c r="F473" s="19"/>
      <c r="G473" s="17"/>
      <c r="H473" s="17"/>
      <c r="I473" s="17"/>
      <c r="J473" s="17"/>
      <c r="O473" s="50"/>
      <c r="P473" s="51"/>
      <c r="Q473" s="51"/>
    </row>
    <row r="474" spans="5:17" ht="14.25" customHeight="1" x14ac:dyDescent="0.45">
      <c r="E474" s="19"/>
      <c r="F474" s="19"/>
      <c r="G474" s="17"/>
      <c r="H474" s="17"/>
      <c r="I474" s="17"/>
      <c r="J474" s="17"/>
      <c r="O474" s="50"/>
      <c r="P474" s="51"/>
      <c r="Q474" s="51"/>
    </row>
    <row r="475" spans="5:17" ht="14.25" customHeight="1" x14ac:dyDescent="0.45">
      <c r="E475" s="19"/>
      <c r="F475" s="19"/>
      <c r="G475" s="17"/>
      <c r="H475" s="17"/>
      <c r="I475" s="17"/>
      <c r="J475" s="17"/>
      <c r="O475" s="50"/>
      <c r="P475" s="51"/>
      <c r="Q475" s="51"/>
    </row>
    <row r="476" spans="5:17" ht="14.25" customHeight="1" x14ac:dyDescent="0.45">
      <c r="E476" s="19"/>
      <c r="F476" s="19"/>
      <c r="G476" s="17"/>
      <c r="H476" s="17"/>
      <c r="I476" s="17"/>
      <c r="J476" s="17"/>
      <c r="O476" s="50"/>
      <c r="P476" s="51"/>
      <c r="Q476" s="51"/>
    </row>
    <row r="477" spans="5:17" ht="14.25" customHeight="1" x14ac:dyDescent="0.45">
      <c r="E477" s="19"/>
      <c r="F477" s="19"/>
      <c r="G477" s="17"/>
      <c r="H477" s="17"/>
      <c r="I477" s="17"/>
      <c r="J477" s="17"/>
      <c r="O477" s="50"/>
      <c r="P477" s="51"/>
      <c r="Q477" s="51"/>
    </row>
    <row r="478" spans="5:17" ht="14.25" customHeight="1" x14ac:dyDescent="0.45">
      <c r="E478" s="19"/>
      <c r="F478" s="19"/>
      <c r="G478" s="17"/>
      <c r="H478" s="17"/>
      <c r="I478" s="17"/>
      <c r="J478" s="17"/>
      <c r="O478" s="50"/>
      <c r="P478" s="51"/>
      <c r="Q478" s="51"/>
    </row>
    <row r="479" spans="5:17" ht="14.25" customHeight="1" x14ac:dyDescent="0.45">
      <c r="E479" s="19"/>
      <c r="F479" s="19"/>
      <c r="G479" s="17"/>
      <c r="H479" s="17"/>
      <c r="I479" s="17"/>
      <c r="J479" s="17"/>
      <c r="O479" s="50"/>
      <c r="P479" s="51"/>
      <c r="Q479" s="51"/>
    </row>
    <row r="480" spans="5:17" ht="14.25" customHeight="1" x14ac:dyDescent="0.45">
      <c r="E480" s="19"/>
      <c r="F480" s="19"/>
      <c r="G480" s="17"/>
      <c r="H480" s="17"/>
      <c r="I480" s="17"/>
      <c r="J480" s="17"/>
      <c r="O480" s="50"/>
      <c r="P480" s="51"/>
      <c r="Q480" s="51"/>
    </row>
    <row r="481" spans="5:17" ht="14.25" customHeight="1" x14ac:dyDescent="0.45">
      <c r="E481" s="19"/>
      <c r="F481" s="19"/>
      <c r="G481" s="17"/>
      <c r="H481" s="17"/>
      <c r="I481" s="17"/>
      <c r="J481" s="17"/>
      <c r="O481" s="50"/>
      <c r="P481" s="51"/>
      <c r="Q481" s="51"/>
    </row>
    <row r="482" spans="5:17" ht="14.25" customHeight="1" x14ac:dyDescent="0.45">
      <c r="E482" s="19"/>
      <c r="F482" s="19"/>
      <c r="G482" s="17"/>
      <c r="H482" s="17"/>
      <c r="I482" s="17"/>
      <c r="J482" s="17"/>
      <c r="O482" s="50"/>
      <c r="P482" s="51"/>
      <c r="Q482" s="51"/>
    </row>
    <row r="483" spans="5:17" ht="14.25" customHeight="1" x14ac:dyDescent="0.45">
      <c r="E483" s="19"/>
      <c r="F483" s="19"/>
      <c r="G483" s="17"/>
      <c r="H483" s="17"/>
      <c r="I483" s="17"/>
      <c r="J483" s="17"/>
      <c r="O483" s="50"/>
      <c r="P483" s="51"/>
      <c r="Q483" s="51"/>
    </row>
    <row r="484" spans="5:17" ht="14.25" customHeight="1" x14ac:dyDescent="0.45">
      <c r="E484" s="19"/>
      <c r="F484" s="19"/>
      <c r="G484" s="17"/>
      <c r="H484" s="17"/>
      <c r="I484" s="17"/>
      <c r="J484" s="17"/>
      <c r="O484" s="50"/>
      <c r="P484" s="51"/>
      <c r="Q484" s="51"/>
    </row>
    <row r="485" spans="5:17" ht="14.25" customHeight="1" x14ac:dyDescent="0.45">
      <c r="E485" s="19"/>
      <c r="F485" s="19"/>
      <c r="G485" s="17"/>
      <c r="H485" s="17"/>
      <c r="I485" s="17"/>
      <c r="J485" s="17"/>
      <c r="O485" s="50"/>
      <c r="P485" s="51"/>
      <c r="Q485" s="51"/>
    </row>
    <row r="486" spans="5:17" ht="14.25" customHeight="1" x14ac:dyDescent="0.45">
      <c r="E486" s="19"/>
      <c r="F486" s="19"/>
      <c r="G486" s="17"/>
      <c r="H486" s="17"/>
      <c r="I486" s="17"/>
      <c r="J486" s="17"/>
      <c r="O486" s="50"/>
      <c r="P486" s="51"/>
      <c r="Q486" s="51"/>
    </row>
    <row r="487" spans="5:17" ht="14.25" customHeight="1" x14ac:dyDescent="0.45">
      <c r="E487" s="19"/>
      <c r="F487" s="19"/>
      <c r="G487" s="17"/>
      <c r="H487" s="17"/>
      <c r="I487" s="17"/>
      <c r="J487" s="17"/>
      <c r="O487" s="50"/>
      <c r="P487" s="51"/>
      <c r="Q487" s="51"/>
    </row>
    <row r="488" spans="5:17" ht="14.25" customHeight="1" x14ac:dyDescent="0.45">
      <c r="E488" s="19"/>
      <c r="F488" s="19"/>
      <c r="G488" s="17"/>
      <c r="H488" s="17"/>
      <c r="I488" s="17"/>
      <c r="J488" s="17"/>
      <c r="O488" s="50"/>
      <c r="P488" s="51"/>
      <c r="Q488" s="51"/>
    </row>
    <row r="489" spans="5:17" ht="14.25" customHeight="1" x14ac:dyDescent="0.45">
      <c r="E489" s="19"/>
      <c r="F489" s="19"/>
      <c r="G489" s="17"/>
      <c r="H489" s="17"/>
      <c r="I489" s="17"/>
      <c r="J489" s="17"/>
      <c r="O489" s="50"/>
      <c r="P489" s="51"/>
      <c r="Q489" s="51"/>
    </row>
    <row r="490" spans="5:17" ht="14.25" customHeight="1" x14ac:dyDescent="0.45">
      <c r="E490" s="19"/>
      <c r="F490" s="19"/>
      <c r="G490" s="17"/>
      <c r="H490" s="17"/>
      <c r="I490" s="17"/>
      <c r="J490" s="17"/>
      <c r="O490" s="50"/>
      <c r="P490" s="51"/>
      <c r="Q490" s="51"/>
    </row>
    <row r="491" spans="5:17" ht="14.25" customHeight="1" x14ac:dyDescent="0.45">
      <c r="E491" s="19"/>
      <c r="F491" s="19"/>
      <c r="G491" s="17"/>
      <c r="H491" s="17"/>
      <c r="I491" s="17"/>
      <c r="J491" s="17"/>
      <c r="O491" s="50"/>
      <c r="P491" s="51"/>
      <c r="Q491" s="51"/>
    </row>
    <row r="492" spans="5:17" ht="14.25" customHeight="1" x14ac:dyDescent="0.45">
      <c r="E492" s="19"/>
      <c r="F492" s="19"/>
      <c r="G492" s="17"/>
      <c r="H492" s="17"/>
      <c r="I492" s="17"/>
      <c r="J492" s="17"/>
      <c r="O492" s="50"/>
      <c r="P492" s="51"/>
      <c r="Q492" s="51"/>
    </row>
    <row r="493" spans="5:17" ht="14.25" customHeight="1" x14ac:dyDescent="0.45">
      <c r="E493" s="19"/>
      <c r="F493" s="19"/>
      <c r="G493" s="17"/>
      <c r="H493" s="17"/>
      <c r="I493" s="17"/>
      <c r="J493" s="17"/>
      <c r="O493" s="50"/>
      <c r="P493" s="51"/>
      <c r="Q493" s="51"/>
    </row>
    <row r="494" spans="5:17" ht="14.25" customHeight="1" x14ac:dyDescent="0.45">
      <c r="E494" s="19"/>
      <c r="F494" s="19"/>
      <c r="G494" s="17"/>
      <c r="H494" s="17"/>
      <c r="I494" s="17"/>
      <c r="J494" s="17"/>
      <c r="O494" s="50"/>
      <c r="P494" s="51"/>
      <c r="Q494" s="51"/>
    </row>
    <row r="495" spans="5:17" ht="14.25" customHeight="1" x14ac:dyDescent="0.45">
      <c r="E495" s="19"/>
      <c r="F495" s="19"/>
      <c r="G495" s="17"/>
      <c r="H495" s="17"/>
      <c r="I495" s="17"/>
      <c r="J495" s="17"/>
      <c r="O495" s="50"/>
      <c r="P495" s="51"/>
      <c r="Q495" s="51"/>
    </row>
    <row r="496" spans="5:17" ht="14.25" customHeight="1" x14ac:dyDescent="0.45">
      <c r="E496" s="19"/>
      <c r="F496" s="19"/>
      <c r="G496" s="17"/>
      <c r="H496" s="17"/>
      <c r="I496" s="17"/>
      <c r="J496" s="17"/>
      <c r="O496" s="50"/>
      <c r="P496" s="51"/>
      <c r="Q496" s="51"/>
    </row>
    <row r="497" spans="5:17" ht="14.25" customHeight="1" x14ac:dyDescent="0.45">
      <c r="E497" s="19"/>
      <c r="F497" s="19"/>
      <c r="G497" s="17"/>
      <c r="H497" s="17"/>
      <c r="I497" s="17"/>
      <c r="J497" s="17"/>
      <c r="O497" s="50"/>
      <c r="P497" s="51"/>
      <c r="Q497" s="51"/>
    </row>
    <row r="498" spans="5:17" ht="14.25" customHeight="1" x14ac:dyDescent="0.45">
      <c r="E498" s="19"/>
      <c r="F498" s="19"/>
      <c r="G498" s="17"/>
      <c r="H498" s="17"/>
      <c r="I498" s="17"/>
      <c r="J498" s="17"/>
      <c r="O498" s="50"/>
      <c r="P498" s="51"/>
      <c r="Q498" s="51"/>
    </row>
    <row r="499" spans="5:17" ht="14.25" customHeight="1" x14ac:dyDescent="0.45">
      <c r="E499" s="19"/>
      <c r="F499" s="19"/>
      <c r="G499" s="17"/>
      <c r="H499" s="17"/>
      <c r="I499" s="17"/>
      <c r="J499" s="17"/>
      <c r="O499" s="50"/>
      <c r="P499" s="51"/>
      <c r="Q499" s="51"/>
    </row>
    <row r="500" spans="5:17" ht="14.25" customHeight="1" x14ac:dyDescent="0.45">
      <c r="E500" s="19"/>
      <c r="F500" s="19"/>
      <c r="G500" s="17"/>
      <c r="H500" s="17"/>
      <c r="I500" s="17"/>
      <c r="J500" s="17"/>
      <c r="O500" s="50"/>
      <c r="P500" s="51"/>
      <c r="Q500" s="51"/>
    </row>
    <row r="501" spans="5:17" ht="14.25" customHeight="1" x14ac:dyDescent="0.45">
      <c r="E501" s="19"/>
      <c r="F501" s="19"/>
      <c r="G501" s="17"/>
      <c r="H501" s="17"/>
      <c r="I501" s="17"/>
      <c r="J501" s="17"/>
      <c r="O501" s="50"/>
      <c r="P501" s="51"/>
      <c r="Q501" s="51"/>
    </row>
    <row r="502" spans="5:17" ht="14.25" customHeight="1" x14ac:dyDescent="0.45">
      <c r="E502" s="19"/>
      <c r="F502" s="19"/>
      <c r="G502" s="17"/>
      <c r="H502" s="17"/>
      <c r="I502" s="17"/>
      <c r="J502" s="17"/>
      <c r="O502" s="50"/>
      <c r="P502" s="51"/>
      <c r="Q502" s="51"/>
    </row>
    <row r="503" spans="5:17" ht="14.25" customHeight="1" x14ac:dyDescent="0.45">
      <c r="E503" s="19"/>
      <c r="F503" s="19"/>
      <c r="G503" s="17"/>
      <c r="H503" s="17"/>
      <c r="I503" s="17"/>
      <c r="J503" s="17"/>
      <c r="O503" s="50"/>
      <c r="P503" s="51"/>
      <c r="Q503" s="51"/>
    </row>
    <row r="504" spans="5:17" ht="14.25" customHeight="1" x14ac:dyDescent="0.45">
      <c r="E504" s="19"/>
      <c r="F504" s="19"/>
      <c r="G504" s="17"/>
      <c r="H504" s="17"/>
      <c r="I504" s="17"/>
      <c r="J504" s="17"/>
      <c r="O504" s="50"/>
      <c r="P504" s="51"/>
      <c r="Q504" s="51"/>
    </row>
    <row r="505" spans="5:17" ht="14.25" customHeight="1" x14ac:dyDescent="0.45">
      <c r="E505" s="19"/>
      <c r="F505" s="19"/>
      <c r="G505" s="17"/>
      <c r="H505" s="17"/>
      <c r="I505" s="17"/>
      <c r="J505" s="17"/>
      <c r="O505" s="50"/>
      <c r="P505" s="51"/>
      <c r="Q505" s="51"/>
    </row>
    <row r="506" spans="5:17" ht="14.25" customHeight="1" x14ac:dyDescent="0.45">
      <c r="E506" s="19"/>
      <c r="F506" s="19"/>
      <c r="G506" s="17"/>
      <c r="H506" s="17"/>
      <c r="I506" s="17"/>
      <c r="J506" s="17"/>
      <c r="O506" s="50"/>
      <c r="P506" s="51"/>
      <c r="Q506" s="51"/>
    </row>
    <row r="507" spans="5:17" ht="14.25" customHeight="1" x14ac:dyDescent="0.45">
      <c r="E507" s="19"/>
      <c r="F507" s="19"/>
      <c r="G507" s="17"/>
      <c r="H507" s="17"/>
      <c r="I507" s="17"/>
      <c r="J507" s="17"/>
      <c r="O507" s="50"/>
      <c r="P507" s="51"/>
      <c r="Q507" s="51"/>
    </row>
    <row r="508" spans="5:17" ht="14.25" customHeight="1" x14ac:dyDescent="0.45">
      <c r="E508" s="19"/>
      <c r="F508" s="19"/>
      <c r="G508" s="17"/>
      <c r="H508" s="17"/>
      <c r="I508" s="17"/>
      <c r="J508" s="17"/>
      <c r="O508" s="50"/>
      <c r="P508" s="51"/>
      <c r="Q508" s="51"/>
    </row>
    <row r="509" spans="5:17" ht="14.25" customHeight="1" x14ac:dyDescent="0.45">
      <c r="E509" s="19"/>
      <c r="F509" s="19"/>
      <c r="G509" s="17"/>
      <c r="H509" s="17"/>
      <c r="I509" s="17"/>
      <c r="J509" s="17"/>
      <c r="O509" s="50"/>
      <c r="P509" s="51"/>
      <c r="Q509" s="51"/>
    </row>
    <row r="510" spans="5:17" ht="14.25" customHeight="1" x14ac:dyDescent="0.45">
      <c r="E510" s="19"/>
      <c r="F510" s="19"/>
      <c r="G510" s="17"/>
      <c r="H510" s="17"/>
      <c r="I510" s="17"/>
      <c r="J510" s="17"/>
      <c r="O510" s="50"/>
      <c r="P510" s="51"/>
      <c r="Q510" s="51"/>
    </row>
    <row r="511" spans="5:17" ht="14.25" customHeight="1" x14ac:dyDescent="0.45">
      <c r="E511" s="19"/>
      <c r="F511" s="19"/>
      <c r="G511" s="17"/>
      <c r="H511" s="17"/>
      <c r="I511" s="17"/>
      <c r="J511" s="17"/>
      <c r="O511" s="50"/>
      <c r="P511" s="51"/>
      <c r="Q511" s="51"/>
    </row>
    <row r="512" spans="5:17" ht="14.25" customHeight="1" x14ac:dyDescent="0.45">
      <c r="E512" s="19"/>
      <c r="F512" s="19"/>
      <c r="G512" s="17"/>
      <c r="H512" s="17"/>
      <c r="I512" s="17"/>
      <c r="J512" s="17"/>
      <c r="O512" s="50"/>
      <c r="P512" s="51"/>
      <c r="Q512" s="51"/>
    </row>
    <row r="513" spans="5:17" ht="14.25" customHeight="1" x14ac:dyDescent="0.45">
      <c r="E513" s="19"/>
      <c r="F513" s="19"/>
      <c r="G513" s="17"/>
      <c r="H513" s="17"/>
      <c r="I513" s="17"/>
      <c r="J513" s="17"/>
      <c r="O513" s="50"/>
      <c r="P513" s="51"/>
      <c r="Q513" s="51"/>
    </row>
    <row r="514" spans="5:17" ht="14.25" customHeight="1" x14ac:dyDescent="0.45">
      <c r="E514" s="19"/>
      <c r="F514" s="19"/>
      <c r="G514" s="17"/>
      <c r="H514" s="17"/>
      <c r="I514" s="17"/>
      <c r="J514" s="17"/>
      <c r="O514" s="50"/>
      <c r="P514" s="51"/>
      <c r="Q514" s="51"/>
    </row>
    <row r="515" spans="5:17" ht="14.25" customHeight="1" x14ac:dyDescent="0.45">
      <c r="E515" s="19"/>
      <c r="F515" s="19"/>
      <c r="G515" s="17"/>
      <c r="H515" s="17"/>
      <c r="I515" s="17"/>
      <c r="J515" s="17"/>
      <c r="O515" s="50"/>
      <c r="P515" s="51"/>
      <c r="Q515" s="51"/>
    </row>
    <row r="516" spans="5:17" ht="14.25" customHeight="1" x14ac:dyDescent="0.45">
      <c r="E516" s="19"/>
      <c r="F516" s="19"/>
      <c r="G516" s="17"/>
      <c r="H516" s="17"/>
      <c r="I516" s="17"/>
      <c r="J516" s="17"/>
      <c r="O516" s="50"/>
      <c r="P516" s="51"/>
      <c r="Q516" s="51"/>
    </row>
    <row r="517" spans="5:17" ht="14.25" customHeight="1" x14ac:dyDescent="0.45">
      <c r="E517" s="19"/>
      <c r="F517" s="19"/>
      <c r="G517" s="17"/>
      <c r="H517" s="17"/>
      <c r="I517" s="17"/>
      <c r="J517" s="17"/>
      <c r="O517" s="50"/>
      <c r="P517" s="51"/>
      <c r="Q517" s="51"/>
    </row>
    <row r="518" spans="5:17" ht="14.25" customHeight="1" x14ac:dyDescent="0.45">
      <c r="E518" s="19"/>
      <c r="F518" s="19"/>
      <c r="G518" s="17"/>
      <c r="H518" s="17"/>
      <c r="I518" s="17"/>
      <c r="J518" s="17"/>
      <c r="O518" s="50"/>
      <c r="P518" s="51"/>
      <c r="Q518" s="51"/>
    </row>
    <row r="519" spans="5:17" ht="14.25" customHeight="1" x14ac:dyDescent="0.45">
      <c r="E519" s="19"/>
      <c r="F519" s="19"/>
      <c r="G519" s="17"/>
      <c r="H519" s="17"/>
      <c r="I519" s="17"/>
      <c r="J519" s="17"/>
      <c r="O519" s="50"/>
      <c r="P519" s="51"/>
      <c r="Q519" s="51"/>
    </row>
    <row r="520" spans="5:17" ht="14.25" customHeight="1" x14ac:dyDescent="0.45">
      <c r="E520" s="19"/>
      <c r="F520" s="19"/>
      <c r="G520" s="17"/>
      <c r="H520" s="17"/>
      <c r="I520" s="17"/>
      <c r="J520" s="17"/>
      <c r="O520" s="50"/>
      <c r="P520" s="51"/>
      <c r="Q520" s="51"/>
    </row>
    <row r="521" spans="5:17" ht="14.25" customHeight="1" x14ac:dyDescent="0.45">
      <c r="E521" s="19"/>
      <c r="F521" s="19"/>
      <c r="G521" s="17"/>
      <c r="H521" s="17"/>
      <c r="I521" s="17"/>
      <c r="J521" s="17"/>
      <c r="O521" s="50"/>
      <c r="P521" s="51"/>
      <c r="Q521" s="51"/>
    </row>
    <row r="522" spans="5:17" ht="14.25" customHeight="1" x14ac:dyDescent="0.45">
      <c r="E522" s="19"/>
      <c r="F522" s="19"/>
      <c r="G522" s="17"/>
      <c r="H522" s="17"/>
      <c r="I522" s="17"/>
      <c r="J522" s="17"/>
      <c r="O522" s="50"/>
      <c r="P522" s="51"/>
      <c r="Q522" s="51"/>
    </row>
    <row r="523" spans="5:17" ht="14.25" customHeight="1" x14ac:dyDescent="0.45">
      <c r="E523" s="19"/>
      <c r="F523" s="19"/>
      <c r="G523" s="17"/>
      <c r="H523" s="17"/>
      <c r="I523" s="17"/>
      <c r="J523" s="17"/>
      <c r="O523" s="50"/>
      <c r="P523" s="51"/>
      <c r="Q523" s="51"/>
    </row>
    <row r="524" spans="5:17" ht="14.25" customHeight="1" x14ac:dyDescent="0.45">
      <c r="E524" s="19"/>
      <c r="F524" s="19"/>
      <c r="G524" s="17"/>
      <c r="H524" s="17"/>
      <c r="I524" s="17"/>
      <c r="J524" s="17"/>
      <c r="O524" s="50"/>
      <c r="P524" s="51"/>
      <c r="Q524" s="51"/>
    </row>
    <row r="525" spans="5:17" ht="14.25" customHeight="1" x14ac:dyDescent="0.45">
      <c r="E525" s="19"/>
      <c r="F525" s="19"/>
      <c r="G525" s="17"/>
      <c r="H525" s="17"/>
      <c r="I525" s="17"/>
      <c r="J525" s="17"/>
      <c r="O525" s="50"/>
      <c r="P525" s="51"/>
      <c r="Q525" s="51"/>
    </row>
    <row r="526" spans="5:17" ht="14.25" customHeight="1" x14ac:dyDescent="0.45">
      <c r="E526" s="19"/>
      <c r="F526" s="19"/>
      <c r="G526" s="17"/>
      <c r="H526" s="17"/>
      <c r="I526" s="17"/>
      <c r="J526" s="17"/>
      <c r="O526" s="50"/>
      <c r="P526" s="51"/>
      <c r="Q526" s="51"/>
    </row>
    <row r="527" spans="5:17" ht="14.25" customHeight="1" x14ac:dyDescent="0.45">
      <c r="E527" s="19"/>
      <c r="F527" s="19"/>
      <c r="G527" s="17"/>
      <c r="H527" s="17"/>
      <c r="I527" s="17"/>
      <c r="J527" s="17"/>
      <c r="O527" s="50"/>
      <c r="P527" s="51"/>
      <c r="Q527" s="51"/>
    </row>
    <row r="528" spans="5:17" ht="14.25" customHeight="1" x14ac:dyDescent="0.45">
      <c r="E528" s="19"/>
      <c r="F528" s="19"/>
      <c r="G528" s="17"/>
      <c r="H528" s="17"/>
      <c r="I528" s="17"/>
      <c r="J528" s="17"/>
      <c r="O528" s="50"/>
      <c r="P528" s="51"/>
      <c r="Q528" s="51"/>
    </row>
    <row r="529" spans="5:17" ht="14.25" customHeight="1" x14ac:dyDescent="0.45">
      <c r="E529" s="19"/>
      <c r="F529" s="19"/>
      <c r="G529" s="17"/>
      <c r="H529" s="17"/>
      <c r="I529" s="17"/>
      <c r="J529" s="17"/>
      <c r="O529" s="50"/>
      <c r="P529" s="51"/>
      <c r="Q529" s="51"/>
    </row>
    <row r="530" spans="5:17" ht="14.25" customHeight="1" x14ac:dyDescent="0.45">
      <c r="E530" s="19"/>
      <c r="F530" s="19"/>
      <c r="G530" s="17"/>
      <c r="H530" s="17"/>
      <c r="I530" s="17"/>
      <c r="J530" s="17"/>
      <c r="O530" s="50"/>
      <c r="P530" s="51"/>
      <c r="Q530" s="51"/>
    </row>
    <row r="531" spans="5:17" ht="14.25" customHeight="1" x14ac:dyDescent="0.45">
      <c r="E531" s="19"/>
      <c r="F531" s="19"/>
      <c r="G531" s="17"/>
      <c r="H531" s="17"/>
      <c r="I531" s="17"/>
      <c r="J531" s="17"/>
      <c r="O531" s="50"/>
      <c r="P531" s="51"/>
      <c r="Q531" s="51"/>
    </row>
    <row r="532" spans="5:17" ht="14.25" customHeight="1" x14ac:dyDescent="0.45">
      <c r="E532" s="19"/>
      <c r="F532" s="19"/>
      <c r="G532" s="17"/>
      <c r="H532" s="17"/>
      <c r="I532" s="17"/>
      <c r="J532" s="17"/>
      <c r="O532" s="50"/>
      <c r="P532" s="51"/>
      <c r="Q532" s="51"/>
    </row>
    <row r="533" spans="5:17" ht="14.25" customHeight="1" x14ac:dyDescent="0.45">
      <c r="E533" s="19"/>
      <c r="F533" s="19"/>
      <c r="G533" s="17"/>
      <c r="H533" s="17"/>
      <c r="I533" s="17"/>
      <c r="J533" s="17"/>
      <c r="O533" s="50"/>
      <c r="P533" s="51"/>
      <c r="Q533" s="51"/>
    </row>
    <row r="534" spans="5:17" ht="14.25" customHeight="1" x14ac:dyDescent="0.45">
      <c r="E534" s="19"/>
      <c r="F534" s="19"/>
      <c r="G534" s="17"/>
      <c r="H534" s="17"/>
      <c r="I534" s="17"/>
      <c r="J534" s="17"/>
      <c r="O534" s="50"/>
      <c r="P534" s="51"/>
      <c r="Q534" s="51"/>
    </row>
    <row r="535" spans="5:17" ht="14.25" customHeight="1" x14ac:dyDescent="0.45">
      <c r="E535" s="19"/>
      <c r="F535" s="19"/>
      <c r="G535" s="17"/>
      <c r="H535" s="17"/>
      <c r="I535" s="17"/>
      <c r="J535" s="17"/>
      <c r="O535" s="50"/>
      <c r="P535" s="51"/>
      <c r="Q535" s="51"/>
    </row>
    <row r="536" spans="5:17" ht="14.25" customHeight="1" x14ac:dyDescent="0.45">
      <c r="E536" s="19"/>
      <c r="F536" s="19"/>
      <c r="G536" s="17"/>
      <c r="H536" s="17"/>
      <c r="I536" s="17"/>
      <c r="J536" s="17"/>
      <c r="O536" s="50"/>
      <c r="P536" s="51"/>
      <c r="Q536" s="51"/>
    </row>
    <row r="537" spans="5:17" ht="14.25" customHeight="1" x14ac:dyDescent="0.45">
      <c r="E537" s="19"/>
      <c r="F537" s="19"/>
      <c r="G537" s="17"/>
      <c r="H537" s="17"/>
      <c r="I537" s="17"/>
      <c r="J537" s="17"/>
      <c r="O537" s="50"/>
      <c r="P537" s="51"/>
      <c r="Q537" s="51"/>
    </row>
    <row r="538" spans="5:17" ht="14.25" customHeight="1" x14ac:dyDescent="0.45">
      <c r="E538" s="19"/>
      <c r="F538" s="19"/>
      <c r="G538" s="17"/>
      <c r="H538" s="17"/>
      <c r="I538" s="17"/>
      <c r="J538" s="17"/>
      <c r="O538" s="50"/>
      <c r="P538" s="51"/>
      <c r="Q538" s="51"/>
    </row>
    <row r="539" spans="5:17" ht="14.25" customHeight="1" x14ac:dyDescent="0.45">
      <c r="E539" s="19"/>
      <c r="F539" s="19"/>
      <c r="G539" s="17"/>
      <c r="H539" s="17"/>
      <c r="I539" s="17"/>
      <c r="J539" s="17"/>
      <c r="O539" s="50"/>
      <c r="P539" s="51"/>
      <c r="Q539" s="51"/>
    </row>
    <row r="540" spans="5:17" ht="14.25" customHeight="1" x14ac:dyDescent="0.45">
      <c r="E540" s="19"/>
      <c r="F540" s="19"/>
      <c r="G540" s="17"/>
      <c r="H540" s="17"/>
      <c r="I540" s="17"/>
      <c r="J540" s="17"/>
      <c r="O540" s="50"/>
      <c r="P540" s="51"/>
      <c r="Q540" s="51"/>
    </row>
    <row r="541" spans="5:17" ht="14.25" customHeight="1" x14ac:dyDescent="0.45">
      <c r="E541" s="19"/>
      <c r="F541" s="19"/>
      <c r="G541" s="17"/>
      <c r="H541" s="17"/>
      <c r="I541" s="17"/>
      <c r="J541" s="17"/>
      <c r="O541" s="50"/>
      <c r="P541" s="51"/>
      <c r="Q541" s="51"/>
    </row>
    <row r="542" spans="5:17" ht="14.25" customHeight="1" x14ac:dyDescent="0.45">
      <c r="E542" s="19"/>
      <c r="F542" s="19"/>
      <c r="G542" s="17"/>
      <c r="H542" s="17"/>
      <c r="I542" s="17"/>
      <c r="J542" s="17"/>
      <c r="O542" s="50"/>
      <c r="P542" s="51"/>
      <c r="Q542" s="51"/>
    </row>
    <row r="543" spans="5:17" ht="14.25" customHeight="1" x14ac:dyDescent="0.45">
      <c r="E543" s="19"/>
      <c r="F543" s="19"/>
      <c r="G543" s="17"/>
      <c r="H543" s="17"/>
      <c r="I543" s="17"/>
      <c r="J543" s="17"/>
      <c r="O543" s="50"/>
      <c r="P543" s="51"/>
      <c r="Q543" s="51"/>
    </row>
    <row r="544" spans="5:17" ht="14.25" customHeight="1" x14ac:dyDescent="0.45">
      <c r="E544" s="19"/>
      <c r="F544" s="19"/>
      <c r="G544" s="17"/>
      <c r="H544" s="17"/>
      <c r="I544" s="17"/>
      <c r="J544" s="17"/>
      <c r="O544" s="50"/>
      <c r="P544" s="51"/>
      <c r="Q544" s="51"/>
    </row>
    <row r="545" spans="5:17" ht="14.25" customHeight="1" x14ac:dyDescent="0.45">
      <c r="E545" s="19"/>
      <c r="F545" s="19"/>
      <c r="G545" s="17"/>
      <c r="H545" s="17"/>
      <c r="I545" s="17"/>
      <c r="J545" s="17"/>
      <c r="O545" s="50"/>
      <c r="P545" s="51"/>
      <c r="Q545" s="51"/>
    </row>
    <row r="546" spans="5:17" ht="14.25" customHeight="1" x14ac:dyDescent="0.45">
      <c r="E546" s="19"/>
      <c r="F546" s="19"/>
      <c r="G546" s="17"/>
      <c r="H546" s="17"/>
      <c r="I546" s="17"/>
      <c r="J546" s="17"/>
      <c r="O546" s="50"/>
      <c r="P546" s="51"/>
      <c r="Q546" s="51"/>
    </row>
    <row r="547" spans="5:17" ht="14.25" customHeight="1" x14ac:dyDescent="0.45">
      <c r="E547" s="19"/>
      <c r="F547" s="19"/>
      <c r="G547" s="17"/>
      <c r="H547" s="17"/>
      <c r="I547" s="17"/>
      <c r="J547" s="17"/>
      <c r="O547" s="50"/>
      <c r="P547" s="51"/>
      <c r="Q547" s="51"/>
    </row>
    <row r="548" spans="5:17" ht="14.25" customHeight="1" x14ac:dyDescent="0.45">
      <c r="E548" s="19"/>
      <c r="F548" s="19"/>
      <c r="G548" s="17"/>
      <c r="H548" s="17"/>
      <c r="I548" s="17"/>
      <c r="J548" s="17"/>
      <c r="O548" s="50"/>
      <c r="P548" s="51"/>
      <c r="Q548" s="51"/>
    </row>
    <row r="549" spans="5:17" ht="14.25" customHeight="1" x14ac:dyDescent="0.45">
      <c r="E549" s="19"/>
      <c r="F549" s="19"/>
      <c r="G549" s="17"/>
      <c r="H549" s="17"/>
      <c r="I549" s="17"/>
      <c r="J549" s="17"/>
      <c r="O549" s="50"/>
      <c r="P549" s="51"/>
      <c r="Q549" s="51"/>
    </row>
    <row r="550" spans="5:17" ht="14.25" customHeight="1" x14ac:dyDescent="0.45">
      <c r="E550" s="19"/>
      <c r="F550" s="19"/>
      <c r="G550" s="17"/>
      <c r="H550" s="17"/>
      <c r="I550" s="17"/>
      <c r="J550" s="17"/>
      <c r="O550" s="50"/>
      <c r="P550" s="51"/>
      <c r="Q550" s="51"/>
    </row>
    <row r="551" spans="5:17" ht="14.25" customHeight="1" x14ac:dyDescent="0.45">
      <c r="E551" s="19"/>
      <c r="F551" s="19"/>
      <c r="G551" s="17"/>
      <c r="H551" s="17"/>
      <c r="I551" s="17"/>
      <c r="J551" s="17"/>
      <c r="O551" s="50"/>
      <c r="P551" s="51"/>
      <c r="Q551" s="51"/>
    </row>
    <row r="552" spans="5:17" ht="14.25" customHeight="1" x14ac:dyDescent="0.45">
      <c r="E552" s="19"/>
      <c r="F552" s="19"/>
      <c r="G552" s="17"/>
      <c r="H552" s="17"/>
      <c r="I552" s="17"/>
      <c r="J552" s="17"/>
      <c r="O552" s="50"/>
      <c r="P552" s="51"/>
      <c r="Q552" s="51"/>
    </row>
    <row r="553" spans="5:17" ht="14.25" customHeight="1" x14ac:dyDescent="0.45">
      <c r="E553" s="19"/>
      <c r="F553" s="19"/>
      <c r="G553" s="17"/>
      <c r="H553" s="17"/>
      <c r="I553" s="17"/>
      <c r="J553" s="17"/>
      <c r="O553" s="50"/>
      <c r="P553" s="51"/>
      <c r="Q553" s="51"/>
    </row>
    <row r="554" spans="5:17" ht="14.25" customHeight="1" x14ac:dyDescent="0.45">
      <c r="E554" s="19"/>
      <c r="F554" s="19"/>
      <c r="G554" s="17"/>
      <c r="H554" s="17"/>
      <c r="I554" s="17"/>
      <c r="J554" s="17"/>
      <c r="O554" s="50"/>
      <c r="P554" s="51"/>
      <c r="Q554" s="51"/>
    </row>
    <row r="555" spans="5:17" ht="14.25" customHeight="1" x14ac:dyDescent="0.45">
      <c r="E555" s="19"/>
      <c r="F555" s="19"/>
      <c r="G555" s="17"/>
      <c r="H555" s="17"/>
      <c r="I555" s="17"/>
      <c r="J555" s="17"/>
      <c r="O555" s="50"/>
      <c r="P555" s="51"/>
      <c r="Q555" s="51"/>
    </row>
    <row r="556" spans="5:17" ht="14.25" customHeight="1" x14ac:dyDescent="0.45">
      <c r="E556" s="19"/>
      <c r="F556" s="19"/>
      <c r="G556" s="17"/>
      <c r="H556" s="17"/>
      <c r="I556" s="17"/>
      <c r="J556" s="17"/>
      <c r="O556" s="50"/>
      <c r="P556" s="51"/>
      <c r="Q556" s="51"/>
    </row>
    <row r="557" spans="5:17" ht="14.25" customHeight="1" x14ac:dyDescent="0.45">
      <c r="E557" s="19"/>
      <c r="F557" s="19"/>
      <c r="G557" s="17"/>
      <c r="H557" s="17"/>
      <c r="I557" s="17"/>
      <c r="J557" s="17"/>
      <c r="O557" s="50"/>
      <c r="P557" s="51"/>
      <c r="Q557" s="51"/>
    </row>
    <row r="558" spans="5:17" ht="14.25" customHeight="1" x14ac:dyDescent="0.45">
      <c r="E558" s="19"/>
      <c r="F558" s="19"/>
      <c r="G558" s="17"/>
      <c r="H558" s="17"/>
      <c r="I558" s="17"/>
      <c r="J558" s="17"/>
      <c r="O558" s="50"/>
      <c r="P558" s="51"/>
      <c r="Q558" s="51"/>
    </row>
    <row r="559" spans="5:17" ht="14.25" customHeight="1" x14ac:dyDescent="0.45">
      <c r="E559" s="19"/>
      <c r="F559" s="19"/>
      <c r="G559" s="17"/>
      <c r="H559" s="17"/>
      <c r="I559" s="17"/>
      <c r="J559" s="17"/>
      <c r="O559" s="50"/>
      <c r="P559" s="51"/>
      <c r="Q559" s="51"/>
    </row>
    <row r="560" spans="5:17" ht="14.25" customHeight="1" x14ac:dyDescent="0.45">
      <c r="E560" s="19"/>
      <c r="F560" s="19"/>
      <c r="G560" s="17"/>
      <c r="H560" s="17"/>
      <c r="I560" s="17"/>
      <c r="J560" s="17"/>
      <c r="O560" s="50"/>
      <c r="P560" s="51"/>
      <c r="Q560" s="51"/>
    </row>
    <row r="561" spans="5:17" ht="14.25" customHeight="1" x14ac:dyDescent="0.45">
      <c r="E561" s="19"/>
      <c r="F561" s="19"/>
      <c r="G561" s="17"/>
      <c r="H561" s="17"/>
      <c r="I561" s="17"/>
      <c r="J561" s="17"/>
      <c r="O561" s="50"/>
      <c r="P561" s="51"/>
      <c r="Q561" s="51"/>
    </row>
    <row r="562" spans="5:17" ht="14.25" customHeight="1" x14ac:dyDescent="0.45">
      <c r="E562" s="19"/>
      <c r="F562" s="19"/>
      <c r="G562" s="17"/>
      <c r="H562" s="17"/>
      <c r="I562" s="17"/>
      <c r="J562" s="17"/>
      <c r="O562" s="50"/>
      <c r="P562" s="51"/>
      <c r="Q562" s="51"/>
    </row>
    <row r="563" spans="5:17" ht="14.25" customHeight="1" x14ac:dyDescent="0.45">
      <c r="E563" s="19"/>
      <c r="F563" s="19"/>
      <c r="G563" s="17"/>
      <c r="H563" s="17"/>
      <c r="I563" s="17"/>
      <c r="J563" s="17"/>
      <c r="O563" s="50"/>
      <c r="P563" s="51"/>
      <c r="Q563" s="51"/>
    </row>
    <row r="564" spans="5:17" ht="14.25" customHeight="1" x14ac:dyDescent="0.45">
      <c r="E564" s="19"/>
      <c r="F564" s="19"/>
      <c r="G564" s="17"/>
      <c r="H564" s="17"/>
      <c r="I564" s="17"/>
      <c r="J564" s="17"/>
      <c r="O564" s="50"/>
      <c r="P564" s="51"/>
      <c r="Q564" s="51"/>
    </row>
    <row r="565" spans="5:17" ht="14.25" customHeight="1" x14ac:dyDescent="0.45">
      <c r="E565" s="19"/>
      <c r="F565" s="19"/>
      <c r="G565" s="17"/>
      <c r="H565" s="17"/>
      <c r="I565" s="17"/>
      <c r="J565" s="17"/>
      <c r="O565" s="50"/>
      <c r="P565" s="51"/>
      <c r="Q565" s="51"/>
    </row>
    <row r="566" spans="5:17" ht="14.25" customHeight="1" x14ac:dyDescent="0.45">
      <c r="E566" s="19"/>
      <c r="F566" s="19"/>
      <c r="G566" s="17"/>
      <c r="H566" s="17"/>
      <c r="I566" s="17"/>
      <c r="J566" s="17"/>
      <c r="O566" s="50"/>
      <c r="P566" s="51"/>
      <c r="Q566" s="51"/>
    </row>
    <row r="567" spans="5:17" ht="14.25" customHeight="1" x14ac:dyDescent="0.45">
      <c r="E567" s="19"/>
      <c r="F567" s="19"/>
      <c r="G567" s="17"/>
      <c r="H567" s="17"/>
      <c r="I567" s="17"/>
      <c r="J567" s="17"/>
      <c r="O567" s="50"/>
      <c r="P567" s="51"/>
      <c r="Q567" s="51"/>
    </row>
    <row r="568" spans="5:17" ht="14.25" customHeight="1" x14ac:dyDescent="0.45">
      <c r="E568" s="19"/>
      <c r="F568" s="19"/>
      <c r="G568" s="17"/>
      <c r="H568" s="17"/>
      <c r="I568" s="17"/>
      <c r="J568" s="17"/>
      <c r="O568" s="50"/>
      <c r="P568" s="51"/>
      <c r="Q568" s="51"/>
    </row>
    <row r="569" spans="5:17" ht="14.25" customHeight="1" x14ac:dyDescent="0.45">
      <c r="E569" s="19"/>
      <c r="F569" s="19"/>
      <c r="G569" s="17"/>
      <c r="H569" s="17"/>
      <c r="I569" s="17"/>
      <c r="J569" s="17"/>
      <c r="O569" s="50"/>
      <c r="P569" s="51"/>
      <c r="Q569" s="51"/>
    </row>
    <row r="570" spans="5:17" ht="14.25" customHeight="1" x14ac:dyDescent="0.45">
      <c r="E570" s="19"/>
      <c r="F570" s="19"/>
      <c r="G570" s="17"/>
      <c r="H570" s="17"/>
      <c r="I570" s="17"/>
      <c r="J570" s="17"/>
      <c r="O570" s="50"/>
      <c r="P570" s="51"/>
      <c r="Q570" s="51"/>
    </row>
    <row r="571" spans="5:17" ht="14.25" customHeight="1" x14ac:dyDescent="0.45">
      <c r="E571" s="19"/>
      <c r="F571" s="19"/>
      <c r="G571" s="17"/>
      <c r="H571" s="17"/>
      <c r="I571" s="17"/>
      <c r="J571" s="17"/>
      <c r="O571" s="50"/>
      <c r="P571" s="51"/>
      <c r="Q571" s="51"/>
    </row>
    <row r="572" spans="5:17" ht="14.25" customHeight="1" x14ac:dyDescent="0.45">
      <c r="E572" s="19"/>
      <c r="F572" s="19"/>
      <c r="G572" s="17"/>
      <c r="H572" s="17"/>
      <c r="I572" s="17"/>
      <c r="J572" s="17"/>
      <c r="O572" s="50"/>
      <c r="P572" s="51"/>
      <c r="Q572" s="51"/>
    </row>
    <row r="573" spans="5:17" ht="14.25" customHeight="1" x14ac:dyDescent="0.45">
      <c r="E573" s="19"/>
      <c r="F573" s="19"/>
      <c r="G573" s="17"/>
      <c r="H573" s="17"/>
      <c r="I573" s="17"/>
      <c r="J573" s="17"/>
      <c r="O573" s="50"/>
      <c r="P573" s="51"/>
      <c r="Q573" s="51"/>
    </row>
    <row r="574" spans="5:17" ht="14.25" customHeight="1" x14ac:dyDescent="0.45">
      <c r="E574" s="19"/>
      <c r="F574" s="19"/>
      <c r="G574" s="17"/>
      <c r="H574" s="17"/>
      <c r="I574" s="17"/>
      <c r="J574" s="17"/>
      <c r="O574" s="50"/>
      <c r="P574" s="51"/>
      <c r="Q574" s="51"/>
    </row>
    <row r="575" spans="5:17" ht="14.25" customHeight="1" x14ac:dyDescent="0.45">
      <c r="E575" s="19"/>
      <c r="F575" s="19"/>
      <c r="G575" s="17"/>
      <c r="H575" s="17"/>
      <c r="I575" s="17"/>
      <c r="J575" s="17"/>
      <c r="O575" s="50"/>
      <c r="P575" s="51"/>
      <c r="Q575" s="51"/>
    </row>
    <row r="576" spans="5:17" ht="14.25" customHeight="1" x14ac:dyDescent="0.45">
      <c r="E576" s="19"/>
      <c r="F576" s="19"/>
      <c r="G576" s="17"/>
      <c r="H576" s="17"/>
      <c r="I576" s="17"/>
      <c r="J576" s="17"/>
      <c r="O576" s="50"/>
      <c r="P576" s="51"/>
      <c r="Q576" s="51"/>
    </row>
    <row r="577" spans="5:17" ht="14.25" customHeight="1" x14ac:dyDescent="0.45">
      <c r="E577" s="19"/>
      <c r="F577" s="19"/>
      <c r="G577" s="17"/>
      <c r="H577" s="17"/>
      <c r="I577" s="17"/>
      <c r="J577" s="17"/>
      <c r="O577" s="50"/>
      <c r="P577" s="51"/>
      <c r="Q577" s="51"/>
    </row>
    <row r="578" spans="5:17" ht="14.25" customHeight="1" x14ac:dyDescent="0.45">
      <c r="E578" s="19"/>
      <c r="F578" s="19"/>
      <c r="G578" s="17"/>
      <c r="H578" s="17"/>
      <c r="I578" s="17"/>
      <c r="J578" s="17"/>
      <c r="O578" s="50"/>
      <c r="P578" s="51"/>
      <c r="Q578" s="51"/>
    </row>
    <row r="579" spans="5:17" ht="14.25" customHeight="1" x14ac:dyDescent="0.45">
      <c r="E579" s="19"/>
      <c r="F579" s="19"/>
      <c r="G579" s="17"/>
      <c r="H579" s="17"/>
      <c r="I579" s="17"/>
      <c r="J579" s="17"/>
      <c r="O579" s="50"/>
      <c r="P579" s="51"/>
      <c r="Q579" s="51"/>
    </row>
    <row r="580" spans="5:17" ht="14.25" customHeight="1" x14ac:dyDescent="0.45">
      <c r="E580" s="19"/>
      <c r="F580" s="19"/>
      <c r="G580" s="17"/>
      <c r="H580" s="17"/>
      <c r="I580" s="17"/>
      <c r="J580" s="17"/>
      <c r="O580" s="50"/>
      <c r="P580" s="51"/>
      <c r="Q580" s="51"/>
    </row>
    <row r="581" spans="5:17" ht="14.25" customHeight="1" x14ac:dyDescent="0.45">
      <c r="E581" s="19"/>
      <c r="F581" s="19"/>
      <c r="G581" s="17"/>
      <c r="H581" s="17"/>
      <c r="I581" s="17"/>
      <c r="J581" s="17"/>
      <c r="O581" s="50"/>
      <c r="P581" s="51"/>
      <c r="Q581" s="51"/>
    </row>
    <row r="582" spans="5:17" ht="14.25" customHeight="1" x14ac:dyDescent="0.45">
      <c r="E582" s="19"/>
      <c r="F582" s="19"/>
      <c r="G582" s="17"/>
      <c r="H582" s="17"/>
      <c r="I582" s="17"/>
      <c r="J582" s="17"/>
      <c r="O582" s="50"/>
      <c r="P582" s="51"/>
      <c r="Q582" s="51"/>
    </row>
    <row r="583" spans="5:17" ht="14.25" customHeight="1" x14ac:dyDescent="0.45">
      <c r="E583" s="19"/>
      <c r="F583" s="19"/>
      <c r="G583" s="17"/>
      <c r="H583" s="17"/>
      <c r="I583" s="17"/>
      <c r="J583" s="17"/>
      <c r="O583" s="50"/>
      <c r="P583" s="51"/>
      <c r="Q583" s="51"/>
    </row>
    <row r="584" spans="5:17" ht="14.25" customHeight="1" x14ac:dyDescent="0.45">
      <c r="E584" s="19"/>
      <c r="F584" s="19"/>
      <c r="G584" s="17"/>
      <c r="H584" s="17"/>
      <c r="I584" s="17"/>
      <c r="J584" s="17"/>
      <c r="O584" s="50"/>
      <c r="P584" s="51"/>
      <c r="Q584" s="51"/>
    </row>
    <row r="585" spans="5:17" ht="14.25" customHeight="1" x14ac:dyDescent="0.45">
      <c r="E585" s="19"/>
      <c r="F585" s="19"/>
      <c r="G585" s="17"/>
      <c r="H585" s="17"/>
      <c r="I585" s="17"/>
      <c r="J585" s="17"/>
      <c r="O585" s="50"/>
      <c r="P585" s="51"/>
      <c r="Q585" s="51"/>
    </row>
    <row r="586" spans="5:17" ht="14.25" customHeight="1" x14ac:dyDescent="0.45">
      <c r="E586" s="19"/>
      <c r="F586" s="19"/>
      <c r="G586" s="17"/>
      <c r="H586" s="17"/>
      <c r="I586" s="17"/>
      <c r="J586" s="17"/>
      <c r="O586" s="50"/>
      <c r="P586" s="51"/>
      <c r="Q586" s="51"/>
    </row>
    <row r="587" spans="5:17" ht="14.25" customHeight="1" x14ac:dyDescent="0.45">
      <c r="E587" s="19"/>
      <c r="F587" s="19"/>
      <c r="G587" s="17"/>
      <c r="H587" s="17"/>
      <c r="I587" s="17"/>
      <c r="J587" s="17"/>
      <c r="O587" s="50"/>
      <c r="P587" s="51"/>
      <c r="Q587" s="51"/>
    </row>
    <row r="588" spans="5:17" ht="14.25" customHeight="1" x14ac:dyDescent="0.45">
      <c r="E588" s="19"/>
      <c r="F588" s="19"/>
      <c r="G588" s="17"/>
      <c r="H588" s="17"/>
      <c r="I588" s="17"/>
      <c r="J588" s="17"/>
      <c r="O588" s="50"/>
      <c r="P588" s="51"/>
      <c r="Q588" s="51"/>
    </row>
    <row r="589" spans="5:17" ht="14.25" customHeight="1" x14ac:dyDescent="0.45">
      <c r="E589" s="19"/>
      <c r="F589" s="19"/>
      <c r="G589" s="17"/>
      <c r="H589" s="17"/>
      <c r="I589" s="17"/>
      <c r="J589" s="17"/>
      <c r="O589" s="50"/>
      <c r="P589" s="51"/>
      <c r="Q589" s="51"/>
    </row>
    <row r="590" spans="5:17" ht="14.25" customHeight="1" x14ac:dyDescent="0.45">
      <c r="E590" s="19"/>
      <c r="F590" s="19"/>
      <c r="G590" s="17"/>
      <c r="H590" s="17"/>
      <c r="I590" s="17"/>
      <c r="J590" s="17"/>
      <c r="O590" s="50"/>
      <c r="P590" s="51"/>
      <c r="Q590" s="51"/>
    </row>
    <row r="591" spans="5:17" ht="14.25" customHeight="1" x14ac:dyDescent="0.45">
      <c r="E591" s="19"/>
      <c r="F591" s="19"/>
      <c r="G591" s="17"/>
      <c r="H591" s="17"/>
      <c r="I591" s="17"/>
      <c r="J591" s="17"/>
      <c r="O591" s="50"/>
      <c r="P591" s="51"/>
      <c r="Q591" s="51"/>
    </row>
    <row r="592" spans="5:17" ht="14.25" customHeight="1" x14ac:dyDescent="0.45">
      <c r="E592" s="19"/>
      <c r="F592" s="19"/>
      <c r="G592" s="17"/>
      <c r="H592" s="17"/>
      <c r="I592" s="17"/>
      <c r="J592" s="17"/>
      <c r="O592" s="50"/>
      <c r="P592" s="51"/>
      <c r="Q592" s="51"/>
    </row>
    <row r="593" spans="5:17" ht="14.25" customHeight="1" x14ac:dyDescent="0.45">
      <c r="E593" s="19"/>
      <c r="F593" s="19"/>
      <c r="G593" s="17"/>
      <c r="H593" s="17"/>
      <c r="I593" s="17"/>
      <c r="J593" s="17"/>
      <c r="O593" s="50"/>
      <c r="P593" s="51"/>
      <c r="Q593" s="51"/>
    </row>
    <row r="594" spans="5:17" ht="14.25" customHeight="1" x14ac:dyDescent="0.45">
      <c r="E594" s="19"/>
      <c r="F594" s="19"/>
      <c r="G594" s="17"/>
      <c r="H594" s="17"/>
      <c r="I594" s="17"/>
      <c r="J594" s="17"/>
      <c r="O594" s="50"/>
      <c r="P594" s="51"/>
      <c r="Q594" s="51"/>
    </row>
    <row r="595" spans="5:17" ht="14.25" customHeight="1" x14ac:dyDescent="0.45">
      <c r="E595" s="19"/>
      <c r="F595" s="19"/>
      <c r="G595" s="17"/>
      <c r="H595" s="17"/>
      <c r="I595" s="17"/>
      <c r="J595" s="17"/>
      <c r="O595" s="50"/>
      <c r="P595" s="51"/>
      <c r="Q595" s="51"/>
    </row>
    <row r="596" spans="5:17" ht="14.25" customHeight="1" x14ac:dyDescent="0.45">
      <c r="E596" s="19"/>
      <c r="F596" s="19"/>
      <c r="G596" s="17"/>
      <c r="H596" s="17"/>
      <c r="I596" s="17"/>
      <c r="J596" s="17"/>
      <c r="O596" s="50"/>
      <c r="P596" s="51"/>
      <c r="Q596" s="51"/>
    </row>
    <row r="597" spans="5:17" ht="14.25" customHeight="1" x14ac:dyDescent="0.45">
      <c r="E597" s="19"/>
      <c r="F597" s="19"/>
      <c r="G597" s="17"/>
      <c r="H597" s="17"/>
      <c r="I597" s="17"/>
      <c r="J597" s="17"/>
      <c r="O597" s="50"/>
      <c r="P597" s="51"/>
      <c r="Q597" s="51"/>
    </row>
    <row r="598" spans="5:17" ht="14.25" customHeight="1" x14ac:dyDescent="0.45">
      <c r="E598" s="19"/>
      <c r="F598" s="19"/>
      <c r="G598" s="17"/>
      <c r="H598" s="17"/>
      <c r="I598" s="17"/>
      <c r="J598" s="17"/>
      <c r="O598" s="50"/>
      <c r="P598" s="51"/>
      <c r="Q598" s="51"/>
    </row>
    <row r="599" spans="5:17" ht="14.25" customHeight="1" x14ac:dyDescent="0.45">
      <c r="E599" s="19"/>
      <c r="F599" s="19"/>
      <c r="G599" s="17"/>
      <c r="H599" s="17"/>
      <c r="I599" s="17"/>
      <c r="J599" s="17"/>
      <c r="O599" s="50"/>
      <c r="P599" s="51"/>
      <c r="Q599" s="51"/>
    </row>
    <row r="600" spans="5:17" ht="14.25" customHeight="1" x14ac:dyDescent="0.45">
      <c r="E600" s="19"/>
      <c r="F600" s="19"/>
      <c r="G600" s="17"/>
      <c r="H600" s="17"/>
      <c r="I600" s="17"/>
      <c r="J600" s="17"/>
      <c r="O600" s="50"/>
      <c r="P600" s="51"/>
      <c r="Q600" s="51"/>
    </row>
    <row r="601" spans="5:17" ht="14.25" customHeight="1" x14ac:dyDescent="0.45">
      <c r="E601" s="19"/>
      <c r="F601" s="19"/>
      <c r="G601" s="17"/>
      <c r="H601" s="17"/>
      <c r="I601" s="17"/>
      <c r="J601" s="17"/>
      <c r="O601" s="50"/>
      <c r="P601" s="51"/>
      <c r="Q601" s="51"/>
    </row>
    <row r="602" spans="5:17" ht="14.25" customHeight="1" x14ac:dyDescent="0.45">
      <c r="E602" s="19"/>
      <c r="F602" s="19"/>
      <c r="G602" s="17"/>
      <c r="H602" s="17"/>
      <c r="I602" s="17"/>
      <c r="J602" s="17"/>
      <c r="O602" s="50"/>
      <c r="P602" s="51"/>
      <c r="Q602" s="51"/>
    </row>
    <row r="603" spans="5:17" ht="14.25" customHeight="1" x14ac:dyDescent="0.45">
      <c r="E603" s="19"/>
      <c r="F603" s="19"/>
      <c r="G603" s="17"/>
      <c r="H603" s="17"/>
      <c r="I603" s="17"/>
      <c r="J603" s="17"/>
      <c r="O603" s="50"/>
      <c r="P603" s="51"/>
      <c r="Q603" s="51"/>
    </row>
    <row r="604" spans="5:17" ht="14.25" customHeight="1" x14ac:dyDescent="0.45">
      <c r="E604" s="19"/>
      <c r="F604" s="19"/>
      <c r="G604" s="17"/>
      <c r="H604" s="17"/>
      <c r="I604" s="17"/>
      <c r="J604" s="17"/>
      <c r="O604" s="50"/>
      <c r="P604" s="51"/>
      <c r="Q604" s="51"/>
    </row>
    <row r="605" spans="5:17" ht="14.25" customHeight="1" x14ac:dyDescent="0.45">
      <c r="E605" s="19"/>
      <c r="F605" s="19"/>
      <c r="G605" s="17"/>
      <c r="H605" s="17"/>
      <c r="I605" s="17"/>
      <c r="J605" s="17"/>
      <c r="O605" s="50"/>
      <c r="P605" s="51"/>
      <c r="Q605" s="51"/>
    </row>
    <row r="606" spans="5:17" ht="14.25" customHeight="1" x14ac:dyDescent="0.45">
      <c r="E606" s="19"/>
      <c r="F606" s="19"/>
      <c r="G606" s="17"/>
      <c r="H606" s="17"/>
      <c r="I606" s="17"/>
      <c r="J606" s="17"/>
      <c r="O606" s="50"/>
      <c r="P606" s="51"/>
      <c r="Q606" s="51"/>
    </row>
    <row r="607" spans="5:17" ht="14.25" customHeight="1" x14ac:dyDescent="0.45">
      <c r="E607" s="19"/>
      <c r="F607" s="19"/>
      <c r="G607" s="17"/>
      <c r="H607" s="17"/>
      <c r="I607" s="17"/>
      <c r="J607" s="17"/>
      <c r="O607" s="50"/>
      <c r="P607" s="51"/>
      <c r="Q607" s="51"/>
    </row>
    <row r="608" spans="5:17" ht="14.25" customHeight="1" x14ac:dyDescent="0.45">
      <c r="E608" s="19"/>
      <c r="F608" s="19"/>
      <c r="G608" s="17"/>
      <c r="H608" s="17"/>
      <c r="I608" s="17"/>
      <c r="J608" s="17"/>
      <c r="O608" s="50"/>
      <c r="P608" s="51"/>
      <c r="Q608" s="51"/>
    </row>
    <row r="609" spans="5:17" ht="14.25" customHeight="1" x14ac:dyDescent="0.45">
      <c r="E609" s="19"/>
      <c r="F609" s="19"/>
      <c r="G609" s="17"/>
      <c r="H609" s="17"/>
      <c r="I609" s="17"/>
      <c r="J609" s="17"/>
      <c r="O609" s="50"/>
      <c r="P609" s="51"/>
      <c r="Q609" s="51"/>
    </row>
    <row r="610" spans="5:17" ht="14.25" customHeight="1" x14ac:dyDescent="0.45">
      <c r="E610" s="19"/>
      <c r="F610" s="19"/>
      <c r="G610" s="17"/>
      <c r="H610" s="17"/>
      <c r="I610" s="17"/>
      <c r="J610" s="17"/>
      <c r="O610" s="50"/>
      <c r="P610" s="51"/>
      <c r="Q610" s="51"/>
    </row>
    <row r="611" spans="5:17" ht="14.25" customHeight="1" x14ac:dyDescent="0.45">
      <c r="E611" s="19"/>
      <c r="F611" s="19"/>
      <c r="G611" s="17"/>
      <c r="H611" s="17"/>
      <c r="I611" s="17"/>
      <c r="J611" s="17"/>
      <c r="O611" s="50"/>
      <c r="P611" s="51"/>
      <c r="Q611" s="51"/>
    </row>
    <row r="612" spans="5:17" ht="14.25" customHeight="1" x14ac:dyDescent="0.45">
      <c r="E612" s="19"/>
      <c r="F612" s="19"/>
      <c r="G612" s="17"/>
      <c r="H612" s="17"/>
      <c r="I612" s="17"/>
      <c r="J612" s="17"/>
      <c r="O612" s="50"/>
      <c r="P612" s="51"/>
      <c r="Q612" s="51"/>
    </row>
    <row r="613" spans="5:17" ht="14.25" customHeight="1" x14ac:dyDescent="0.45">
      <c r="E613" s="19"/>
      <c r="F613" s="19"/>
      <c r="G613" s="17"/>
      <c r="H613" s="17"/>
      <c r="I613" s="17"/>
      <c r="J613" s="17"/>
      <c r="O613" s="50"/>
      <c r="P613" s="51"/>
      <c r="Q613" s="51"/>
    </row>
    <row r="614" spans="5:17" ht="14.25" customHeight="1" x14ac:dyDescent="0.45">
      <c r="E614" s="19"/>
      <c r="F614" s="19"/>
      <c r="G614" s="17"/>
      <c r="H614" s="17"/>
      <c r="I614" s="17"/>
      <c r="J614" s="17"/>
      <c r="O614" s="50"/>
      <c r="P614" s="51"/>
      <c r="Q614" s="51"/>
    </row>
    <row r="615" spans="5:17" ht="14.25" customHeight="1" x14ac:dyDescent="0.45">
      <c r="E615" s="19"/>
      <c r="F615" s="19"/>
      <c r="G615" s="17"/>
      <c r="H615" s="17"/>
      <c r="I615" s="17"/>
      <c r="J615" s="17"/>
      <c r="O615" s="50"/>
      <c r="P615" s="51"/>
      <c r="Q615" s="51"/>
    </row>
    <row r="616" spans="5:17" ht="14.25" customHeight="1" x14ac:dyDescent="0.45">
      <c r="E616" s="19"/>
      <c r="F616" s="19"/>
      <c r="G616" s="17"/>
      <c r="H616" s="17"/>
      <c r="I616" s="17"/>
      <c r="J616" s="17"/>
      <c r="O616" s="50"/>
      <c r="P616" s="51"/>
      <c r="Q616" s="51"/>
    </row>
    <row r="617" spans="5:17" ht="14.25" customHeight="1" x14ac:dyDescent="0.45">
      <c r="E617" s="19"/>
      <c r="F617" s="19"/>
      <c r="G617" s="17"/>
      <c r="H617" s="17"/>
      <c r="I617" s="17"/>
      <c r="J617" s="17"/>
      <c r="O617" s="50"/>
      <c r="P617" s="51"/>
      <c r="Q617" s="51"/>
    </row>
    <row r="618" spans="5:17" ht="14.25" customHeight="1" x14ac:dyDescent="0.45">
      <c r="E618" s="19"/>
      <c r="F618" s="19"/>
      <c r="G618" s="17"/>
      <c r="H618" s="17"/>
      <c r="I618" s="17"/>
      <c r="J618" s="17"/>
      <c r="O618" s="50"/>
      <c r="P618" s="51"/>
      <c r="Q618" s="51"/>
    </row>
    <row r="619" spans="5:17" ht="14.25" customHeight="1" x14ac:dyDescent="0.45">
      <c r="E619" s="19"/>
      <c r="F619" s="19"/>
      <c r="G619" s="17"/>
      <c r="H619" s="17"/>
      <c r="I619" s="17"/>
      <c r="J619" s="17"/>
      <c r="O619" s="50"/>
      <c r="P619" s="51"/>
      <c r="Q619" s="51"/>
    </row>
    <row r="620" spans="5:17" ht="14.25" customHeight="1" x14ac:dyDescent="0.45">
      <c r="E620" s="19"/>
      <c r="F620" s="19"/>
      <c r="G620" s="17"/>
      <c r="H620" s="17"/>
      <c r="I620" s="17"/>
      <c r="J620" s="17"/>
      <c r="O620" s="50"/>
      <c r="P620" s="51"/>
      <c r="Q620" s="51"/>
    </row>
    <row r="621" spans="5:17" ht="14.25" customHeight="1" x14ac:dyDescent="0.45">
      <c r="E621" s="19"/>
      <c r="F621" s="19"/>
      <c r="G621" s="17"/>
      <c r="H621" s="17"/>
      <c r="I621" s="17"/>
      <c r="J621" s="17"/>
      <c r="O621" s="50"/>
      <c r="P621" s="51"/>
      <c r="Q621" s="51"/>
    </row>
    <row r="622" spans="5:17" ht="14.25" customHeight="1" x14ac:dyDescent="0.45">
      <c r="E622" s="19"/>
      <c r="F622" s="19"/>
      <c r="G622" s="17"/>
      <c r="H622" s="17"/>
      <c r="I622" s="17"/>
      <c r="J622" s="17"/>
      <c r="O622" s="50"/>
      <c r="P622" s="51"/>
      <c r="Q622" s="51"/>
    </row>
    <row r="623" spans="5:17" ht="14.25" customHeight="1" x14ac:dyDescent="0.45">
      <c r="E623" s="19"/>
      <c r="F623" s="19"/>
      <c r="G623" s="17"/>
      <c r="H623" s="17"/>
      <c r="I623" s="17"/>
      <c r="J623" s="17"/>
      <c r="O623" s="50"/>
      <c r="P623" s="51"/>
      <c r="Q623" s="51"/>
    </row>
    <row r="624" spans="5:17" ht="14.25" customHeight="1" x14ac:dyDescent="0.45">
      <c r="E624" s="19"/>
      <c r="F624" s="19"/>
      <c r="G624" s="17"/>
      <c r="H624" s="17"/>
      <c r="I624" s="17"/>
      <c r="J624" s="17"/>
      <c r="O624" s="50"/>
      <c r="P624" s="51"/>
      <c r="Q624" s="51"/>
    </row>
    <row r="625" spans="5:17" ht="14.25" customHeight="1" x14ac:dyDescent="0.45">
      <c r="E625" s="19"/>
      <c r="F625" s="19"/>
      <c r="G625" s="17"/>
      <c r="H625" s="17"/>
      <c r="I625" s="17"/>
      <c r="J625" s="17"/>
      <c r="O625" s="50"/>
      <c r="P625" s="51"/>
      <c r="Q625" s="51"/>
    </row>
    <row r="626" spans="5:17" ht="14.25" customHeight="1" x14ac:dyDescent="0.45">
      <c r="E626" s="19"/>
      <c r="F626" s="19"/>
      <c r="G626" s="17"/>
      <c r="H626" s="17"/>
      <c r="I626" s="17"/>
      <c r="J626" s="17"/>
      <c r="O626" s="50"/>
      <c r="P626" s="51"/>
      <c r="Q626" s="51"/>
    </row>
    <row r="627" spans="5:17" ht="14.25" customHeight="1" x14ac:dyDescent="0.45">
      <c r="E627" s="19"/>
      <c r="F627" s="19"/>
      <c r="G627" s="17"/>
      <c r="H627" s="17"/>
      <c r="I627" s="17"/>
      <c r="J627" s="17"/>
      <c r="O627" s="50"/>
      <c r="P627" s="51"/>
      <c r="Q627" s="51"/>
    </row>
    <row r="628" spans="5:17" ht="14.25" customHeight="1" x14ac:dyDescent="0.45">
      <c r="E628" s="19"/>
      <c r="F628" s="19"/>
      <c r="G628" s="17"/>
      <c r="H628" s="17"/>
      <c r="I628" s="17"/>
      <c r="J628" s="17"/>
      <c r="O628" s="50"/>
      <c r="P628" s="51"/>
      <c r="Q628" s="51"/>
    </row>
    <row r="629" spans="5:17" ht="14.25" customHeight="1" x14ac:dyDescent="0.45">
      <c r="E629" s="19"/>
      <c r="F629" s="19"/>
      <c r="G629" s="17"/>
      <c r="H629" s="17"/>
      <c r="I629" s="17"/>
      <c r="J629" s="17"/>
      <c r="O629" s="50"/>
      <c r="P629" s="51"/>
      <c r="Q629" s="51"/>
    </row>
    <row r="630" spans="5:17" ht="14.25" customHeight="1" x14ac:dyDescent="0.45">
      <c r="E630" s="19"/>
      <c r="F630" s="19"/>
      <c r="G630" s="17"/>
      <c r="H630" s="17"/>
      <c r="I630" s="17"/>
      <c r="J630" s="17"/>
      <c r="O630" s="50"/>
      <c r="P630" s="51"/>
      <c r="Q630" s="51"/>
    </row>
    <row r="631" spans="5:17" ht="14.25" customHeight="1" x14ac:dyDescent="0.45">
      <c r="E631" s="19"/>
      <c r="F631" s="19"/>
      <c r="G631" s="17"/>
      <c r="H631" s="17"/>
      <c r="I631" s="17"/>
      <c r="J631" s="17"/>
      <c r="O631" s="50"/>
      <c r="P631" s="51"/>
      <c r="Q631" s="51"/>
    </row>
    <row r="632" spans="5:17" ht="14.25" customHeight="1" x14ac:dyDescent="0.45">
      <c r="E632" s="19"/>
      <c r="F632" s="19"/>
      <c r="G632" s="17"/>
      <c r="H632" s="17"/>
      <c r="I632" s="17"/>
      <c r="J632" s="17"/>
      <c r="O632" s="50"/>
      <c r="P632" s="51"/>
      <c r="Q632" s="51"/>
    </row>
    <row r="633" spans="5:17" ht="14.25" customHeight="1" x14ac:dyDescent="0.45">
      <c r="E633" s="19"/>
      <c r="F633" s="19"/>
      <c r="G633" s="17"/>
      <c r="H633" s="17"/>
      <c r="I633" s="17"/>
      <c r="J633" s="17"/>
      <c r="O633" s="50"/>
      <c r="P633" s="51"/>
      <c r="Q633" s="51"/>
    </row>
    <row r="634" spans="5:17" ht="14.25" customHeight="1" x14ac:dyDescent="0.45">
      <c r="E634" s="19"/>
      <c r="F634" s="19"/>
      <c r="G634" s="17"/>
      <c r="H634" s="17"/>
      <c r="I634" s="17"/>
      <c r="J634" s="17"/>
      <c r="O634" s="50"/>
      <c r="P634" s="51"/>
      <c r="Q634" s="51"/>
    </row>
    <row r="635" spans="5:17" ht="14.25" customHeight="1" x14ac:dyDescent="0.45">
      <c r="E635" s="19"/>
      <c r="F635" s="19"/>
      <c r="G635" s="17"/>
      <c r="H635" s="17"/>
      <c r="I635" s="17"/>
      <c r="J635" s="17"/>
      <c r="O635" s="50"/>
      <c r="P635" s="51"/>
      <c r="Q635" s="51"/>
    </row>
    <row r="636" spans="5:17" ht="14.25" customHeight="1" x14ac:dyDescent="0.45">
      <c r="E636" s="19"/>
      <c r="F636" s="19"/>
      <c r="G636" s="17"/>
      <c r="H636" s="17"/>
      <c r="I636" s="17"/>
      <c r="J636" s="17"/>
      <c r="O636" s="50"/>
      <c r="P636" s="51"/>
      <c r="Q636" s="51"/>
    </row>
    <row r="637" spans="5:17" ht="14.25" customHeight="1" x14ac:dyDescent="0.45">
      <c r="E637" s="19"/>
      <c r="F637" s="19"/>
      <c r="G637" s="17"/>
      <c r="H637" s="17"/>
      <c r="I637" s="17"/>
      <c r="J637" s="17"/>
      <c r="O637" s="50"/>
      <c r="P637" s="51"/>
      <c r="Q637" s="51"/>
    </row>
    <row r="638" spans="5:17" ht="14.25" customHeight="1" x14ac:dyDescent="0.45">
      <c r="E638" s="19"/>
      <c r="F638" s="19"/>
      <c r="G638" s="17"/>
      <c r="H638" s="17"/>
      <c r="I638" s="17"/>
      <c r="J638" s="17"/>
      <c r="O638" s="50"/>
      <c r="P638" s="51"/>
      <c r="Q638" s="51"/>
    </row>
    <row r="639" spans="5:17" ht="14.25" customHeight="1" x14ac:dyDescent="0.45">
      <c r="E639" s="19"/>
      <c r="F639" s="19"/>
      <c r="G639" s="17"/>
      <c r="H639" s="17"/>
      <c r="I639" s="17"/>
      <c r="J639" s="17"/>
      <c r="O639" s="50"/>
      <c r="P639" s="51"/>
      <c r="Q639" s="51"/>
    </row>
    <row r="640" spans="5:17" ht="14.25" customHeight="1" x14ac:dyDescent="0.45">
      <c r="E640" s="19"/>
      <c r="F640" s="19"/>
      <c r="G640" s="17"/>
      <c r="H640" s="17"/>
      <c r="I640" s="17"/>
      <c r="J640" s="17"/>
      <c r="O640" s="50"/>
      <c r="P640" s="51"/>
      <c r="Q640" s="51"/>
    </row>
    <row r="641" spans="5:17" ht="14.25" customHeight="1" x14ac:dyDescent="0.45">
      <c r="E641" s="19"/>
      <c r="F641" s="19"/>
      <c r="G641" s="17"/>
      <c r="H641" s="17"/>
      <c r="I641" s="17"/>
      <c r="J641" s="17"/>
      <c r="O641" s="50"/>
      <c r="P641" s="51"/>
      <c r="Q641" s="51"/>
    </row>
    <row r="642" spans="5:17" ht="14.25" customHeight="1" x14ac:dyDescent="0.45">
      <c r="E642" s="19"/>
      <c r="F642" s="19"/>
      <c r="G642" s="17"/>
      <c r="H642" s="17"/>
      <c r="I642" s="17"/>
      <c r="J642" s="17"/>
      <c r="O642" s="50"/>
      <c r="P642" s="51"/>
      <c r="Q642" s="51"/>
    </row>
    <row r="643" spans="5:17" ht="14.25" customHeight="1" x14ac:dyDescent="0.45">
      <c r="E643" s="19"/>
      <c r="F643" s="19"/>
      <c r="G643" s="17"/>
      <c r="H643" s="17"/>
      <c r="I643" s="17"/>
      <c r="J643" s="17"/>
      <c r="O643" s="50"/>
      <c r="P643" s="51"/>
      <c r="Q643" s="51"/>
    </row>
    <row r="644" spans="5:17" ht="14.25" customHeight="1" x14ac:dyDescent="0.45">
      <c r="E644" s="19"/>
      <c r="F644" s="19"/>
      <c r="G644" s="17"/>
      <c r="H644" s="17"/>
      <c r="I644" s="17"/>
      <c r="J644" s="17"/>
      <c r="O644" s="50"/>
      <c r="P644" s="51"/>
      <c r="Q644" s="51"/>
    </row>
    <row r="645" spans="5:17" ht="14.25" customHeight="1" x14ac:dyDescent="0.45">
      <c r="E645" s="19"/>
      <c r="F645" s="19"/>
      <c r="G645" s="17"/>
      <c r="H645" s="17"/>
      <c r="I645" s="17"/>
      <c r="J645" s="17"/>
      <c r="O645" s="50"/>
      <c r="P645" s="51"/>
      <c r="Q645" s="51"/>
    </row>
    <row r="646" spans="5:17" ht="14.25" customHeight="1" x14ac:dyDescent="0.45">
      <c r="E646" s="19"/>
      <c r="F646" s="19"/>
      <c r="G646" s="17"/>
      <c r="H646" s="17"/>
      <c r="I646" s="17"/>
      <c r="J646" s="17"/>
      <c r="O646" s="50"/>
      <c r="P646" s="51"/>
      <c r="Q646" s="51"/>
    </row>
    <row r="647" spans="5:17" ht="14.25" customHeight="1" x14ac:dyDescent="0.45">
      <c r="E647" s="19"/>
      <c r="F647" s="19"/>
      <c r="G647" s="17"/>
      <c r="H647" s="17"/>
      <c r="I647" s="17"/>
      <c r="J647" s="17"/>
      <c r="O647" s="50"/>
      <c r="P647" s="51"/>
      <c r="Q647" s="51"/>
    </row>
    <row r="648" spans="5:17" ht="14.25" customHeight="1" x14ac:dyDescent="0.45">
      <c r="E648" s="19"/>
      <c r="F648" s="19"/>
      <c r="G648" s="17"/>
      <c r="H648" s="17"/>
      <c r="I648" s="17"/>
      <c r="J648" s="17"/>
      <c r="O648" s="50"/>
      <c r="P648" s="51"/>
      <c r="Q648" s="51"/>
    </row>
    <row r="649" spans="5:17" ht="14.25" customHeight="1" x14ac:dyDescent="0.45">
      <c r="E649" s="19"/>
      <c r="F649" s="19"/>
      <c r="G649" s="17"/>
      <c r="H649" s="17"/>
      <c r="I649" s="17"/>
      <c r="J649" s="17"/>
      <c r="O649" s="50"/>
      <c r="P649" s="51"/>
      <c r="Q649" s="51"/>
    </row>
    <row r="650" spans="5:17" ht="14.25" customHeight="1" x14ac:dyDescent="0.45">
      <c r="E650" s="19"/>
      <c r="F650" s="19"/>
      <c r="G650" s="17"/>
      <c r="H650" s="17"/>
      <c r="I650" s="17"/>
      <c r="J650" s="17"/>
      <c r="O650" s="50"/>
      <c r="P650" s="51"/>
      <c r="Q650" s="51"/>
    </row>
    <row r="651" spans="5:17" ht="14.25" customHeight="1" x14ac:dyDescent="0.45">
      <c r="E651" s="19"/>
      <c r="F651" s="19"/>
      <c r="G651" s="17"/>
      <c r="H651" s="17"/>
      <c r="I651" s="17"/>
      <c r="J651" s="17"/>
      <c r="O651" s="50"/>
      <c r="P651" s="51"/>
      <c r="Q651" s="51"/>
    </row>
    <row r="652" spans="5:17" ht="14.25" customHeight="1" x14ac:dyDescent="0.45">
      <c r="E652" s="19"/>
      <c r="F652" s="19"/>
      <c r="G652" s="17"/>
      <c r="H652" s="17"/>
      <c r="I652" s="17"/>
      <c r="J652" s="17"/>
      <c r="O652" s="50"/>
      <c r="P652" s="51"/>
      <c r="Q652" s="51"/>
    </row>
    <row r="653" spans="5:17" ht="14.25" customHeight="1" x14ac:dyDescent="0.45">
      <c r="E653" s="19"/>
      <c r="F653" s="19"/>
      <c r="G653" s="17"/>
      <c r="H653" s="17"/>
      <c r="I653" s="17"/>
      <c r="J653" s="17"/>
      <c r="O653" s="50"/>
      <c r="P653" s="51"/>
      <c r="Q653" s="51"/>
    </row>
    <row r="654" spans="5:17" ht="14.25" customHeight="1" x14ac:dyDescent="0.45">
      <c r="E654" s="19"/>
      <c r="F654" s="19"/>
      <c r="G654" s="17"/>
      <c r="H654" s="17"/>
      <c r="I654" s="17"/>
      <c r="J654" s="17"/>
      <c r="O654" s="50"/>
      <c r="P654" s="51"/>
      <c r="Q654" s="51"/>
    </row>
    <row r="655" spans="5:17" ht="14.25" customHeight="1" x14ac:dyDescent="0.45">
      <c r="E655" s="19"/>
      <c r="F655" s="19"/>
      <c r="G655" s="17"/>
      <c r="H655" s="17"/>
      <c r="I655" s="17"/>
      <c r="J655" s="17"/>
      <c r="O655" s="50"/>
      <c r="P655" s="51"/>
      <c r="Q655" s="51"/>
    </row>
    <row r="656" spans="5:17" ht="14.25" customHeight="1" x14ac:dyDescent="0.45">
      <c r="E656" s="19"/>
      <c r="F656" s="19"/>
      <c r="G656" s="17"/>
      <c r="H656" s="17"/>
      <c r="I656" s="17"/>
      <c r="J656" s="17"/>
      <c r="O656" s="50"/>
      <c r="P656" s="51"/>
      <c r="Q656" s="51"/>
    </row>
    <row r="657" spans="5:17" ht="14.25" customHeight="1" x14ac:dyDescent="0.45">
      <c r="E657" s="19"/>
      <c r="F657" s="19"/>
      <c r="G657" s="17"/>
      <c r="H657" s="17"/>
      <c r="I657" s="17"/>
      <c r="J657" s="17"/>
      <c r="O657" s="50"/>
      <c r="P657" s="51"/>
      <c r="Q657" s="51"/>
    </row>
    <row r="658" spans="5:17" ht="14.25" customHeight="1" x14ac:dyDescent="0.45">
      <c r="E658" s="19"/>
      <c r="F658" s="19"/>
      <c r="G658" s="17"/>
      <c r="H658" s="17"/>
      <c r="I658" s="17"/>
      <c r="J658" s="17"/>
      <c r="O658" s="50"/>
      <c r="P658" s="51"/>
      <c r="Q658" s="51"/>
    </row>
    <row r="659" spans="5:17" ht="14.25" customHeight="1" x14ac:dyDescent="0.45">
      <c r="E659" s="19"/>
      <c r="F659" s="19"/>
      <c r="G659" s="17"/>
      <c r="H659" s="17"/>
      <c r="I659" s="17"/>
      <c r="J659" s="17"/>
      <c r="O659" s="50"/>
      <c r="P659" s="51"/>
      <c r="Q659" s="51"/>
    </row>
    <row r="660" spans="5:17" ht="14.25" customHeight="1" x14ac:dyDescent="0.45">
      <c r="E660" s="19"/>
      <c r="F660" s="19"/>
      <c r="G660" s="17"/>
      <c r="H660" s="17"/>
      <c r="I660" s="17"/>
      <c r="J660" s="17"/>
      <c r="O660" s="50"/>
      <c r="P660" s="51"/>
      <c r="Q660" s="51"/>
    </row>
    <row r="661" spans="5:17" ht="14.25" customHeight="1" x14ac:dyDescent="0.45">
      <c r="E661" s="19"/>
      <c r="F661" s="19"/>
      <c r="G661" s="17"/>
      <c r="H661" s="17"/>
      <c r="I661" s="17"/>
      <c r="J661" s="17"/>
      <c r="O661" s="50"/>
      <c r="P661" s="51"/>
      <c r="Q661" s="51"/>
    </row>
    <row r="662" spans="5:17" ht="14.25" customHeight="1" x14ac:dyDescent="0.45">
      <c r="E662" s="19"/>
      <c r="F662" s="19"/>
      <c r="G662" s="17"/>
      <c r="H662" s="17"/>
      <c r="I662" s="17"/>
      <c r="J662" s="17"/>
      <c r="O662" s="50"/>
      <c r="P662" s="51"/>
      <c r="Q662" s="51"/>
    </row>
    <row r="663" spans="5:17" ht="14.25" customHeight="1" x14ac:dyDescent="0.45">
      <c r="E663" s="19"/>
      <c r="F663" s="19"/>
      <c r="G663" s="17"/>
      <c r="H663" s="17"/>
      <c r="I663" s="17"/>
      <c r="J663" s="17"/>
      <c r="O663" s="50"/>
      <c r="P663" s="51"/>
      <c r="Q663" s="51"/>
    </row>
    <row r="664" spans="5:17" ht="14.25" customHeight="1" x14ac:dyDescent="0.45">
      <c r="E664" s="19"/>
      <c r="F664" s="19"/>
      <c r="G664" s="17"/>
      <c r="H664" s="17"/>
      <c r="I664" s="17"/>
      <c r="J664" s="17"/>
      <c r="O664" s="50"/>
      <c r="P664" s="51"/>
      <c r="Q664" s="51"/>
    </row>
    <row r="665" spans="5:17" ht="14.25" customHeight="1" x14ac:dyDescent="0.45">
      <c r="E665" s="19"/>
      <c r="F665" s="19"/>
      <c r="G665" s="17"/>
      <c r="H665" s="17"/>
      <c r="I665" s="17"/>
      <c r="J665" s="17"/>
      <c r="O665" s="50"/>
      <c r="P665" s="51"/>
      <c r="Q665" s="51"/>
    </row>
    <row r="666" spans="5:17" ht="14.25" customHeight="1" x14ac:dyDescent="0.45">
      <c r="E666" s="19"/>
      <c r="F666" s="19"/>
      <c r="G666" s="17"/>
      <c r="H666" s="17"/>
      <c r="I666" s="17"/>
      <c r="J666" s="17"/>
      <c r="O666" s="50"/>
      <c r="P666" s="51"/>
      <c r="Q666" s="51"/>
    </row>
    <row r="667" spans="5:17" ht="14.25" customHeight="1" x14ac:dyDescent="0.45">
      <c r="E667" s="19"/>
      <c r="F667" s="19"/>
      <c r="G667" s="17"/>
      <c r="H667" s="17"/>
      <c r="I667" s="17"/>
      <c r="J667" s="17"/>
      <c r="O667" s="50"/>
      <c r="P667" s="51"/>
      <c r="Q667" s="51"/>
    </row>
    <row r="668" spans="5:17" ht="14.25" customHeight="1" x14ac:dyDescent="0.45">
      <c r="E668" s="19"/>
      <c r="F668" s="19"/>
      <c r="G668" s="17"/>
      <c r="H668" s="17"/>
      <c r="I668" s="17"/>
      <c r="J668" s="17"/>
      <c r="O668" s="50"/>
      <c r="P668" s="51"/>
      <c r="Q668" s="51"/>
    </row>
    <row r="669" spans="5:17" ht="14.25" customHeight="1" x14ac:dyDescent="0.45">
      <c r="E669" s="19"/>
      <c r="F669" s="19"/>
      <c r="G669" s="17"/>
      <c r="H669" s="17"/>
      <c r="I669" s="17"/>
      <c r="J669" s="17"/>
      <c r="O669" s="50"/>
      <c r="P669" s="51"/>
      <c r="Q669" s="51"/>
    </row>
    <row r="670" spans="5:17" ht="14.25" customHeight="1" x14ac:dyDescent="0.45">
      <c r="E670" s="19"/>
      <c r="F670" s="19"/>
      <c r="G670" s="17"/>
      <c r="H670" s="17"/>
      <c r="I670" s="17"/>
      <c r="J670" s="17"/>
      <c r="O670" s="50"/>
      <c r="P670" s="51"/>
      <c r="Q670" s="51"/>
    </row>
    <row r="671" spans="5:17" ht="14.25" customHeight="1" x14ac:dyDescent="0.45">
      <c r="E671" s="19"/>
      <c r="F671" s="19"/>
      <c r="G671" s="17"/>
      <c r="H671" s="17"/>
      <c r="I671" s="17"/>
      <c r="J671" s="17"/>
      <c r="O671" s="50"/>
      <c r="P671" s="51"/>
      <c r="Q671" s="51"/>
    </row>
    <row r="672" spans="5:17" ht="14.25" customHeight="1" x14ac:dyDescent="0.45">
      <c r="E672" s="19"/>
      <c r="F672" s="19"/>
      <c r="G672" s="17"/>
      <c r="H672" s="17"/>
      <c r="I672" s="17"/>
      <c r="J672" s="17"/>
      <c r="O672" s="50"/>
      <c r="P672" s="51"/>
      <c r="Q672" s="51"/>
    </row>
    <row r="673" spans="5:17" ht="14.25" customHeight="1" x14ac:dyDescent="0.45">
      <c r="E673" s="19"/>
      <c r="F673" s="19"/>
      <c r="G673" s="17"/>
      <c r="H673" s="17"/>
      <c r="I673" s="17"/>
      <c r="J673" s="17"/>
      <c r="O673" s="50"/>
      <c r="P673" s="51"/>
      <c r="Q673" s="51"/>
    </row>
    <row r="674" spans="5:17" ht="14.25" customHeight="1" x14ac:dyDescent="0.45">
      <c r="E674" s="19"/>
      <c r="F674" s="19"/>
      <c r="G674" s="17"/>
      <c r="H674" s="17"/>
      <c r="I674" s="17"/>
      <c r="J674" s="17"/>
      <c r="O674" s="50"/>
      <c r="P674" s="51"/>
      <c r="Q674" s="51"/>
    </row>
    <row r="675" spans="5:17" ht="14.25" customHeight="1" x14ac:dyDescent="0.45">
      <c r="E675" s="19"/>
      <c r="F675" s="19"/>
      <c r="G675" s="17"/>
      <c r="H675" s="17"/>
      <c r="I675" s="17"/>
      <c r="J675" s="17"/>
      <c r="O675" s="50"/>
      <c r="P675" s="51"/>
      <c r="Q675" s="51"/>
    </row>
    <row r="676" spans="5:17" ht="14.25" customHeight="1" x14ac:dyDescent="0.45">
      <c r="E676" s="19"/>
      <c r="F676" s="19"/>
      <c r="G676" s="17"/>
      <c r="H676" s="17"/>
      <c r="I676" s="17"/>
      <c r="J676" s="17"/>
      <c r="O676" s="50"/>
      <c r="P676" s="51"/>
      <c r="Q676" s="51"/>
    </row>
    <row r="677" spans="5:17" ht="14.25" customHeight="1" x14ac:dyDescent="0.45">
      <c r="E677" s="19"/>
      <c r="F677" s="19"/>
      <c r="G677" s="17"/>
      <c r="H677" s="17"/>
      <c r="I677" s="17"/>
      <c r="J677" s="17"/>
      <c r="O677" s="50"/>
      <c r="P677" s="51"/>
      <c r="Q677" s="51"/>
    </row>
    <row r="678" spans="5:17" ht="14.25" customHeight="1" x14ac:dyDescent="0.45">
      <c r="E678" s="19"/>
      <c r="F678" s="19"/>
      <c r="G678" s="17"/>
      <c r="H678" s="17"/>
      <c r="I678" s="17"/>
      <c r="J678" s="17"/>
      <c r="O678" s="50"/>
      <c r="P678" s="51"/>
      <c r="Q678" s="51"/>
    </row>
    <row r="679" spans="5:17" ht="14.25" customHeight="1" x14ac:dyDescent="0.45">
      <c r="E679" s="19"/>
      <c r="F679" s="19"/>
      <c r="G679" s="17"/>
      <c r="H679" s="17"/>
      <c r="I679" s="17"/>
      <c r="J679" s="17"/>
      <c r="O679" s="50"/>
      <c r="P679" s="51"/>
      <c r="Q679" s="51"/>
    </row>
    <row r="680" spans="5:17" ht="14.25" customHeight="1" x14ac:dyDescent="0.45">
      <c r="E680" s="19"/>
      <c r="F680" s="19"/>
      <c r="G680" s="17"/>
      <c r="H680" s="17"/>
      <c r="I680" s="17"/>
      <c r="J680" s="17"/>
      <c r="O680" s="50"/>
      <c r="P680" s="51"/>
      <c r="Q680" s="51"/>
    </row>
    <row r="681" spans="5:17" ht="14.25" customHeight="1" x14ac:dyDescent="0.45">
      <c r="E681" s="19"/>
      <c r="F681" s="19"/>
      <c r="G681" s="17"/>
      <c r="H681" s="17"/>
      <c r="I681" s="17"/>
      <c r="J681" s="17"/>
      <c r="O681" s="50"/>
      <c r="P681" s="51"/>
      <c r="Q681" s="51"/>
    </row>
    <row r="682" spans="5:17" ht="14.25" customHeight="1" x14ac:dyDescent="0.45">
      <c r="E682" s="19"/>
      <c r="F682" s="19"/>
      <c r="G682" s="17"/>
      <c r="H682" s="17"/>
      <c r="I682" s="17"/>
      <c r="J682" s="17"/>
      <c r="O682" s="50"/>
      <c r="P682" s="51"/>
      <c r="Q682" s="51"/>
    </row>
    <row r="683" spans="5:17" ht="14.25" customHeight="1" x14ac:dyDescent="0.45">
      <c r="E683" s="19"/>
      <c r="F683" s="19"/>
      <c r="G683" s="17"/>
      <c r="H683" s="17"/>
      <c r="I683" s="17"/>
      <c r="J683" s="17"/>
      <c r="O683" s="50"/>
      <c r="P683" s="51"/>
      <c r="Q683" s="51"/>
    </row>
    <row r="684" spans="5:17" ht="14.25" customHeight="1" x14ac:dyDescent="0.45">
      <c r="E684" s="19"/>
      <c r="F684" s="19"/>
      <c r="G684" s="17"/>
      <c r="H684" s="17"/>
      <c r="I684" s="17"/>
      <c r="J684" s="17"/>
      <c r="O684" s="50"/>
      <c r="P684" s="51"/>
      <c r="Q684" s="51"/>
    </row>
    <row r="685" spans="5:17" ht="14.25" customHeight="1" x14ac:dyDescent="0.45">
      <c r="E685" s="19"/>
      <c r="F685" s="19"/>
      <c r="G685" s="17"/>
      <c r="H685" s="17"/>
      <c r="I685" s="17"/>
      <c r="J685" s="17"/>
      <c r="O685" s="50"/>
      <c r="P685" s="51"/>
      <c r="Q685" s="51"/>
    </row>
    <row r="686" spans="5:17" ht="14.25" customHeight="1" x14ac:dyDescent="0.45">
      <c r="E686" s="19"/>
      <c r="F686" s="19"/>
      <c r="G686" s="17"/>
      <c r="H686" s="17"/>
      <c r="I686" s="17"/>
      <c r="J686" s="17"/>
      <c r="O686" s="50"/>
      <c r="P686" s="51"/>
      <c r="Q686" s="51"/>
    </row>
    <row r="687" spans="5:17" ht="14.25" customHeight="1" x14ac:dyDescent="0.45">
      <c r="E687" s="19"/>
      <c r="F687" s="19"/>
      <c r="G687" s="17"/>
      <c r="H687" s="17"/>
      <c r="I687" s="17"/>
      <c r="J687" s="17"/>
      <c r="O687" s="50"/>
      <c r="P687" s="51"/>
      <c r="Q687" s="51"/>
    </row>
    <row r="688" spans="5:17" ht="14.25" customHeight="1" x14ac:dyDescent="0.45">
      <c r="E688" s="19"/>
      <c r="F688" s="19"/>
      <c r="G688" s="17"/>
      <c r="H688" s="17"/>
      <c r="I688" s="17"/>
      <c r="J688" s="17"/>
      <c r="O688" s="50"/>
      <c r="P688" s="51"/>
      <c r="Q688" s="51"/>
    </row>
    <row r="689" spans="5:17" ht="14.25" customHeight="1" x14ac:dyDescent="0.45">
      <c r="E689" s="19"/>
      <c r="F689" s="19"/>
      <c r="G689" s="17"/>
      <c r="H689" s="17"/>
      <c r="I689" s="17"/>
      <c r="J689" s="17"/>
      <c r="O689" s="50"/>
      <c r="P689" s="51"/>
      <c r="Q689" s="51"/>
    </row>
    <row r="690" spans="5:17" ht="14.25" customHeight="1" x14ac:dyDescent="0.45">
      <c r="E690" s="19"/>
      <c r="F690" s="19"/>
      <c r="G690" s="17"/>
      <c r="H690" s="17"/>
      <c r="I690" s="17"/>
      <c r="J690" s="17"/>
      <c r="O690" s="50"/>
      <c r="P690" s="51"/>
      <c r="Q690" s="51"/>
    </row>
    <row r="691" spans="5:17" ht="14.25" customHeight="1" x14ac:dyDescent="0.45">
      <c r="E691" s="19"/>
      <c r="F691" s="19"/>
      <c r="G691" s="17"/>
      <c r="H691" s="17"/>
      <c r="I691" s="17"/>
      <c r="J691" s="17"/>
      <c r="O691" s="50"/>
      <c r="P691" s="51"/>
      <c r="Q691" s="51"/>
    </row>
    <row r="692" spans="5:17" ht="14.25" customHeight="1" x14ac:dyDescent="0.45">
      <c r="E692" s="19"/>
      <c r="F692" s="19"/>
      <c r="G692" s="17"/>
      <c r="H692" s="17"/>
      <c r="I692" s="17"/>
      <c r="J692" s="17"/>
      <c r="O692" s="50"/>
      <c r="P692" s="51"/>
      <c r="Q692" s="51"/>
    </row>
    <row r="693" spans="5:17" ht="14.25" customHeight="1" x14ac:dyDescent="0.45">
      <c r="E693" s="19"/>
      <c r="F693" s="19"/>
      <c r="G693" s="17"/>
      <c r="H693" s="17"/>
      <c r="I693" s="17"/>
      <c r="J693" s="17"/>
      <c r="O693" s="50"/>
      <c r="P693" s="51"/>
      <c r="Q693" s="51"/>
    </row>
    <row r="694" spans="5:17" ht="14.25" customHeight="1" x14ac:dyDescent="0.45">
      <c r="E694" s="19"/>
      <c r="F694" s="19"/>
      <c r="G694" s="17"/>
      <c r="H694" s="17"/>
      <c r="I694" s="17"/>
      <c r="J694" s="17"/>
      <c r="O694" s="50"/>
      <c r="P694" s="51"/>
      <c r="Q694" s="51"/>
    </row>
    <row r="695" spans="5:17" ht="14.25" customHeight="1" x14ac:dyDescent="0.45">
      <c r="E695" s="19"/>
      <c r="F695" s="19"/>
      <c r="G695" s="17"/>
      <c r="H695" s="17"/>
      <c r="I695" s="17"/>
      <c r="J695" s="17"/>
      <c r="O695" s="50"/>
      <c r="P695" s="51"/>
      <c r="Q695" s="51"/>
    </row>
    <row r="696" spans="5:17" ht="14.25" customHeight="1" x14ac:dyDescent="0.45">
      <c r="E696" s="19"/>
      <c r="F696" s="19"/>
      <c r="G696" s="17"/>
      <c r="H696" s="17"/>
      <c r="I696" s="17"/>
      <c r="J696" s="17"/>
      <c r="O696" s="50"/>
      <c r="P696" s="51"/>
      <c r="Q696" s="51"/>
    </row>
    <row r="697" spans="5:17" ht="14.25" customHeight="1" x14ac:dyDescent="0.45">
      <c r="E697" s="19"/>
      <c r="F697" s="19"/>
      <c r="G697" s="17"/>
      <c r="H697" s="17"/>
      <c r="I697" s="17"/>
      <c r="J697" s="17"/>
      <c r="O697" s="50"/>
      <c r="P697" s="51"/>
      <c r="Q697" s="51"/>
    </row>
    <row r="698" spans="5:17" ht="14.25" customHeight="1" x14ac:dyDescent="0.45">
      <c r="E698" s="19"/>
      <c r="F698" s="19"/>
      <c r="G698" s="17"/>
      <c r="H698" s="17"/>
      <c r="I698" s="17"/>
      <c r="J698" s="17"/>
      <c r="O698" s="50"/>
      <c r="P698" s="51"/>
      <c r="Q698" s="51"/>
    </row>
    <row r="699" spans="5:17" ht="14.25" customHeight="1" x14ac:dyDescent="0.45">
      <c r="E699" s="19"/>
      <c r="F699" s="19"/>
      <c r="G699" s="17"/>
      <c r="H699" s="17"/>
      <c r="I699" s="17"/>
      <c r="J699" s="17"/>
      <c r="O699" s="50"/>
      <c r="P699" s="51"/>
      <c r="Q699" s="51"/>
    </row>
    <row r="700" spans="5:17" ht="14.25" customHeight="1" x14ac:dyDescent="0.45">
      <c r="E700" s="19"/>
      <c r="F700" s="19"/>
      <c r="G700" s="17"/>
      <c r="H700" s="17"/>
      <c r="I700" s="17"/>
      <c r="J700" s="17"/>
      <c r="O700" s="50"/>
      <c r="P700" s="51"/>
      <c r="Q700" s="51"/>
    </row>
    <row r="701" spans="5:17" ht="14.25" customHeight="1" x14ac:dyDescent="0.45">
      <c r="E701" s="19"/>
      <c r="F701" s="19"/>
      <c r="G701" s="17"/>
      <c r="H701" s="17"/>
      <c r="I701" s="17"/>
      <c r="J701" s="17"/>
      <c r="O701" s="50"/>
      <c r="P701" s="51"/>
      <c r="Q701" s="51"/>
    </row>
    <row r="702" spans="5:17" ht="14.25" customHeight="1" x14ac:dyDescent="0.45">
      <c r="E702" s="19"/>
      <c r="F702" s="19"/>
      <c r="G702" s="17"/>
      <c r="H702" s="17"/>
      <c r="I702" s="17"/>
      <c r="J702" s="17"/>
      <c r="O702" s="50"/>
      <c r="P702" s="51"/>
      <c r="Q702" s="51"/>
    </row>
    <row r="703" spans="5:17" ht="14.25" customHeight="1" x14ac:dyDescent="0.45">
      <c r="E703" s="19"/>
      <c r="F703" s="19"/>
      <c r="G703" s="17"/>
      <c r="H703" s="17"/>
      <c r="I703" s="17"/>
      <c r="J703" s="17"/>
      <c r="O703" s="50"/>
      <c r="P703" s="51"/>
      <c r="Q703" s="51"/>
    </row>
    <row r="704" spans="5:17" ht="14.25" customHeight="1" x14ac:dyDescent="0.45">
      <c r="E704" s="19"/>
      <c r="F704" s="19"/>
      <c r="G704" s="17"/>
      <c r="H704" s="17"/>
      <c r="I704" s="17"/>
      <c r="J704" s="17"/>
      <c r="O704" s="50"/>
      <c r="P704" s="51"/>
      <c r="Q704" s="51"/>
    </row>
    <row r="705" spans="5:17" ht="14.25" customHeight="1" x14ac:dyDescent="0.45">
      <c r="E705" s="19"/>
      <c r="F705" s="19"/>
      <c r="G705" s="17"/>
      <c r="H705" s="17"/>
      <c r="I705" s="17"/>
      <c r="J705" s="17"/>
      <c r="O705" s="50"/>
      <c r="P705" s="51"/>
      <c r="Q705" s="51"/>
    </row>
    <row r="706" spans="5:17" ht="14.25" customHeight="1" x14ac:dyDescent="0.45">
      <c r="E706" s="19"/>
      <c r="F706" s="19"/>
      <c r="G706" s="17"/>
      <c r="H706" s="17"/>
      <c r="I706" s="17"/>
      <c r="J706" s="17"/>
      <c r="O706" s="50"/>
      <c r="P706" s="51"/>
      <c r="Q706" s="51"/>
    </row>
    <row r="707" spans="5:17" ht="14.25" customHeight="1" x14ac:dyDescent="0.45">
      <c r="E707" s="19"/>
      <c r="F707" s="19"/>
      <c r="G707" s="17"/>
      <c r="H707" s="17"/>
      <c r="I707" s="17"/>
      <c r="J707" s="17"/>
      <c r="O707" s="50"/>
      <c r="P707" s="51"/>
      <c r="Q707" s="51"/>
    </row>
    <row r="708" spans="5:17" ht="14.25" customHeight="1" x14ac:dyDescent="0.45">
      <c r="E708" s="19"/>
      <c r="F708" s="19"/>
      <c r="G708" s="17"/>
      <c r="H708" s="17"/>
      <c r="I708" s="17"/>
      <c r="J708" s="17"/>
      <c r="O708" s="50"/>
      <c r="P708" s="51"/>
      <c r="Q708" s="51"/>
    </row>
    <row r="709" spans="5:17" ht="14.25" customHeight="1" x14ac:dyDescent="0.45">
      <c r="E709" s="19"/>
      <c r="F709" s="19"/>
      <c r="G709" s="17"/>
      <c r="H709" s="17"/>
      <c r="I709" s="17"/>
      <c r="J709" s="17"/>
      <c r="O709" s="50"/>
      <c r="P709" s="51"/>
      <c r="Q709" s="51"/>
    </row>
    <row r="710" spans="5:17" ht="14.25" customHeight="1" x14ac:dyDescent="0.45">
      <c r="E710" s="19"/>
      <c r="F710" s="19"/>
      <c r="G710" s="17"/>
      <c r="H710" s="17"/>
      <c r="I710" s="17"/>
      <c r="J710" s="17"/>
      <c r="O710" s="50"/>
      <c r="P710" s="51"/>
      <c r="Q710" s="51"/>
    </row>
    <row r="711" spans="5:17" ht="14.25" customHeight="1" x14ac:dyDescent="0.45">
      <c r="E711" s="19"/>
      <c r="F711" s="19"/>
      <c r="G711" s="17"/>
      <c r="H711" s="17"/>
      <c r="I711" s="17"/>
      <c r="J711" s="17"/>
      <c r="O711" s="50"/>
      <c r="P711" s="51"/>
      <c r="Q711" s="51"/>
    </row>
    <row r="712" spans="5:17" ht="14.25" customHeight="1" x14ac:dyDescent="0.45">
      <c r="E712" s="19"/>
      <c r="F712" s="19"/>
      <c r="G712" s="17"/>
      <c r="H712" s="17"/>
      <c r="I712" s="17"/>
      <c r="J712" s="17"/>
      <c r="O712" s="50"/>
      <c r="P712" s="51"/>
      <c r="Q712" s="51"/>
    </row>
    <row r="713" spans="5:17" ht="14.25" customHeight="1" x14ac:dyDescent="0.45">
      <c r="E713" s="19"/>
      <c r="F713" s="19"/>
      <c r="G713" s="17"/>
      <c r="H713" s="17"/>
      <c r="I713" s="17"/>
      <c r="J713" s="17"/>
      <c r="O713" s="50"/>
      <c r="P713" s="51"/>
      <c r="Q713" s="51"/>
    </row>
    <row r="714" spans="5:17" ht="14.25" customHeight="1" x14ac:dyDescent="0.45">
      <c r="E714" s="19"/>
      <c r="F714" s="19"/>
      <c r="G714" s="17"/>
      <c r="H714" s="17"/>
      <c r="I714" s="17"/>
      <c r="J714" s="17"/>
      <c r="O714" s="50"/>
      <c r="P714" s="51"/>
      <c r="Q714" s="51"/>
    </row>
    <row r="715" spans="5:17" ht="14.25" customHeight="1" x14ac:dyDescent="0.45">
      <c r="E715" s="19"/>
      <c r="F715" s="19"/>
      <c r="G715" s="17"/>
      <c r="H715" s="17"/>
      <c r="I715" s="17"/>
      <c r="J715" s="17"/>
      <c r="O715" s="50"/>
      <c r="P715" s="51"/>
      <c r="Q715" s="51"/>
    </row>
    <row r="716" spans="5:17" ht="14.25" customHeight="1" x14ac:dyDescent="0.45">
      <c r="E716" s="19"/>
      <c r="F716" s="19"/>
      <c r="G716" s="17"/>
      <c r="H716" s="17"/>
      <c r="I716" s="17"/>
      <c r="J716" s="17"/>
      <c r="O716" s="50"/>
      <c r="P716" s="51"/>
      <c r="Q716" s="51"/>
    </row>
    <row r="717" spans="5:17" ht="14.25" customHeight="1" x14ac:dyDescent="0.45">
      <c r="E717" s="19"/>
      <c r="F717" s="19"/>
      <c r="G717" s="17"/>
      <c r="H717" s="17"/>
      <c r="I717" s="17"/>
      <c r="J717" s="17"/>
      <c r="O717" s="50"/>
      <c r="P717" s="51"/>
      <c r="Q717" s="51"/>
    </row>
    <row r="718" spans="5:17" ht="14.25" customHeight="1" x14ac:dyDescent="0.45">
      <c r="E718" s="19"/>
      <c r="F718" s="19"/>
      <c r="G718" s="17"/>
      <c r="H718" s="17"/>
      <c r="I718" s="17"/>
      <c r="J718" s="17"/>
      <c r="O718" s="50"/>
      <c r="P718" s="51"/>
      <c r="Q718" s="51"/>
    </row>
    <row r="719" spans="5:17" ht="14.25" customHeight="1" x14ac:dyDescent="0.45">
      <c r="E719" s="19"/>
      <c r="F719" s="19"/>
      <c r="G719" s="17"/>
      <c r="H719" s="17"/>
      <c r="I719" s="17"/>
      <c r="J719" s="17"/>
      <c r="O719" s="50"/>
      <c r="P719" s="51"/>
      <c r="Q719" s="51"/>
    </row>
    <row r="720" spans="5:17" ht="14.25" customHeight="1" x14ac:dyDescent="0.45">
      <c r="E720" s="19"/>
      <c r="F720" s="19"/>
      <c r="G720" s="17"/>
      <c r="H720" s="17"/>
      <c r="I720" s="17"/>
      <c r="J720" s="17"/>
      <c r="O720" s="50"/>
      <c r="P720" s="51"/>
      <c r="Q720" s="51"/>
    </row>
    <row r="721" spans="5:17" ht="14.25" customHeight="1" x14ac:dyDescent="0.45">
      <c r="E721" s="19"/>
      <c r="F721" s="19"/>
      <c r="G721" s="17"/>
      <c r="H721" s="17"/>
      <c r="I721" s="17"/>
      <c r="J721" s="17"/>
      <c r="O721" s="50"/>
      <c r="P721" s="51"/>
      <c r="Q721" s="51"/>
    </row>
    <row r="722" spans="5:17" ht="14.25" customHeight="1" x14ac:dyDescent="0.45">
      <c r="E722" s="19"/>
      <c r="F722" s="19"/>
      <c r="G722" s="17"/>
      <c r="H722" s="17"/>
      <c r="I722" s="17"/>
      <c r="J722" s="17"/>
      <c r="O722" s="50"/>
      <c r="P722" s="51"/>
      <c r="Q722" s="51"/>
    </row>
    <row r="723" spans="5:17" ht="14.25" customHeight="1" x14ac:dyDescent="0.45">
      <c r="E723" s="19"/>
      <c r="F723" s="19"/>
      <c r="G723" s="17"/>
      <c r="H723" s="17"/>
      <c r="I723" s="17"/>
      <c r="J723" s="17"/>
      <c r="O723" s="50"/>
      <c r="P723" s="51"/>
      <c r="Q723" s="51"/>
    </row>
    <row r="724" spans="5:17" ht="14.25" customHeight="1" x14ac:dyDescent="0.45">
      <c r="E724" s="19"/>
      <c r="F724" s="19"/>
      <c r="G724" s="17"/>
      <c r="H724" s="17"/>
      <c r="I724" s="17"/>
      <c r="J724" s="17"/>
      <c r="O724" s="50"/>
      <c r="P724" s="51"/>
      <c r="Q724" s="51"/>
    </row>
    <row r="725" spans="5:17" ht="14.25" customHeight="1" x14ac:dyDescent="0.45">
      <c r="E725" s="19"/>
      <c r="F725" s="19"/>
      <c r="G725" s="17"/>
      <c r="H725" s="17"/>
      <c r="I725" s="17"/>
      <c r="J725" s="17"/>
      <c r="O725" s="50"/>
      <c r="P725" s="51"/>
      <c r="Q725" s="51"/>
    </row>
    <row r="726" spans="5:17" ht="14.25" customHeight="1" x14ac:dyDescent="0.45">
      <c r="E726" s="19"/>
      <c r="F726" s="19"/>
      <c r="G726" s="17"/>
      <c r="H726" s="17"/>
      <c r="I726" s="17"/>
      <c r="J726" s="17"/>
      <c r="O726" s="50"/>
      <c r="P726" s="51"/>
      <c r="Q726" s="51"/>
    </row>
    <row r="727" spans="5:17" ht="14.25" customHeight="1" x14ac:dyDescent="0.45">
      <c r="E727" s="19"/>
      <c r="F727" s="19"/>
      <c r="G727" s="17"/>
      <c r="H727" s="17"/>
      <c r="I727" s="17"/>
      <c r="J727" s="17"/>
      <c r="O727" s="50"/>
      <c r="P727" s="51"/>
      <c r="Q727" s="51"/>
    </row>
    <row r="728" spans="5:17" ht="14.25" customHeight="1" x14ac:dyDescent="0.45">
      <c r="E728" s="19"/>
      <c r="F728" s="19"/>
      <c r="G728" s="17"/>
      <c r="H728" s="17"/>
      <c r="I728" s="17"/>
      <c r="J728" s="17"/>
      <c r="O728" s="50"/>
      <c r="P728" s="51"/>
      <c r="Q728" s="51"/>
    </row>
    <row r="729" spans="5:17" ht="14.25" customHeight="1" x14ac:dyDescent="0.45">
      <c r="E729" s="19"/>
      <c r="F729" s="19"/>
      <c r="G729" s="17"/>
      <c r="H729" s="17"/>
      <c r="I729" s="17"/>
      <c r="J729" s="17"/>
      <c r="O729" s="50"/>
      <c r="P729" s="51"/>
      <c r="Q729" s="51"/>
    </row>
    <row r="730" spans="5:17" ht="14.25" customHeight="1" x14ac:dyDescent="0.45">
      <c r="E730" s="19"/>
      <c r="F730" s="19"/>
      <c r="G730" s="17"/>
      <c r="H730" s="17"/>
      <c r="I730" s="17"/>
      <c r="J730" s="17"/>
      <c r="O730" s="50"/>
      <c r="P730" s="51"/>
      <c r="Q730" s="51"/>
    </row>
    <row r="731" spans="5:17" ht="14.25" customHeight="1" x14ac:dyDescent="0.45">
      <c r="E731" s="19"/>
      <c r="F731" s="19"/>
      <c r="G731" s="17"/>
      <c r="H731" s="17"/>
      <c r="I731" s="17"/>
      <c r="J731" s="17"/>
      <c r="O731" s="50"/>
      <c r="P731" s="51"/>
      <c r="Q731" s="51"/>
    </row>
    <row r="732" spans="5:17" ht="14.25" customHeight="1" x14ac:dyDescent="0.45">
      <c r="E732" s="19"/>
      <c r="F732" s="19"/>
      <c r="G732" s="17"/>
      <c r="H732" s="17"/>
      <c r="I732" s="17"/>
      <c r="J732" s="17"/>
      <c r="O732" s="50"/>
      <c r="P732" s="51"/>
      <c r="Q732" s="51"/>
    </row>
    <row r="733" spans="5:17" ht="14.25" customHeight="1" x14ac:dyDescent="0.45">
      <c r="E733" s="19"/>
      <c r="F733" s="19"/>
      <c r="G733" s="17"/>
      <c r="H733" s="17"/>
      <c r="I733" s="17"/>
      <c r="J733" s="17"/>
      <c r="O733" s="50"/>
      <c r="P733" s="51"/>
      <c r="Q733" s="51"/>
    </row>
    <row r="734" spans="5:17" ht="14.25" customHeight="1" x14ac:dyDescent="0.45">
      <c r="E734" s="19"/>
      <c r="F734" s="19"/>
      <c r="G734" s="17"/>
      <c r="H734" s="17"/>
      <c r="I734" s="17"/>
      <c r="J734" s="17"/>
      <c r="O734" s="50"/>
      <c r="P734" s="51"/>
      <c r="Q734" s="51"/>
    </row>
    <row r="735" spans="5:17" ht="14.25" customHeight="1" x14ac:dyDescent="0.45">
      <c r="E735" s="19"/>
      <c r="F735" s="19"/>
      <c r="G735" s="17"/>
      <c r="H735" s="17"/>
      <c r="I735" s="17"/>
      <c r="J735" s="17"/>
      <c r="O735" s="50"/>
      <c r="P735" s="51"/>
      <c r="Q735" s="51"/>
    </row>
    <row r="736" spans="5:17" ht="14.25" customHeight="1" x14ac:dyDescent="0.45">
      <c r="E736" s="19"/>
      <c r="F736" s="19"/>
      <c r="G736" s="17"/>
      <c r="H736" s="17"/>
      <c r="I736" s="17"/>
      <c r="J736" s="17"/>
      <c r="O736" s="50"/>
      <c r="P736" s="51"/>
      <c r="Q736" s="51"/>
    </row>
    <row r="737" spans="5:17" ht="14.25" customHeight="1" x14ac:dyDescent="0.45">
      <c r="E737" s="19"/>
      <c r="F737" s="19"/>
      <c r="G737" s="17"/>
      <c r="H737" s="17"/>
      <c r="I737" s="17"/>
      <c r="J737" s="17"/>
      <c r="O737" s="50"/>
      <c r="P737" s="51"/>
      <c r="Q737" s="51"/>
    </row>
    <row r="738" spans="5:17" ht="14.25" customHeight="1" x14ac:dyDescent="0.45">
      <c r="E738" s="19"/>
      <c r="F738" s="19"/>
      <c r="G738" s="17"/>
      <c r="H738" s="17"/>
      <c r="I738" s="17"/>
      <c r="J738" s="17"/>
      <c r="O738" s="50"/>
      <c r="P738" s="51"/>
      <c r="Q738" s="51"/>
    </row>
    <row r="739" spans="5:17" ht="14.25" customHeight="1" x14ac:dyDescent="0.45">
      <c r="E739" s="19"/>
      <c r="F739" s="19"/>
      <c r="G739" s="17"/>
      <c r="H739" s="17"/>
      <c r="I739" s="17"/>
      <c r="J739" s="17"/>
      <c r="O739" s="50"/>
      <c r="P739" s="51"/>
      <c r="Q739" s="51"/>
    </row>
    <row r="740" spans="5:17" ht="14.25" customHeight="1" x14ac:dyDescent="0.45">
      <c r="E740" s="19"/>
      <c r="F740" s="19"/>
      <c r="G740" s="17"/>
      <c r="H740" s="17"/>
      <c r="I740" s="17"/>
      <c r="J740" s="17"/>
      <c r="O740" s="50"/>
      <c r="P740" s="51"/>
      <c r="Q740" s="51"/>
    </row>
    <row r="741" spans="5:17" ht="14.25" customHeight="1" x14ac:dyDescent="0.45">
      <c r="E741" s="19"/>
      <c r="F741" s="19"/>
      <c r="G741" s="17"/>
      <c r="H741" s="17"/>
      <c r="I741" s="17"/>
      <c r="J741" s="17"/>
      <c r="O741" s="50"/>
      <c r="P741" s="51"/>
      <c r="Q741" s="51"/>
    </row>
    <row r="742" spans="5:17" ht="14.25" customHeight="1" x14ac:dyDescent="0.45">
      <c r="E742" s="19"/>
      <c r="F742" s="19"/>
      <c r="G742" s="17"/>
      <c r="H742" s="17"/>
      <c r="I742" s="17"/>
      <c r="J742" s="17"/>
      <c r="O742" s="50"/>
      <c r="P742" s="51"/>
      <c r="Q742" s="51"/>
    </row>
    <row r="743" spans="5:17" ht="14.25" customHeight="1" x14ac:dyDescent="0.45">
      <c r="E743" s="19"/>
      <c r="F743" s="19"/>
      <c r="G743" s="17"/>
      <c r="H743" s="17"/>
      <c r="I743" s="17"/>
      <c r="J743" s="17"/>
      <c r="O743" s="50"/>
      <c r="P743" s="51"/>
      <c r="Q743" s="51"/>
    </row>
    <row r="744" spans="5:17" ht="14.25" customHeight="1" x14ac:dyDescent="0.45">
      <c r="E744" s="19"/>
      <c r="F744" s="19"/>
      <c r="G744" s="17"/>
      <c r="H744" s="17"/>
      <c r="I744" s="17"/>
      <c r="J744" s="17"/>
      <c r="O744" s="50"/>
      <c r="P744" s="51"/>
      <c r="Q744" s="51"/>
    </row>
    <row r="745" spans="5:17" ht="14.25" customHeight="1" x14ac:dyDescent="0.45">
      <c r="E745" s="19"/>
      <c r="F745" s="19"/>
      <c r="G745" s="17"/>
      <c r="H745" s="17"/>
      <c r="I745" s="17"/>
      <c r="J745" s="17"/>
      <c r="O745" s="50"/>
      <c r="P745" s="51"/>
      <c r="Q745" s="51"/>
    </row>
    <row r="746" spans="5:17" ht="14.25" customHeight="1" x14ac:dyDescent="0.45">
      <c r="E746" s="19"/>
      <c r="F746" s="19"/>
      <c r="G746" s="17"/>
      <c r="H746" s="17"/>
      <c r="I746" s="17"/>
      <c r="J746" s="17"/>
      <c r="O746" s="50"/>
      <c r="P746" s="51"/>
      <c r="Q746" s="51"/>
    </row>
    <row r="747" spans="5:17" ht="14.25" customHeight="1" x14ac:dyDescent="0.45">
      <c r="E747" s="19"/>
      <c r="F747" s="19"/>
      <c r="G747" s="17"/>
      <c r="H747" s="17"/>
      <c r="I747" s="17"/>
      <c r="J747" s="17"/>
      <c r="O747" s="50"/>
      <c r="P747" s="51"/>
      <c r="Q747" s="51"/>
    </row>
    <row r="748" spans="5:17" ht="14.25" customHeight="1" x14ac:dyDescent="0.45">
      <c r="E748" s="19"/>
      <c r="F748" s="19"/>
      <c r="G748" s="17"/>
      <c r="H748" s="17"/>
      <c r="I748" s="17"/>
      <c r="J748" s="17"/>
      <c r="O748" s="50"/>
      <c r="P748" s="51"/>
      <c r="Q748" s="51"/>
    </row>
    <row r="749" spans="5:17" ht="14.25" customHeight="1" x14ac:dyDescent="0.45">
      <c r="E749" s="19"/>
      <c r="F749" s="19"/>
      <c r="G749" s="17"/>
      <c r="H749" s="17"/>
      <c r="I749" s="17"/>
      <c r="J749" s="17"/>
      <c r="O749" s="50"/>
      <c r="P749" s="51"/>
      <c r="Q749" s="51"/>
    </row>
    <row r="750" spans="5:17" ht="14.25" customHeight="1" x14ac:dyDescent="0.45">
      <c r="E750" s="19"/>
      <c r="F750" s="19"/>
      <c r="G750" s="17"/>
      <c r="H750" s="17"/>
      <c r="I750" s="17"/>
      <c r="J750" s="17"/>
      <c r="O750" s="50"/>
      <c r="P750" s="51"/>
      <c r="Q750" s="51"/>
    </row>
    <row r="751" spans="5:17" ht="14.25" customHeight="1" x14ac:dyDescent="0.45">
      <c r="E751" s="19"/>
      <c r="F751" s="19"/>
      <c r="G751" s="17"/>
      <c r="H751" s="17"/>
      <c r="I751" s="17"/>
      <c r="J751" s="17"/>
      <c r="O751" s="50"/>
      <c r="P751" s="51"/>
      <c r="Q751" s="51"/>
    </row>
    <row r="752" spans="5:17" ht="14.25" customHeight="1" x14ac:dyDescent="0.45">
      <c r="E752" s="19"/>
      <c r="F752" s="19"/>
      <c r="G752" s="17"/>
      <c r="H752" s="17"/>
      <c r="I752" s="17"/>
      <c r="J752" s="17"/>
      <c r="O752" s="50"/>
      <c r="P752" s="51"/>
      <c r="Q752" s="51"/>
    </row>
    <row r="753" spans="5:17" ht="14.25" customHeight="1" x14ac:dyDescent="0.45">
      <c r="E753" s="19"/>
      <c r="F753" s="19"/>
      <c r="G753" s="17"/>
      <c r="H753" s="17"/>
      <c r="I753" s="17"/>
      <c r="J753" s="17"/>
      <c r="O753" s="50"/>
      <c r="P753" s="51"/>
      <c r="Q753" s="51"/>
    </row>
    <row r="754" spans="5:17" ht="14.25" customHeight="1" x14ac:dyDescent="0.45">
      <c r="E754" s="19"/>
      <c r="F754" s="19"/>
      <c r="G754" s="17"/>
      <c r="H754" s="17"/>
      <c r="I754" s="17"/>
      <c r="J754" s="17"/>
      <c r="O754" s="50"/>
      <c r="P754" s="51"/>
      <c r="Q754" s="51"/>
    </row>
    <row r="755" spans="5:17" ht="14.25" customHeight="1" x14ac:dyDescent="0.45">
      <c r="E755" s="19"/>
      <c r="F755" s="19"/>
      <c r="G755" s="17"/>
      <c r="H755" s="17"/>
      <c r="I755" s="17"/>
      <c r="J755" s="17"/>
      <c r="O755" s="50"/>
      <c r="P755" s="51"/>
      <c r="Q755" s="51"/>
    </row>
    <row r="756" spans="5:17" ht="14.25" customHeight="1" x14ac:dyDescent="0.45">
      <c r="E756" s="19"/>
      <c r="F756" s="19"/>
      <c r="G756" s="17"/>
      <c r="H756" s="17"/>
      <c r="I756" s="17"/>
      <c r="J756" s="17"/>
      <c r="O756" s="50"/>
      <c r="P756" s="51"/>
      <c r="Q756" s="51"/>
    </row>
    <row r="757" spans="5:17" ht="14.25" customHeight="1" x14ac:dyDescent="0.45">
      <c r="E757" s="19"/>
      <c r="F757" s="19"/>
      <c r="G757" s="17"/>
      <c r="H757" s="17"/>
      <c r="I757" s="17"/>
      <c r="J757" s="17"/>
      <c r="O757" s="50"/>
      <c r="P757" s="51"/>
      <c r="Q757" s="51"/>
    </row>
    <row r="758" spans="5:17" ht="14.25" customHeight="1" x14ac:dyDescent="0.45">
      <c r="E758" s="19"/>
      <c r="F758" s="19"/>
      <c r="G758" s="17"/>
      <c r="H758" s="17"/>
      <c r="I758" s="17"/>
      <c r="J758" s="17"/>
      <c r="O758" s="50"/>
      <c r="P758" s="51"/>
      <c r="Q758" s="51"/>
    </row>
    <row r="759" spans="5:17" ht="14.25" customHeight="1" x14ac:dyDescent="0.45">
      <c r="E759" s="19"/>
      <c r="F759" s="19"/>
      <c r="G759" s="17"/>
      <c r="H759" s="17"/>
      <c r="I759" s="17"/>
      <c r="J759" s="17"/>
      <c r="O759" s="50"/>
      <c r="P759" s="51"/>
      <c r="Q759" s="51"/>
    </row>
    <row r="760" spans="5:17" ht="14.25" customHeight="1" x14ac:dyDescent="0.45">
      <c r="E760" s="19"/>
      <c r="F760" s="19"/>
      <c r="G760" s="17"/>
      <c r="H760" s="17"/>
      <c r="I760" s="17"/>
      <c r="J760" s="17"/>
      <c r="O760" s="50"/>
      <c r="P760" s="51"/>
      <c r="Q760" s="51"/>
    </row>
    <row r="761" spans="5:17" ht="14.25" customHeight="1" x14ac:dyDescent="0.45">
      <c r="E761" s="19"/>
      <c r="F761" s="19"/>
      <c r="G761" s="17"/>
      <c r="H761" s="17"/>
      <c r="I761" s="17"/>
      <c r="J761" s="17"/>
      <c r="O761" s="50"/>
      <c r="P761" s="51"/>
      <c r="Q761" s="51"/>
    </row>
    <row r="762" spans="5:17" ht="14.25" customHeight="1" x14ac:dyDescent="0.45">
      <c r="E762" s="19"/>
      <c r="F762" s="19"/>
      <c r="G762" s="17"/>
      <c r="H762" s="17"/>
      <c r="I762" s="17"/>
      <c r="J762" s="17"/>
      <c r="O762" s="50"/>
      <c r="P762" s="51"/>
      <c r="Q762" s="51"/>
    </row>
    <row r="763" spans="5:17" ht="14.25" customHeight="1" x14ac:dyDescent="0.45">
      <c r="E763" s="19"/>
      <c r="F763" s="19"/>
      <c r="G763" s="17"/>
      <c r="H763" s="17"/>
      <c r="I763" s="17"/>
      <c r="J763" s="17"/>
      <c r="O763" s="50"/>
      <c r="P763" s="51"/>
      <c r="Q763" s="51"/>
    </row>
    <row r="764" spans="5:17" ht="14.25" customHeight="1" x14ac:dyDescent="0.45">
      <c r="E764" s="19"/>
      <c r="F764" s="19"/>
      <c r="G764" s="17"/>
      <c r="H764" s="17"/>
      <c r="I764" s="17"/>
      <c r="J764" s="17"/>
      <c r="O764" s="50"/>
      <c r="P764" s="51"/>
      <c r="Q764" s="51"/>
    </row>
    <row r="765" spans="5:17" ht="14.25" customHeight="1" x14ac:dyDescent="0.45">
      <c r="E765" s="19"/>
      <c r="F765" s="19"/>
      <c r="G765" s="17"/>
      <c r="H765" s="17"/>
      <c r="I765" s="17"/>
      <c r="J765" s="17"/>
      <c r="O765" s="50"/>
      <c r="P765" s="51"/>
      <c r="Q765" s="51"/>
    </row>
    <row r="766" spans="5:17" ht="14.25" customHeight="1" x14ac:dyDescent="0.45">
      <c r="E766" s="19"/>
      <c r="F766" s="19"/>
      <c r="G766" s="17"/>
      <c r="H766" s="17"/>
      <c r="I766" s="17"/>
      <c r="J766" s="17"/>
      <c r="O766" s="50"/>
      <c r="P766" s="51"/>
      <c r="Q766" s="51"/>
    </row>
    <row r="767" spans="5:17" ht="14.25" customHeight="1" x14ac:dyDescent="0.45">
      <c r="E767" s="19"/>
      <c r="F767" s="19"/>
      <c r="G767" s="17"/>
      <c r="H767" s="17"/>
      <c r="I767" s="17"/>
      <c r="J767" s="17"/>
      <c r="O767" s="50"/>
      <c r="P767" s="51"/>
      <c r="Q767" s="51"/>
    </row>
    <row r="768" spans="5:17" ht="14.25" customHeight="1" x14ac:dyDescent="0.45">
      <c r="E768" s="19"/>
      <c r="F768" s="19"/>
      <c r="G768" s="17"/>
      <c r="H768" s="17"/>
      <c r="I768" s="17"/>
      <c r="J768" s="17"/>
      <c r="O768" s="50"/>
      <c r="P768" s="51"/>
      <c r="Q768" s="51"/>
    </row>
    <row r="769" spans="5:17" ht="14.25" customHeight="1" x14ac:dyDescent="0.45">
      <c r="E769" s="19"/>
      <c r="F769" s="19"/>
      <c r="G769" s="17"/>
      <c r="H769" s="17"/>
      <c r="I769" s="17"/>
      <c r="J769" s="17"/>
      <c r="O769" s="50"/>
      <c r="P769" s="51"/>
      <c r="Q769" s="51"/>
    </row>
    <row r="770" spans="5:17" ht="14.25" customHeight="1" x14ac:dyDescent="0.45">
      <c r="E770" s="19"/>
      <c r="F770" s="19"/>
      <c r="G770" s="17"/>
      <c r="H770" s="17"/>
      <c r="I770" s="17"/>
      <c r="J770" s="17"/>
      <c r="O770" s="50"/>
      <c r="P770" s="51"/>
      <c r="Q770" s="51"/>
    </row>
    <row r="771" spans="5:17" ht="14.25" customHeight="1" x14ac:dyDescent="0.45">
      <c r="E771" s="19"/>
      <c r="F771" s="19"/>
      <c r="G771" s="17"/>
      <c r="H771" s="17"/>
      <c r="I771" s="17"/>
      <c r="J771" s="17"/>
      <c r="O771" s="50"/>
      <c r="P771" s="51"/>
      <c r="Q771" s="51"/>
    </row>
    <row r="772" spans="5:17" ht="14.25" customHeight="1" x14ac:dyDescent="0.45">
      <c r="E772" s="19"/>
      <c r="F772" s="19"/>
      <c r="G772" s="17"/>
      <c r="H772" s="17"/>
      <c r="I772" s="17"/>
      <c r="J772" s="17"/>
      <c r="O772" s="50"/>
      <c r="P772" s="51"/>
      <c r="Q772" s="51"/>
    </row>
    <row r="773" spans="5:17" ht="14.25" customHeight="1" x14ac:dyDescent="0.45">
      <c r="E773" s="19"/>
      <c r="F773" s="19"/>
      <c r="G773" s="17"/>
      <c r="H773" s="17"/>
      <c r="I773" s="17"/>
      <c r="J773" s="17"/>
      <c r="O773" s="50"/>
      <c r="P773" s="51"/>
      <c r="Q773" s="51"/>
    </row>
    <row r="774" spans="5:17" ht="14.25" customHeight="1" x14ac:dyDescent="0.45">
      <c r="E774" s="19"/>
      <c r="F774" s="19"/>
      <c r="G774" s="17"/>
      <c r="H774" s="17"/>
      <c r="I774" s="17"/>
      <c r="J774" s="17"/>
      <c r="O774" s="50"/>
      <c r="P774" s="51"/>
      <c r="Q774" s="51"/>
    </row>
    <row r="775" spans="5:17" ht="14.25" customHeight="1" x14ac:dyDescent="0.45">
      <c r="E775" s="19"/>
      <c r="F775" s="19"/>
      <c r="G775" s="17"/>
      <c r="H775" s="17"/>
      <c r="I775" s="17"/>
      <c r="J775" s="17"/>
      <c r="O775" s="50"/>
      <c r="P775" s="51"/>
      <c r="Q775" s="51"/>
    </row>
    <row r="776" spans="5:17" ht="14.25" customHeight="1" x14ac:dyDescent="0.45">
      <c r="E776" s="19"/>
      <c r="F776" s="19"/>
      <c r="G776" s="17"/>
      <c r="H776" s="17"/>
      <c r="I776" s="17"/>
      <c r="J776" s="17"/>
      <c r="O776" s="50"/>
      <c r="P776" s="51"/>
      <c r="Q776" s="51"/>
    </row>
    <row r="777" spans="5:17" ht="14.25" customHeight="1" x14ac:dyDescent="0.45">
      <c r="E777" s="19"/>
      <c r="F777" s="19"/>
      <c r="G777" s="17"/>
      <c r="H777" s="17"/>
      <c r="I777" s="17"/>
      <c r="J777" s="17"/>
      <c r="O777" s="50"/>
      <c r="P777" s="51"/>
      <c r="Q777" s="51"/>
    </row>
    <row r="778" spans="5:17" ht="14.25" customHeight="1" x14ac:dyDescent="0.45">
      <c r="E778" s="19"/>
      <c r="F778" s="19"/>
      <c r="G778" s="17"/>
      <c r="H778" s="17"/>
      <c r="I778" s="17"/>
      <c r="J778" s="17"/>
      <c r="O778" s="50"/>
      <c r="P778" s="51"/>
      <c r="Q778" s="51"/>
    </row>
    <row r="779" spans="5:17" ht="14.25" customHeight="1" x14ac:dyDescent="0.45">
      <c r="E779" s="19"/>
      <c r="F779" s="19"/>
      <c r="G779" s="17"/>
      <c r="H779" s="17"/>
      <c r="I779" s="17"/>
      <c r="J779" s="17"/>
      <c r="O779" s="50"/>
      <c r="P779" s="51"/>
      <c r="Q779" s="51"/>
    </row>
    <row r="780" spans="5:17" ht="14.25" customHeight="1" x14ac:dyDescent="0.45">
      <c r="E780" s="19"/>
      <c r="F780" s="19"/>
      <c r="G780" s="17"/>
      <c r="H780" s="17"/>
      <c r="I780" s="17"/>
      <c r="J780" s="17"/>
      <c r="O780" s="50"/>
      <c r="P780" s="51"/>
      <c r="Q780" s="51"/>
    </row>
    <row r="781" spans="5:17" ht="14.25" customHeight="1" x14ac:dyDescent="0.45">
      <c r="E781" s="19"/>
      <c r="F781" s="19"/>
      <c r="G781" s="17"/>
      <c r="H781" s="17"/>
      <c r="I781" s="17"/>
      <c r="J781" s="17"/>
      <c r="O781" s="50"/>
      <c r="P781" s="51"/>
      <c r="Q781" s="51"/>
    </row>
    <row r="782" spans="5:17" ht="14.25" customHeight="1" x14ac:dyDescent="0.45">
      <c r="E782" s="19"/>
      <c r="F782" s="19"/>
      <c r="G782" s="17"/>
      <c r="H782" s="17"/>
      <c r="I782" s="17"/>
      <c r="J782" s="17"/>
      <c r="O782" s="50"/>
      <c r="P782" s="51"/>
      <c r="Q782" s="51"/>
    </row>
    <row r="783" spans="5:17" ht="14.25" customHeight="1" x14ac:dyDescent="0.45">
      <c r="E783" s="19"/>
      <c r="F783" s="19"/>
      <c r="G783" s="17"/>
      <c r="H783" s="17"/>
      <c r="I783" s="17"/>
      <c r="J783" s="17"/>
      <c r="O783" s="50"/>
      <c r="P783" s="51"/>
      <c r="Q783" s="51"/>
    </row>
    <row r="784" spans="5:17" ht="14.25" customHeight="1" x14ac:dyDescent="0.45">
      <c r="E784" s="19"/>
      <c r="F784" s="19"/>
      <c r="G784" s="17"/>
      <c r="H784" s="17"/>
      <c r="I784" s="17"/>
      <c r="J784" s="17"/>
      <c r="O784" s="50"/>
      <c r="P784" s="51"/>
      <c r="Q784" s="51"/>
    </row>
    <row r="785" spans="5:17" ht="14.25" customHeight="1" x14ac:dyDescent="0.45">
      <c r="E785" s="19"/>
      <c r="F785" s="19"/>
      <c r="G785" s="17"/>
      <c r="H785" s="17"/>
      <c r="I785" s="17"/>
      <c r="J785" s="17"/>
      <c r="O785" s="50"/>
      <c r="P785" s="51"/>
      <c r="Q785" s="51"/>
    </row>
    <row r="786" spans="5:17" ht="14.25" customHeight="1" x14ac:dyDescent="0.45">
      <c r="E786" s="19"/>
      <c r="F786" s="19"/>
      <c r="G786" s="17"/>
      <c r="H786" s="17"/>
      <c r="I786" s="17"/>
      <c r="J786" s="17"/>
      <c r="O786" s="50"/>
      <c r="P786" s="51"/>
      <c r="Q786" s="51"/>
    </row>
    <row r="787" spans="5:17" ht="14.25" customHeight="1" x14ac:dyDescent="0.45">
      <c r="E787" s="19"/>
      <c r="F787" s="19"/>
      <c r="G787" s="17"/>
      <c r="H787" s="17"/>
      <c r="I787" s="17"/>
      <c r="J787" s="17"/>
      <c r="O787" s="50"/>
      <c r="P787" s="51"/>
      <c r="Q787" s="51"/>
    </row>
    <row r="788" spans="5:17" ht="14.25" customHeight="1" x14ac:dyDescent="0.45">
      <c r="E788" s="19"/>
      <c r="F788" s="19"/>
      <c r="G788" s="17"/>
      <c r="H788" s="17"/>
      <c r="I788" s="17"/>
      <c r="J788" s="17"/>
      <c r="O788" s="50"/>
      <c r="P788" s="51"/>
      <c r="Q788" s="51"/>
    </row>
    <row r="789" spans="5:17" ht="14.25" customHeight="1" x14ac:dyDescent="0.45">
      <c r="E789" s="19"/>
      <c r="F789" s="19"/>
      <c r="G789" s="17"/>
      <c r="H789" s="17"/>
      <c r="I789" s="17"/>
      <c r="J789" s="17"/>
      <c r="O789" s="50"/>
      <c r="P789" s="51"/>
      <c r="Q789" s="51"/>
    </row>
    <row r="790" spans="5:17" ht="14.25" customHeight="1" x14ac:dyDescent="0.45">
      <c r="E790" s="19"/>
      <c r="F790" s="19"/>
      <c r="G790" s="17"/>
      <c r="H790" s="17"/>
      <c r="I790" s="17"/>
      <c r="J790" s="17"/>
      <c r="O790" s="50"/>
      <c r="P790" s="51"/>
      <c r="Q790" s="51"/>
    </row>
    <row r="791" spans="5:17" ht="14.25" customHeight="1" x14ac:dyDescent="0.45">
      <c r="E791" s="19"/>
      <c r="F791" s="19"/>
      <c r="G791" s="17"/>
      <c r="H791" s="17"/>
      <c r="I791" s="17"/>
      <c r="J791" s="17"/>
      <c r="O791" s="50"/>
      <c r="P791" s="51"/>
      <c r="Q791" s="51"/>
    </row>
    <row r="792" spans="5:17" ht="14.25" customHeight="1" x14ac:dyDescent="0.45">
      <c r="E792" s="19"/>
      <c r="F792" s="19"/>
      <c r="G792" s="17"/>
      <c r="H792" s="17"/>
      <c r="I792" s="17"/>
      <c r="J792" s="17"/>
      <c r="O792" s="50"/>
      <c r="P792" s="51"/>
      <c r="Q792" s="51"/>
    </row>
    <row r="793" spans="5:17" ht="14.25" customHeight="1" x14ac:dyDescent="0.45">
      <c r="E793" s="19"/>
      <c r="F793" s="19"/>
      <c r="G793" s="17"/>
      <c r="H793" s="17"/>
      <c r="I793" s="17"/>
      <c r="J793" s="17"/>
      <c r="O793" s="50"/>
      <c r="P793" s="51"/>
      <c r="Q793" s="51"/>
    </row>
    <row r="794" spans="5:17" ht="14.25" customHeight="1" x14ac:dyDescent="0.45">
      <c r="E794" s="19"/>
      <c r="F794" s="19"/>
      <c r="G794" s="17"/>
      <c r="H794" s="17"/>
      <c r="I794" s="17"/>
      <c r="J794" s="17"/>
      <c r="O794" s="50"/>
      <c r="P794" s="51"/>
      <c r="Q794" s="51"/>
    </row>
    <row r="795" spans="5:17" ht="14.25" customHeight="1" x14ac:dyDescent="0.45">
      <c r="E795" s="19"/>
      <c r="F795" s="19"/>
      <c r="G795" s="17"/>
      <c r="H795" s="17"/>
      <c r="I795" s="17"/>
      <c r="J795" s="17"/>
      <c r="O795" s="50"/>
      <c r="P795" s="51"/>
      <c r="Q795" s="51"/>
    </row>
    <row r="796" spans="5:17" ht="14.25" customHeight="1" x14ac:dyDescent="0.45">
      <c r="E796" s="19"/>
      <c r="F796" s="19"/>
      <c r="G796" s="17"/>
      <c r="H796" s="17"/>
      <c r="I796" s="17"/>
      <c r="J796" s="17"/>
      <c r="O796" s="50"/>
      <c r="P796" s="51"/>
      <c r="Q796" s="51"/>
    </row>
    <row r="797" spans="5:17" ht="14.25" customHeight="1" x14ac:dyDescent="0.45">
      <c r="E797" s="19"/>
      <c r="F797" s="19"/>
      <c r="G797" s="17"/>
      <c r="H797" s="17"/>
      <c r="I797" s="17"/>
      <c r="J797" s="17"/>
      <c r="O797" s="50"/>
      <c r="P797" s="51"/>
      <c r="Q797" s="51"/>
    </row>
    <row r="798" spans="5:17" ht="14.25" customHeight="1" x14ac:dyDescent="0.45">
      <c r="E798" s="19"/>
      <c r="F798" s="19"/>
      <c r="G798" s="17"/>
      <c r="H798" s="17"/>
      <c r="I798" s="17"/>
      <c r="J798" s="17"/>
      <c r="O798" s="50"/>
      <c r="P798" s="51"/>
      <c r="Q798" s="51"/>
    </row>
    <row r="799" spans="5:17" ht="14.25" customHeight="1" x14ac:dyDescent="0.45">
      <c r="E799" s="19"/>
      <c r="F799" s="19"/>
      <c r="G799" s="17"/>
      <c r="H799" s="17"/>
      <c r="I799" s="17"/>
      <c r="J799" s="17"/>
      <c r="O799" s="50"/>
      <c r="P799" s="51"/>
      <c r="Q799" s="51"/>
    </row>
    <row r="800" spans="5:17" ht="14.25" customHeight="1" x14ac:dyDescent="0.45">
      <c r="E800" s="19"/>
      <c r="F800" s="19"/>
      <c r="G800" s="17"/>
      <c r="H800" s="17"/>
      <c r="I800" s="17"/>
      <c r="J800" s="17"/>
      <c r="O800" s="50"/>
      <c r="P800" s="51"/>
      <c r="Q800" s="51"/>
    </row>
    <row r="801" spans="5:17" ht="14.25" customHeight="1" x14ac:dyDescent="0.45">
      <c r="E801" s="19"/>
      <c r="F801" s="19"/>
      <c r="G801" s="17"/>
      <c r="H801" s="17"/>
      <c r="I801" s="17"/>
      <c r="J801" s="17"/>
      <c r="O801" s="50"/>
      <c r="P801" s="51"/>
      <c r="Q801" s="51"/>
    </row>
    <row r="802" spans="5:17" ht="14.25" customHeight="1" x14ac:dyDescent="0.45">
      <c r="E802" s="19"/>
      <c r="F802" s="19"/>
      <c r="G802" s="17"/>
      <c r="H802" s="17"/>
      <c r="I802" s="17"/>
      <c r="J802" s="17"/>
      <c r="O802" s="50"/>
      <c r="P802" s="51"/>
      <c r="Q802" s="51"/>
    </row>
    <row r="803" spans="5:17" ht="14.25" customHeight="1" x14ac:dyDescent="0.45">
      <c r="E803" s="19"/>
      <c r="F803" s="19"/>
      <c r="G803" s="17"/>
      <c r="H803" s="17"/>
      <c r="I803" s="17"/>
      <c r="J803" s="17"/>
      <c r="O803" s="50"/>
      <c r="P803" s="51"/>
      <c r="Q803" s="51"/>
    </row>
    <row r="804" spans="5:17" ht="14.25" customHeight="1" x14ac:dyDescent="0.45">
      <c r="E804" s="19"/>
      <c r="F804" s="19"/>
      <c r="G804" s="17"/>
      <c r="H804" s="17"/>
      <c r="I804" s="17"/>
      <c r="J804" s="17"/>
      <c r="O804" s="50"/>
      <c r="P804" s="51"/>
      <c r="Q804" s="51"/>
    </row>
    <row r="805" spans="5:17" ht="14.25" customHeight="1" x14ac:dyDescent="0.45">
      <c r="E805" s="19"/>
      <c r="F805" s="19"/>
      <c r="G805" s="17"/>
      <c r="H805" s="17"/>
      <c r="I805" s="17"/>
      <c r="J805" s="17"/>
      <c r="O805" s="50"/>
      <c r="P805" s="51"/>
      <c r="Q805" s="51"/>
    </row>
    <row r="806" spans="5:17" ht="14.25" customHeight="1" x14ac:dyDescent="0.45">
      <c r="E806" s="19"/>
      <c r="F806" s="19"/>
      <c r="G806" s="17"/>
      <c r="H806" s="17"/>
      <c r="I806" s="17"/>
      <c r="J806" s="17"/>
      <c r="O806" s="50"/>
      <c r="P806" s="51"/>
      <c r="Q806" s="51"/>
    </row>
    <row r="807" spans="5:17" ht="14.25" customHeight="1" x14ac:dyDescent="0.45">
      <c r="E807" s="19"/>
      <c r="F807" s="19"/>
      <c r="G807" s="17"/>
      <c r="H807" s="17"/>
      <c r="I807" s="17"/>
      <c r="J807" s="17"/>
      <c r="O807" s="50"/>
      <c r="P807" s="51"/>
      <c r="Q807" s="51"/>
    </row>
    <row r="808" spans="5:17" ht="14.25" customHeight="1" x14ac:dyDescent="0.45">
      <c r="E808" s="19"/>
      <c r="F808" s="19"/>
      <c r="G808" s="17"/>
      <c r="H808" s="17"/>
      <c r="I808" s="17"/>
      <c r="J808" s="17"/>
      <c r="O808" s="50"/>
      <c r="P808" s="51"/>
      <c r="Q808" s="51"/>
    </row>
    <row r="809" spans="5:17" ht="14.25" customHeight="1" x14ac:dyDescent="0.45">
      <c r="E809" s="19"/>
      <c r="F809" s="19"/>
      <c r="G809" s="17"/>
      <c r="H809" s="17"/>
      <c r="I809" s="17"/>
      <c r="J809" s="17"/>
      <c r="O809" s="50"/>
      <c r="P809" s="51"/>
      <c r="Q809" s="51"/>
    </row>
    <row r="810" spans="5:17" ht="14.25" customHeight="1" x14ac:dyDescent="0.45">
      <c r="E810" s="19"/>
      <c r="F810" s="19"/>
      <c r="G810" s="17"/>
      <c r="H810" s="17"/>
      <c r="I810" s="17"/>
      <c r="J810" s="17"/>
      <c r="O810" s="50"/>
      <c r="P810" s="51"/>
      <c r="Q810" s="51"/>
    </row>
    <row r="811" spans="5:17" ht="14.25" customHeight="1" x14ac:dyDescent="0.45">
      <c r="E811" s="19"/>
      <c r="F811" s="19"/>
      <c r="G811" s="17"/>
      <c r="H811" s="17"/>
      <c r="I811" s="17"/>
      <c r="J811" s="17"/>
      <c r="O811" s="50"/>
      <c r="P811" s="51"/>
      <c r="Q811" s="51"/>
    </row>
    <row r="812" spans="5:17" ht="14.25" customHeight="1" x14ac:dyDescent="0.45">
      <c r="E812" s="19"/>
      <c r="F812" s="19"/>
      <c r="G812" s="17"/>
      <c r="H812" s="17"/>
      <c r="I812" s="17"/>
      <c r="J812" s="17"/>
      <c r="O812" s="50"/>
      <c r="P812" s="51"/>
      <c r="Q812" s="51"/>
    </row>
    <row r="813" spans="5:17" ht="14.25" customHeight="1" x14ac:dyDescent="0.45">
      <c r="E813" s="19"/>
      <c r="F813" s="19"/>
      <c r="G813" s="17"/>
      <c r="H813" s="17"/>
      <c r="I813" s="17"/>
      <c r="J813" s="17"/>
      <c r="O813" s="50"/>
      <c r="P813" s="51"/>
      <c r="Q813" s="51"/>
    </row>
    <row r="814" spans="5:17" ht="14.25" customHeight="1" x14ac:dyDescent="0.45">
      <c r="E814" s="19"/>
      <c r="F814" s="19"/>
      <c r="G814" s="17"/>
      <c r="H814" s="17"/>
      <c r="I814" s="17"/>
      <c r="J814" s="17"/>
      <c r="O814" s="50"/>
      <c r="P814" s="51"/>
      <c r="Q814" s="51"/>
    </row>
    <row r="815" spans="5:17" ht="14.25" customHeight="1" x14ac:dyDescent="0.45">
      <c r="E815" s="19"/>
      <c r="F815" s="19"/>
      <c r="G815" s="17"/>
      <c r="H815" s="17"/>
      <c r="I815" s="17"/>
      <c r="J815" s="17"/>
      <c r="O815" s="50"/>
      <c r="P815" s="51"/>
      <c r="Q815" s="51"/>
    </row>
    <row r="816" spans="5:17" ht="14.25" customHeight="1" x14ac:dyDescent="0.45">
      <c r="E816" s="19"/>
      <c r="F816" s="19"/>
      <c r="G816" s="17"/>
      <c r="H816" s="17"/>
      <c r="I816" s="17"/>
      <c r="J816" s="17"/>
      <c r="O816" s="50"/>
      <c r="P816" s="51"/>
      <c r="Q816" s="51"/>
    </row>
    <row r="817" spans="5:17" ht="14.25" customHeight="1" x14ac:dyDescent="0.45">
      <c r="E817" s="19"/>
      <c r="F817" s="19"/>
      <c r="G817" s="17"/>
      <c r="H817" s="17"/>
      <c r="I817" s="17"/>
      <c r="J817" s="17"/>
      <c r="O817" s="50"/>
      <c r="P817" s="51"/>
      <c r="Q817" s="51"/>
    </row>
    <row r="818" spans="5:17" ht="14.25" customHeight="1" x14ac:dyDescent="0.45">
      <c r="E818" s="19"/>
      <c r="F818" s="19"/>
      <c r="G818" s="17"/>
      <c r="H818" s="17"/>
      <c r="I818" s="17"/>
      <c r="J818" s="17"/>
      <c r="O818" s="50"/>
      <c r="P818" s="51"/>
      <c r="Q818" s="51"/>
    </row>
    <row r="819" spans="5:17" ht="14.25" customHeight="1" x14ac:dyDescent="0.45">
      <c r="E819" s="19"/>
      <c r="F819" s="19"/>
      <c r="G819" s="17"/>
      <c r="H819" s="17"/>
      <c r="I819" s="17"/>
      <c r="J819" s="17"/>
      <c r="O819" s="50"/>
      <c r="P819" s="51"/>
      <c r="Q819" s="51"/>
    </row>
    <row r="820" spans="5:17" ht="14.25" customHeight="1" x14ac:dyDescent="0.45">
      <c r="E820" s="19"/>
      <c r="F820" s="19"/>
      <c r="G820" s="17"/>
      <c r="H820" s="17"/>
      <c r="I820" s="17"/>
      <c r="J820" s="17"/>
      <c r="O820" s="50"/>
      <c r="P820" s="51"/>
      <c r="Q820" s="51"/>
    </row>
    <row r="821" spans="5:17" ht="14.25" customHeight="1" x14ac:dyDescent="0.45">
      <c r="E821" s="19"/>
      <c r="F821" s="19"/>
      <c r="G821" s="17"/>
      <c r="H821" s="17"/>
      <c r="I821" s="17"/>
      <c r="J821" s="17"/>
      <c r="O821" s="50"/>
      <c r="P821" s="51"/>
      <c r="Q821" s="51"/>
    </row>
    <row r="822" spans="5:17" ht="14.25" customHeight="1" x14ac:dyDescent="0.45">
      <c r="E822" s="19"/>
      <c r="F822" s="19"/>
      <c r="G822" s="17"/>
      <c r="H822" s="17"/>
      <c r="I822" s="17"/>
      <c r="J822" s="17"/>
      <c r="O822" s="50"/>
      <c r="P822" s="51"/>
      <c r="Q822" s="51"/>
    </row>
    <row r="823" spans="5:17" ht="14.25" customHeight="1" x14ac:dyDescent="0.45">
      <c r="E823" s="19"/>
      <c r="F823" s="19"/>
      <c r="G823" s="17"/>
      <c r="H823" s="17"/>
      <c r="I823" s="17"/>
      <c r="J823" s="17"/>
      <c r="O823" s="50"/>
      <c r="P823" s="51"/>
      <c r="Q823" s="51"/>
    </row>
    <row r="824" spans="5:17" ht="14.25" customHeight="1" x14ac:dyDescent="0.45">
      <c r="E824" s="19"/>
      <c r="F824" s="19"/>
      <c r="G824" s="17"/>
      <c r="H824" s="17"/>
      <c r="I824" s="17"/>
      <c r="J824" s="17"/>
      <c r="O824" s="50"/>
      <c r="P824" s="51"/>
      <c r="Q824" s="51"/>
    </row>
    <row r="825" spans="5:17" ht="14.25" customHeight="1" x14ac:dyDescent="0.45">
      <c r="E825" s="19"/>
      <c r="F825" s="19"/>
      <c r="G825" s="17"/>
      <c r="H825" s="17"/>
      <c r="I825" s="17"/>
      <c r="J825" s="17"/>
      <c r="O825" s="50"/>
      <c r="P825" s="51"/>
      <c r="Q825" s="51"/>
    </row>
    <row r="826" spans="5:17" ht="14.25" customHeight="1" x14ac:dyDescent="0.45">
      <c r="E826" s="19"/>
      <c r="F826" s="19"/>
      <c r="G826" s="17"/>
      <c r="H826" s="17"/>
      <c r="I826" s="17"/>
      <c r="J826" s="17"/>
      <c r="O826" s="50"/>
      <c r="P826" s="51"/>
      <c r="Q826" s="51"/>
    </row>
    <row r="827" spans="5:17" ht="14.25" customHeight="1" x14ac:dyDescent="0.45">
      <c r="E827" s="19"/>
      <c r="F827" s="19"/>
      <c r="G827" s="17"/>
      <c r="H827" s="17"/>
      <c r="I827" s="17"/>
      <c r="J827" s="17"/>
      <c r="O827" s="50"/>
      <c r="P827" s="51"/>
      <c r="Q827" s="51"/>
    </row>
    <row r="828" spans="5:17" ht="14.25" customHeight="1" x14ac:dyDescent="0.45">
      <c r="E828" s="19"/>
      <c r="F828" s="19"/>
      <c r="G828" s="17"/>
      <c r="H828" s="17"/>
      <c r="I828" s="17"/>
      <c r="J828" s="17"/>
      <c r="O828" s="50"/>
      <c r="P828" s="51"/>
      <c r="Q828" s="51"/>
    </row>
    <row r="829" spans="5:17" ht="14.25" customHeight="1" x14ac:dyDescent="0.45">
      <c r="E829" s="19"/>
      <c r="F829" s="19"/>
      <c r="G829" s="17"/>
      <c r="H829" s="17"/>
      <c r="I829" s="17"/>
      <c r="J829" s="17"/>
      <c r="O829" s="50"/>
      <c r="P829" s="51"/>
      <c r="Q829" s="51"/>
    </row>
    <row r="830" spans="5:17" ht="14.25" customHeight="1" x14ac:dyDescent="0.45">
      <c r="E830" s="19"/>
      <c r="F830" s="19"/>
      <c r="G830" s="17"/>
      <c r="H830" s="17"/>
      <c r="I830" s="17"/>
      <c r="J830" s="17"/>
      <c r="O830" s="50"/>
      <c r="P830" s="51"/>
      <c r="Q830" s="51"/>
    </row>
    <row r="831" spans="5:17" ht="14.25" customHeight="1" x14ac:dyDescent="0.45">
      <c r="E831" s="19"/>
      <c r="F831" s="19"/>
      <c r="G831" s="17"/>
      <c r="H831" s="17"/>
      <c r="I831" s="17"/>
      <c r="J831" s="17"/>
      <c r="O831" s="50"/>
      <c r="P831" s="51"/>
      <c r="Q831" s="51"/>
    </row>
    <row r="832" spans="5:17" ht="14.25" customHeight="1" x14ac:dyDescent="0.45">
      <c r="E832" s="19"/>
      <c r="F832" s="19"/>
      <c r="G832" s="17"/>
      <c r="H832" s="17"/>
      <c r="I832" s="17"/>
      <c r="J832" s="17"/>
      <c r="O832" s="50"/>
      <c r="P832" s="51"/>
      <c r="Q832" s="51"/>
    </row>
    <row r="833" spans="5:17" ht="14.25" customHeight="1" x14ac:dyDescent="0.45">
      <c r="E833" s="19"/>
      <c r="F833" s="19"/>
      <c r="G833" s="17"/>
      <c r="H833" s="17"/>
      <c r="I833" s="17"/>
      <c r="J833" s="17"/>
      <c r="O833" s="50"/>
      <c r="P833" s="51"/>
      <c r="Q833" s="51"/>
    </row>
    <row r="834" spans="5:17" ht="14.25" customHeight="1" x14ac:dyDescent="0.45">
      <c r="E834" s="19"/>
      <c r="F834" s="19"/>
      <c r="G834" s="17"/>
      <c r="H834" s="17"/>
      <c r="I834" s="17"/>
      <c r="J834" s="17"/>
      <c r="O834" s="50"/>
      <c r="P834" s="51"/>
      <c r="Q834" s="51"/>
    </row>
    <row r="835" spans="5:17" ht="14.25" customHeight="1" x14ac:dyDescent="0.45">
      <c r="E835" s="19"/>
      <c r="F835" s="19"/>
      <c r="G835" s="17"/>
      <c r="H835" s="17"/>
      <c r="I835" s="17"/>
      <c r="J835" s="17"/>
      <c r="O835" s="50"/>
      <c r="P835" s="51"/>
      <c r="Q835" s="51"/>
    </row>
    <row r="836" spans="5:17" ht="14.25" customHeight="1" x14ac:dyDescent="0.45">
      <c r="E836" s="19"/>
      <c r="F836" s="19"/>
      <c r="G836" s="17"/>
      <c r="H836" s="17"/>
      <c r="I836" s="17"/>
      <c r="J836" s="17"/>
      <c r="O836" s="50"/>
      <c r="P836" s="51"/>
      <c r="Q836" s="51"/>
    </row>
    <row r="837" spans="5:17" ht="14.25" customHeight="1" x14ac:dyDescent="0.45">
      <c r="E837" s="19"/>
      <c r="F837" s="19"/>
      <c r="G837" s="17"/>
      <c r="H837" s="17"/>
      <c r="I837" s="17"/>
      <c r="J837" s="17"/>
      <c r="O837" s="50"/>
      <c r="P837" s="51"/>
      <c r="Q837" s="51"/>
    </row>
    <row r="838" spans="5:17" ht="14.25" customHeight="1" x14ac:dyDescent="0.45">
      <c r="E838" s="19"/>
      <c r="F838" s="19"/>
      <c r="G838" s="17"/>
      <c r="H838" s="17"/>
      <c r="I838" s="17"/>
      <c r="J838" s="17"/>
      <c r="O838" s="50"/>
      <c r="P838" s="51"/>
      <c r="Q838" s="51"/>
    </row>
    <row r="839" spans="5:17" ht="14.25" customHeight="1" x14ac:dyDescent="0.45">
      <c r="E839" s="19"/>
      <c r="F839" s="19"/>
      <c r="G839" s="17"/>
      <c r="H839" s="17"/>
      <c r="I839" s="17"/>
      <c r="J839" s="17"/>
      <c r="O839" s="50"/>
      <c r="P839" s="51"/>
      <c r="Q839" s="51"/>
    </row>
    <row r="840" spans="5:17" ht="14.25" customHeight="1" x14ac:dyDescent="0.45">
      <c r="E840" s="19"/>
      <c r="F840" s="19"/>
      <c r="G840" s="17"/>
      <c r="H840" s="17"/>
      <c r="I840" s="17"/>
      <c r="J840" s="17"/>
      <c r="O840" s="50"/>
      <c r="P840" s="51"/>
      <c r="Q840" s="51"/>
    </row>
    <row r="841" spans="5:17" ht="14.25" customHeight="1" x14ac:dyDescent="0.45">
      <c r="E841" s="19"/>
      <c r="F841" s="19"/>
      <c r="G841" s="17"/>
      <c r="H841" s="17"/>
      <c r="I841" s="17"/>
      <c r="J841" s="17"/>
      <c r="O841" s="50"/>
      <c r="P841" s="51"/>
      <c r="Q841" s="51"/>
    </row>
    <row r="842" spans="5:17" ht="14.25" customHeight="1" x14ac:dyDescent="0.45">
      <c r="E842" s="19"/>
      <c r="F842" s="19"/>
      <c r="G842" s="17"/>
      <c r="H842" s="17"/>
      <c r="I842" s="17"/>
      <c r="J842" s="17"/>
      <c r="O842" s="50"/>
      <c r="P842" s="51"/>
      <c r="Q842" s="51"/>
    </row>
    <row r="843" spans="5:17" ht="14.25" customHeight="1" x14ac:dyDescent="0.45">
      <c r="E843" s="19"/>
      <c r="F843" s="19"/>
      <c r="G843" s="17"/>
      <c r="H843" s="17"/>
      <c r="I843" s="17"/>
      <c r="J843" s="17"/>
      <c r="O843" s="50"/>
      <c r="P843" s="51"/>
      <c r="Q843" s="51"/>
    </row>
    <row r="844" spans="5:17" ht="14.25" customHeight="1" x14ac:dyDescent="0.45">
      <c r="E844" s="19"/>
      <c r="F844" s="19"/>
      <c r="G844" s="17"/>
      <c r="H844" s="17"/>
      <c r="I844" s="17"/>
      <c r="J844" s="17"/>
      <c r="O844" s="50"/>
      <c r="P844" s="51"/>
      <c r="Q844" s="51"/>
    </row>
    <row r="845" spans="5:17" ht="14.25" customHeight="1" x14ac:dyDescent="0.45">
      <c r="E845" s="19"/>
      <c r="F845" s="19"/>
      <c r="G845" s="17"/>
      <c r="H845" s="17"/>
      <c r="I845" s="17"/>
      <c r="J845" s="17"/>
      <c r="O845" s="50"/>
      <c r="P845" s="51"/>
      <c r="Q845" s="51"/>
    </row>
    <row r="846" spans="5:17" ht="14.25" customHeight="1" x14ac:dyDescent="0.45">
      <c r="E846" s="19"/>
      <c r="F846" s="19"/>
      <c r="G846" s="17"/>
      <c r="H846" s="17"/>
      <c r="I846" s="17"/>
      <c r="J846" s="17"/>
      <c r="O846" s="50"/>
      <c r="P846" s="51"/>
      <c r="Q846" s="51"/>
    </row>
    <row r="847" spans="5:17" ht="14.25" customHeight="1" x14ac:dyDescent="0.45">
      <c r="E847" s="19"/>
      <c r="F847" s="19"/>
      <c r="G847" s="17"/>
      <c r="H847" s="17"/>
      <c r="I847" s="17"/>
      <c r="J847" s="17"/>
      <c r="O847" s="50"/>
      <c r="P847" s="51"/>
      <c r="Q847" s="51"/>
    </row>
    <row r="848" spans="5:17" ht="14.25" customHeight="1" x14ac:dyDescent="0.45">
      <c r="E848" s="19"/>
      <c r="F848" s="19"/>
      <c r="G848" s="17"/>
      <c r="H848" s="17"/>
      <c r="I848" s="17"/>
      <c r="J848" s="17"/>
      <c r="O848" s="50"/>
      <c r="P848" s="51"/>
      <c r="Q848" s="51"/>
    </row>
    <row r="849" spans="5:17" ht="14.25" customHeight="1" x14ac:dyDescent="0.45">
      <c r="E849" s="19"/>
      <c r="F849" s="19"/>
      <c r="G849" s="17"/>
      <c r="H849" s="17"/>
      <c r="I849" s="17"/>
      <c r="J849" s="17"/>
      <c r="O849" s="50"/>
      <c r="P849" s="51"/>
      <c r="Q849" s="51"/>
    </row>
    <row r="850" spans="5:17" ht="14.25" customHeight="1" x14ac:dyDescent="0.45">
      <c r="E850" s="19"/>
      <c r="F850" s="19"/>
      <c r="G850" s="17"/>
      <c r="H850" s="17"/>
      <c r="I850" s="17"/>
      <c r="J850" s="17"/>
      <c r="O850" s="50"/>
      <c r="P850" s="51"/>
      <c r="Q850" s="51"/>
    </row>
    <row r="851" spans="5:17" ht="14.25" customHeight="1" x14ac:dyDescent="0.45">
      <c r="E851" s="19"/>
      <c r="F851" s="19"/>
      <c r="G851" s="17"/>
      <c r="H851" s="17"/>
      <c r="I851" s="17"/>
      <c r="J851" s="17"/>
      <c r="O851" s="50"/>
      <c r="P851" s="51"/>
      <c r="Q851" s="51"/>
    </row>
    <row r="852" spans="5:17" ht="14.25" customHeight="1" x14ac:dyDescent="0.45">
      <c r="E852" s="19"/>
      <c r="F852" s="19"/>
      <c r="G852" s="17"/>
      <c r="H852" s="17"/>
      <c r="I852" s="17"/>
      <c r="J852" s="17"/>
      <c r="O852" s="50"/>
      <c r="P852" s="51"/>
      <c r="Q852" s="51"/>
    </row>
    <row r="853" spans="5:17" ht="14.25" customHeight="1" x14ac:dyDescent="0.45">
      <c r="E853" s="19"/>
      <c r="F853" s="19"/>
      <c r="G853" s="17"/>
      <c r="H853" s="17"/>
      <c r="I853" s="17"/>
      <c r="J853" s="17"/>
      <c r="O853" s="50"/>
      <c r="P853" s="51"/>
      <c r="Q853" s="51"/>
    </row>
    <row r="854" spans="5:17" ht="14.25" customHeight="1" x14ac:dyDescent="0.45">
      <c r="E854" s="19"/>
      <c r="F854" s="19"/>
      <c r="G854" s="17"/>
      <c r="H854" s="17"/>
      <c r="I854" s="17"/>
      <c r="J854" s="17"/>
      <c r="O854" s="50"/>
      <c r="P854" s="51"/>
      <c r="Q854" s="51"/>
    </row>
    <row r="855" spans="5:17" ht="14.25" customHeight="1" x14ac:dyDescent="0.45">
      <c r="E855" s="19"/>
      <c r="F855" s="19"/>
      <c r="G855" s="17"/>
      <c r="H855" s="17"/>
      <c r="I855" s="17"/>
      <c r="J855" s="17"/>
      <c r="O855" s="50"/>
      <c r="P855" s="51"/>
      <c r="Q855" s="51"/>
    </row>
    <row r="856" spans="5:17" ht="14.25" customHeight="1" x14ac:dyDescent="0.45">
      <c r="E856" s="19"/>
      <c r="F856" s="19"/>
      <c r="G856" s="17"/>
      <c r="H856" s="17"/>
      <c r="I856" s="17"/>
      <c r="J856" s="17"/>
      <c r="O856" s="50"/>
      <c r="P856" s="51"/>
      <c r="Q856" s="51"/>
    </row>
    <row r="857" spans="5:17" ht="14.25" customHeight="1" x14ac:dyDescent="0.45">
      <c r="E857" s="19"/>
      <c r="F857" s="19"/>
      <c r="G857" s="17"/>
      <c r="H857" s="17"/>
      <c r="I857" s="17"/>
      <c r="J857" s="17"/>
      <c r="O857" s="50"/>
      <c r="P857" s="51"/>
      <c r="Q857" s="51"/>
    </row>
    <row r="858" spans="5:17" ht="14.25" customHeight="1" x14ac:dyDescent="0.45">
      <c r="E858" s="19"/>
      <c r="F858" s="19"/>
      <c r="G858" s="17"/>
      <c r="H858" s="17"/>
      <c r="I858" s="17"/>
      <c r="J858" s="17"/>
      <c r="O858" s="50"/>
      <c r="P858" s="51"/>
      <c r="Q858" s="51"/>
    </row>
    <row r="859" spans="5:17" ht="14.25" customHeight="1" x14ac:dyDescent="0.45">
      <c r="E859" s="19"/>
      <c r="F859" s="19"/>
      <c r="G859" s="17"/>
      <c r="H859" s="17"/>
      <c r="I859" s="17"/>
      <c r="J859" s="17"/>
      <c r="O859" s="50"/>
      <c r="P859" s="51"/>
      <c r="Q859" s="51"/>
    </row>
    <row r="860" spans="5:17" ht="14.25" customHeight="1" x14ac:dyDescent="0.45">
      <c r="E860" s="19"/>
      <c r="F860" s="19"/>
      <c r="G860" s="17"/>
      <c r="H860" s="17"/>
      <c r="I860" s="17"/>
      <c r="J860" s="17"/>
      <c r="O860" s="50"/>
      <c r="P860" s="51"/>
      <c r="Q860" s="51"/>
    </row>
    <row r="861" spans="5:17" ht="14.25" customHeight="1" x14ac:dyDescent="0.45">
      <c r="E861" s="19"/>
      <c r="F861" s="19"/>
      <c r="G861" s="17"/>
      <c r="H861" s="17"/>
      <c r="I861" s="17"/>
      <c r="J861" s="17"/>
      <c r="O861" s="50"/>
      <c r="P861" s="51"/>
      <c r="Q861" s="51"/>
    </row>
    <row r="862" spans="5:17" ht="14.25" customHeight="1" x14ac:dyDescent="0.45">
      <c r="E862" s="19"/>
      <c r="F862" s="19"/>
      <c r="G862" s="17"/>
      <c r="H862" s="17"/>
      <c r="I862" s="17"/>
      <c r="J862" s="17"/>
      <c r="O862" s="50"/>
      <c r="P862" s="51"/>
      <c r="Q862" s="51"/>
    </row>
    <row r="863" spans="5:17" ht="14.25" customHeight="1" x14ac:dyDescent="0.45">
      <c r="E863" s="19"/>
      <c r="F863" s="19"/>
      <c r="G863" s="17"/>
      <c r="H863" s="17"/>
      <c r="I863" s="17"/>
      <c r="J863" s="17"/>
      <c r="O863" s="50"/>
      <c r="P863" s="51"/>
      <c r="Q863" s="51"/>
    </row>
    <row r="864" spans="5:17" ht="14.25" customHeight="1" x14ac:dyDescent="0.45">
      <c r="E864" s="19"/>
      <c r="F864" s="19"/>
      <c r="G864" s="17"/>
      <c r="H864" s="17"/>
      <c r="I864" s="17"/>
      <c r="J864" s="17"/>
      <c r="O864" s="50"/>
      <c r="P864" s="51"/>
      <c r="Q864" s="51"/>
    </row>
    <row r="865" spans="5:17" ht="14.25" customHeight="1" x14ac:dyDescent="0.45">
      <c r="E865" s="19"/>
      <c r="F865" s="19"/>
      <c r="G865" s="17"/>
      <c r="H865" s="17"/>
      <c r="I865" s="17"/>
      <c r="J865" s="17"/>
      <c r="O865" s="50"/>
      <c r="P865" s="51"/>
      <c r="Q865" s="51"/>
    </row>
    <row r="866" spans="5:17" ht="14.25" customHeight="1" x14ac:dyDescent="0.45">
      <c r="E866" s="19"/>
      <c r="F866" s="19"/>
      <c r="G866" s="17"/>
      <c r="H866" s="17"/>
      <c r="I866" s="17"/>
      <c r="J866" s="17"/>
      <c r="O866" s="50"/>
      <c r="P866" s="51"/>
      <c r="Q866" s="51"/>
    </row>
    <row r="867" spans="5:17" ht="14.25" customHeight="1" x14ac:dyDescent="0.45">
      <c r="E867" s="19"/>
      <c r="F867" s="19"/>
      <c r="G867" s="17"/>
      <c r="H867" s="17"/>
      <c r="I867" s="17"/>
      <c r="J867" s="17"/>
      <c r="O867" s="50"/>
      <c r="P867" s="51"/>
      <c r="Q867" s="51"/>
    </row>
    <row r="868" spans="5:17" ht="14.25" customHeight="1" x14ac:dyDescent="0.45">
      <c r="E868" s="19"/>
      <c r="F868" s="19"/>
      <c r="G868" s="17"/>
      <c r="H868" s="17"/>
      <c r="I868" s="17"/>
      <c r="J868" s="17"/>
      <c r="O868" s="50"/>
      <c r="P868" s="51"/>
      <c r="Q868" s="51"/>
    </row>
    <row r="869" spans="5:17" ht="14.25" customHeight="1" x14ac:dyDescent="0.45">
      <c r="E869" s="19"/>
      <c r="F869" s="19"/>
      <c r="G869" s="17"/>
      <c r="H869" s="17"/>
      <c r="I869" s="17"/>
      <c r="J869" s="17"/>
      <c r="O869" s="50"/>
      <c r="P869" s="51"/>
      <c r="Q869" s="51"/>
    </row>
    <row r="870" spans="5:17" ht="14.25" customHeight="1" x14ac:dyDescent="0.45">
      <c r="E870" s="19"/>
      <c r="F870" s="19"/>
      <c r="G870" s="17"/>
      <c r="H870" s="17"/>
      <c r="I870" s="17"/>
      <c r="J870" s="17"/>
      <c r="O870" s="50"/>
      <c r="P870" s="51"/>
      <c r="Q870" s="51"/>
    </row>
    <row r="871" spans="5:17" ht="14.25" customHeight="1" x14ac:dyDescent="0.45">
      <c r="E871" s="19"/>
      <c r="F871" s="19"/>
      <c r="G871" s="17"/>
      <c r="H871" s="17"/>
      <c r="I871" s="17"/>
      <c r="J871" s="17"/>
      <c r="O871" s="50"/>
      <c r="P871" s="51"/>
      <c r="Q871" s="51"/>
    </row>
    <row r="872" spans="5:17" ht="14.25" customHeight="1" x14ac:dyDescent="0.45">
      <c r="E872" s="19"/>
      <c r="F872" s="19"/>
      <c r="G872" s="17"/>
      <c r="H872" s="17"/>
      <c r="I872" s="17"/>
      <c r="J872" s="17"/>
      <c r="O872" s="50"/>
      <c r="P872" s="51"/>
      <c r="Q872" s="51"/>
    </row>
    <row r="873" spans="5:17" ht="14.25" customHeight="1" x14ac:dyDescent="0.45">
      <c r="E873" s="19"/>
      <c r="F873" s="19"/>
      <c r="G873" s="17"/>
      <c r="H873" s="17"/>
      <c r="I873" s="17"/>
      <c r="J873" s="17"/>
      <c r="O873" s="50"/>
      <c r="P873" s="51"/>
      <c r="Q873" s="51"/>
    </row>
    <row r="874" spans="5:17" ht="14.25" customHeight="1" x14ac:dyDescent="0.45">
      <c r="E874" s="19"/>
      <c r="F874" s="19"/>
      <c r="G874" s="17"/>
      <c r="H874" s="17"/>
      <c r="I874" s="17"/>
      <c r="J874" s="17"/>
      <c r="O874" s="50"/>
      <c r="P874" s="51"/>
      <c r="Q874" s="51"/>
    </row>
    <row r="875" spans="5:17" ht="14.25" customHeight="1" x14ac:dyDescent="0.45">
      <c r="E875" s="19"/>
      <c r="F875" s="19"/>
      <c r="G875" s="17"/>
      <c r="H875" s="17"/>
      <c r="I875" s="17"/>
      <c r="J875" s="17"/>
      <c r="O875" s="50"/>
      <c r="P875" s="51"/>
      <c r="Q875" s="51"/>
    </row>
    <row r="876" spans="5:17" ht="14.25" customHeight="1" x14ac:dyDescent="0.45">
      <c r="E876" s="19"/>
      <c r="F876" s="19"/>
      <c r="G876" s="17"/>
      <c r="H876" s="17"/>
      <c r="I876" s="17"/>
      <c r="J876" s="17"/>
      <c r="O876" s="50"/>
      <c r="P876" s="51"/>
      <c r="Q876" s="51"/>
    </row>
    <row r="877" spans="5:17" ht="14.25" customHeight="1" x14ac:dyDescent="0.45">
      <c r="E877" s="19"/>
      <c r="F877" s="19"/>
      <c r="G877" s="17"/>
      <c r="H877" s="17"/>
      <c r="I877" s="17"/>
      <c r="J877" s="17"/>
      <c r="O877" s="50"/>
      <c r="P877" s="51"/>
      <c r="Q877" s="51"/>
    </row>
    <row r="878" spans="5:17" ht="14.25" customHeight="1" x14ac:dyDescent="0.45">
      <c r="E878" s="19"/>
      <c r="F878" s="19"/>
      <c r="G878" s="17"/>
      <c r="H878" s="17"/>
      <c r="I878" s="17"/>
      <c r="J878" s="17"/>
      <c r="O878" s="50"/>
      <c r="P878" s="51"/>
      <c r="Q878" s="51"/>
    </row>
    <row r="879" spans="5:17" ht="14.25" customHeight="1" x14ac:dyDescent="0.45">
      <c r="E879" s="19"/>
      <c r="F879" s="19"/>
      <c r="G879" s="17"/>
      <c r="H879" s="17"/>
      <c r="I879" s="17"/>
      <c r="J879" s="17"/>
      <c r="O879" s="50"/>
      <c r="P879" s="51"/>
      <c r="Q879" s="51"/>
    </row>
    <row r="880" spans="5:17" ht="14.25" customHeight="1" x14ac:dyDescent="0.45">
      <c r="E880" s="19"/>
      <c r="F880" s="19"/>
      <c r="G880" s="17"/>
      <c r="H880" s="17"/>
      <c r="I880" s="17"/>
      <c r="J880" s="17"/>
      <c r="O880" s="50"/>
      <c r="P880" s="51"/>
      <c r="Q880" s="51"/>
    </row>
    <row r="881" spans="5:17" ht="14.25" customHeight="1" x14ac:dyDescent="0.45">
      <c r="E881" s="19"/>
      <c r="F881" s="19"/>
      <c r="G881" s="17"/>
      <c r="H881" s="17"/>
      <c r="I881" s="17"/>
      <c r="J881" s="17"/>
      <c r="O881" s="50"/>
      <c r="P881" s="51"/>
      <c r="Q881" s="51"/>
    </row>
    <row r="882" spans="5:17" ht="14.25" customHeight="1" x14ac:dyDescent="0.45">
      <c r="E882" s="19"/>
      <c r="F882" s="19"/>
      <c r="G882" s="17"/>
      <c r="H882" s="17"/>
      <c r="I882" s="17"/>
      <c r="J882" s="17"/>
      <c r="O882" s="50"/>
      <c r="P882" s="51"/>
      <c r="Q882" s="51"/>
    </row>
    <row r="883" spans="5:17" ht="14.25" customHeight="1" x14ac:dyDescent="0.45">
      <c r="E883" s="19"/>
      <c r="F883" s="19"/>
      <c r="G883" s="17"/>
      <c r="H883" s="17"/>
      <c r="I883" s="17"/>
      <c r="J883" s="17"/>
      <c r="O883" s="50"/>
      <c r="P883" s="51"/>
      <c r="Q883" s="51"/>
    </row>
    <row r="884" spans="5:17" ht="14.25" customHeight="1" x14ac:dyDescent="0.45">
      <c r="E884" s="19"/>
      <c r="F884" s="19"/>
      <c r="G884" s="17"/>
      <c r="H884" s="17"/>
      <c r="I884" s="17"/>
      <c r="J884" s="17"/>
      <c r="O884" s="50"/>
      <c r="P884" s="51"/>
      <c r="Q884" s="51"/>
    </row>
    <row r="885" spans="5:17" ht="14.25" customHeight="1" x14ac:dyDescent="0.45">
      <c r="E885" s="19"/>
      <c r="F885" s="19"/>
      <c r="G885" s="17"/>
      <c r="H885" s="17"/>
      <c r="I885" s="17"/>
      <c r="J885" s="17"/>
      <c r="O885" s="50"/>
      <c r="P885" s="51"/>
      <c r="Q885" s="51"/>
    </row>
    <row r="886" spans="5:17" ht="14.25" customHeight="1" x14ac:dyDescent="0.45">
      <c r="E886" s="19"/>
      <c r="F886" s="19"/>
      <c r="G886" s="17"/>
      <c r="H886" s="17"/>
      <c r="I886" s="17"/>
      <c r="J886" s="17"/>
      <c r="O886" s="50"/>
      <c r="P886" s="51"/>
      <c r="Q886" s="51"/>
    </row>
    <row r="887" spans="5:17" ht="14.25" customHeight="1" x14ac:dyDescent="0.45">
      <c r="E887" s="19"/>
      <c r="F887" s="19"/>
      <c r="G887" s="17"/>
      <c r="H887" s="17"/>
      <c r="I887" s="17"/>
      <c r="J887" s="17"/>
      <c r="O887" s="50"/>
      <c r="P887" s="51"/>
      <c r="Q887" s="51"/>
    </row>
    <row r="888" spans="5:17" ht="14.25" customHeight="1" x14ac:dyDescent="0.45">
      <c r="E888" s="19"/>
      <c r="F888" s="19"/>
      <c r="G888" s="17"/>
      <c r="H888" s="17"/>
      <c r="I888" s="17"/>
      <c r="J888" s="17"/>
      <c r="O888" s="50"/>
      <c r="P888" s="51"/>
      <c r="Q888" s="51"/>
    </row>
    <row r="889" spans="5:17" ht="14.25" customHeight="1" x14ac:dyDescent="0.45">
      <c r="E889" s="19"/>
      <c r="F889" s="19"/>
      <c r="G889" s="17"/>
      <c r="H889" s="17"/>
      <c r="I889" s="17"/>
      <c r="J889" s="17"/>
      <c r="O889" s="50"/>
      <c r="P889" s="51"/>
      <c r="Q889" s="51"/>
    </row>
    <row r="890" spans="5:17" ht="14.25" customHeight="1" x14ac:dyDescent="0.45">
      <c r="E890" s="19"/>
      <c r="F890" s="19"/>
      <c r="G890" s="17"/>
      <c r="H890" s="17"/>
      <c r="I890" s="17"/>
      <c r="J890" s="17"/>
      <c r="O890" s="50"/>
      <c r="P890" s="51"/>
      <c r="Q890" s="51"/>
    </row>
    <row r="891" spans="5:17" ht="14.25" customHeight="1" x14ac:dyDescent="0.45">
      <c r="E891" s="19"/>
      <c r="F891" s="19"/>
      <c r="G891" s="17"/>
      <c r="H891" s="17"/>
      <c r="I891" s="17"/>
      <c r="J891" s="17"/>
      <c r="O891" s="50"/>
      <c r="P891" s="51"/>
      <c r="Q891" s="51"/>
    </row>
    <row r="892" spans="5:17" ht="14.25" customHeight="1" x14ac:dyDescent="0.45">
      <c r="E892" s="19"/>
      <c r="F892" s="19"/>
      <c r="G892" s="17"/>
      <c r="H892" s="17"/>
      <c r="I892" s="17"/>
      <c r="J892" s="17"/>
      <c r="O892" s="50"/>
      <c r="P892" s="51"/>
      <c r="Q892" s="51"/>
    </row>
    <row r="893" spans="5:17" ht="14.25" customHeight="1" x14ac:dyDescent="0.45">
      <c r="E893" s="19"/>
      <c r="F893" s="19"/>
      <c r="G893" s="17"/>
      <c r="H893" s="17"/>
      <c r="I893" s="17"/>
      <c r="J893" s="17"/>
      <c r="O893" s="50"/>
      <c r="P893" s="51"/>
      <c r="Q893" s="51"/>
    </row>
    <row r="894" spans="5:17" ht="14.25" customHeight="1" x14ac:dyDescent="0.45">
      <c r="E894" s="19"/>
      <c r="F894" s="19"/>
      <c r="G894" s="17"/>
      <c r="H894" s="17"/>
      <c r="I894" s="17"/>
      <c r="J894" s="17"/>
      <c r="O894" s="50"/>
      <c r="P894" s="51"/>
      <c r="Q894" s="51"/>
    </row>
    <row r="895" spans="5:17" ht="14.25" customHeight="1" x14ac:dyDescent="0.45">
      <c r="E895" s="19"/>
      <c r="F895" s="19"/>
      <c r="G895" s="17"/>
      <c r="H895" s="17"/>
      <c r="I895" s="17"/>
      <c r="J895" s="17"/>
      <c r="O895" s="50"/>
      <c r="P895" s="51"/>
      <c r="Q895" s="51"/>
    </row>
    <row r="896" spans="5:17" ht="14.25" customHeight="1" x14ac:dyDescent="0.45">
      <c r="E896" s="19"/>
      <c r="F896" s="19"/>
      <c r="G896" s="17"/>
      <c r="H896" s="17"/>
      <c r="I896" s="17"/>
      <c r="J896" s="17"/>
      <c r="O896" s="50"/>
      <c r="P896" s="51"/>
      <c r="Q896" s="51"/>
    </row>
    <row r="897" spans="5:17" ht="14.25" customHeight="1" x14ac:dyDescent="0.45">
      <c r="E897" s="19"/>
      <c r="F897" s="19"/>
      <c r="G897" s="17"/>
      <c r="H897" s="17"/>
      <c r="I897" s="17"/>
      <c r="J897" s="17"/>
      <c r="O897" s="50"/>
      <c r="P897" s="51"/>
      <c r="Q897" s="51"/>
    </row>
    <row r="898" spans="5:17" ht="14.25" customHeight="1" x14ac:dyDescent="0.45">
      <c r="E898" s="19"/>
      <c r="F898" s="19"/>
      <c r="G898" s="17"/>
      <c r="H898" s="17"/>
      <c r="I898" s="17"/>
      <c r="J898" s="17"/>
      <c r="O898" s="50"/>
      <c r="P898" s="51"/>
      <c r="Q898" s="51"/>
    </row>
    <row r="899" spans="5:17" ht="14.25" customHeight="1" x14ac:dyDescent="0.45">
      <c r="E899" s="19"/>
      <c r="F899" s="19"/>
      <c r="G899" s="17"/>
      <c r="H899" s="17"/>
      <c r="I899" s="17"/>
      <c r="J899" s="17"/>
      <c r="O899" s="50"/>
      <c r="P899" s="51"/>
      <c r="Q899" s="51"/>
    </row>
    <row r="900" spans="5:17" ht="14.25" customHeight="1" x14ac:dyDescent="0.45">
      <c r="E900" s="19"/>
      <c r="F900" s="19"/>
      <c r="G900" s="17"/>
      <c r="H900" s="17"/>
      <c r="I900" s="17"/>
      <c r="J900" s="17"/>
      <c r="O900" s="50"/>
      <c r="P900" s="51"/>
      <c r="Q900" s="51"/>
    </row>
    <row r="901" spans="5:17" ht="14.25" customHeight="1" x14ac:dyDescent="0.45">
      <c r="E901" s="19"/>
      <c r="F901" s="19"/>
      <c r="G901" s="17"/>
      <c r="H901" s="17"/>
      <c r="I901" s="17"/>
      <c r="J901" s="17"/>
      <c r="O901" s="50"/>
      <c r="P901" s="51"/>
      <c r="Q901" s="51"/>
    </row>
    <row r="902" spans="5:17" ht="14.25" customHeight="1" x14ac:dyDescent="0.45">
      <c r="E902" s="19"/>
      <c r="F902" s="19"/>
      <c r="G902" s="17"/>
      <c r="H902" s="17"/>
      <c r="I902" s="17"/>
      <c r="J902" s="17"/>
      <c r="O902" s="50"/>
      <c r="P902" s="51"/>
      <c r="Q902" s="51"/>
    </row>
    <row r="903" spans="5:17" ht="14.25" customHeight="1" x14ac:dyDescent="0.45">
      <c r="E903" s="19"/>
      <c r="F903" s="19"/>
      <c r="G903" s="17"/>
      <c r="H903" s="17"/>
      <c r="I903" s="17"/>
      <c r="J903" s="17"/>
      <c r="O903" s="50"/>
      <c r="P903" s="51"/>
      <c r="Q903" s="51"/>
    </row>
    <row r="904" spans="5:17" ht="14.25" customHeight="1" x14ac:dyDescent="0.45">
      <c r="E904" s="19"/>
      <c r="F904" s="19"/>
      <c r="G904" s="17"/>
      <c r="H904" s="17"/>
      <c r="I904" s="17"/>
      <c r="J904" s="17"/>
      <c r="O904" s="50"/>
      <c r="P904" s="51"/>
      <c r="Q904" s="51"/>
    </row>
    <row r="905" spans="5:17" ht="14.25" customHeight="1" x14ac:dyDescent="0.45">
      <c r="E905" s="19"/>
      <c r="F905" s="19"/>
      <c r="G905" s="17"/>
      <c r="H905" s="17"/>
      <c r="I905" s="17"/>
      <c r="J905" s="17"/>
      <c r="O905" s="50"/>
      <c r="P905" s="51"/>
      <c r="Q905" s="51"/>
    </row>
    <row r="906" spans="5:17" ht="14.25" customHeight="1" x14ac:dyDescent="0.45">
      <c r="E906" s="19"/>
      <c r="F906" s="19"/>
      <c r="G906" s="17"/>
      <c r="H906" s="17"/>
      <c r="I906" s="17"/>
      <c r="J906" s="17"/>
      <c r="O906" s="50"/>
      <c r="P906" s="51"/>
      <c r="Q906" s="51"/>
    </row>
    <row r="907" spans="5:17" ht="14.25" customHeight="1" x14ac:dyDescent="0.45">
      <c r="E907" s="19"/>
      <c r="F907" s="19"/>
      <c r="G907" s="17"/>
      <c r="H907" s="17"/>
      <c r="I907" s="17"/>
      <c r="J907" s="17"/>
      <c r="O907" s="50"/>
      <c r="P907" s="51"/>
      <c r="Q907" s="51"/>
    </row>
    <row r="908" spans="5:17" ht="14.25" customHeight="1" x14ac:dyDescent="0.45">
      <c r="E908" s="19"/>
      <c r="F908" s="19"/>
      <c r="G908" s="17"/>
      <c r="H908" s="17"/>
      <c r="I908" s="17"/>
      <c r="J908" s="17"/>
      <c r="O908" s="50"/>
      <c r="P908" s="51"/>
      <c r="Q908" s="51"/>
    </row>
    <row r="909" spans="5:17" ht="14.25" customHeight="1" x14ac:dyDescent="0.45">
      <c r="E909" s="19"/>
      <c r="F909" s="19"/>
      <c r="G909" s="17"/>
      <c r="H909" s="17"/>
      <c r="I909" s="17"/>
      <c r="J909" s="17"/>
      <c r="O909" s="50"/>
      <c r="P909" s="51"/>
      <c r="Q909" s="51"/>
    </row>
    <row r="910" spans="5:17" ht="14.25" customHeight="1" x14ac:dyDescent="0.45">
      <c r="E910" s="19"/>
      <c r="F910" s="19"/>
      <c r="G910" s="17"/>
      <c r="H910" s="17"/>
      <c r="I910" s="17"/>
      <c r="J910" s="17"/>
      <c r="O910" s="50"/>
      <c r="P910" s="51"/>
      <c r="Q910" s="51"/>
    </row>
    <row r="911" spans="5:17" ht="14.25" customHeight="1" x14ac:dyDescent="0.45">
      <c r="E911" s="19"/>
      <c r="F911" s="19"/>
      <c r="G911" s="17"/>
      <c r="H911" s="17"/>
      <c r="I911" s="17"/>
      <c r="J911" s="17"/>
      <c r="O911" s="50"/>
      <c r="P911" s="51"/>
      <c r="Q911" s="51"/>
    </row>
    <row r="912" spans="5:17" ht="14.25" customHeight="1" x14ac:dyDescent="0.45">
      <c r="E912" s="19"/>
      <c r="F912" s="19"/>
      <c r="G912" s="17"/>
      <c r="H912" s="17"/>
      <c r="I912" s="17"/>
      <c r="J912" s="17"/>
      <c r="O912" s="50"/>
      <c r="P912" s="51"/>
      <c r="Q912" s="51"/>
    </row>
    <row r="913" spans="5:17" ht="14.25" customHeight="1" x14ac:dyDescent="0.45">
      <c r="E913" s="19"/>
      <c r="F913" s="19"/>
      <c r="G913" s="17"/>
      <c r="H913" s="17"/>
      <c r="I913" s="17"/>
      <c r="J913" s="17"/>
      <c r="O913" s="50"/>
      <c r="P913" s="51"/>
      <c r="Q913" s="51"/>
    </row>
    <row r="914" spans="5:17" ht="14.25" customHeight="1" x14ac:dyDescent="0.45">
      <c r="E914" s="19"/>
      <c r="F914" s="19"/>
      <c r="G914" s="17"/>
      <c r="H914" s="17"/>
      <c r="I914" s="17"/>
      <c r="J914" s="17"/>
      <c r="O914" s="50"/>
      <c r="P914" s="51"/>
      <c r="Q914" s="51"/>
    </row>
    <row r="915" spans="5:17" ht="14.25" customHeight="1" x14ac:dyDescent="0.45">
      <c r="E915" s="19"/>
      <c r="F915" s="19"/>
      <c r="G915" s="17"/>
      <c r="H915" s="17"/>
      <c r="I915" s="17"/>
      <c r="J915" s="17"/>
      <c r="O915" s="50"/>
      <c r="P915" s="51"/>
      <c r="Q915" s="51"/>
    </row>
    <row r="916" spans="5:17" ht="14.25" customHeight="1" x14ac:dyDescent="0.45">
      <c r="E916" s="19"/>
      <c r="F916" s="19"/>
      <c r="G916" s="17"/>
      <c r="H916" s="17"/>
      <c r="I916" s="17"/>
      <c r="J916" s="17"/>
      <c r="O916" s="50"/>
      <c r="P916" s="51"/>
      <c r="Q916" s="51"/>
    </row>
    <row r="917" spans="5:17" ht="14.25" customHeight="1" x14ac:dyDescent="0.45">
      <c r="E917" s="19"/>
      <c r="F917" s="19"/>
      <c r="G917" s="17"/>
      <c r="H917" s="17"/>
      <c r="I917" s="17"/>
      <c r="J917" s="17"/>
      <c r="O917" s="50"/>
      <c r="P917" s="51"/>
      <c r="Q917" s="51"/>
    </row>
    <row r="918" spans="5:17" ht="14.25" customHeight="1" x14ac:dyDescent="0.45">
      <c r="E918" s="19"/>
      <c r="F918" s="19"/>
      <c r="G918" s="17"/>
      <c r="H918" s="17"/>
      <c r="I918" s="17"/>
      <c r="J918" s="17"/>
      <c r="O918" s="50"/>
      <c r="P918" s="51"/>
      <c r="Q918" s="51"/>
    </row>
    <row r="919" spans="5:17" ht="14.25" customHeight="1" x14ac:dyDescent="0.45">
      <c r="E919" s="19"/>
      <c r="F919" s="19"/>
      <c r="G919" s="17"/>
      <c r="H919" s="17"/>
      <c r="I919" s="17"/>
      <c r="J919" s="17"/>
      <c r="O919" s="50"/>
      <c r="P919" s="51"/>
      <c r="Q919" s="51"/>
    </row>
    <row r="920" spans="5:17" ht="14.25" customHeight="1" x14ac:dyDescent="0.45">
      <c r="E920" s="19"/>
      <c r="F920" s="19"/>
      <c r="G920" s="17"/>
      <c r="H920" s="17"/>
      <c r="I920" s="17"/>
      <c r="J920" s="17"/>
      <c r="O920" s="50"/>
      <c r="P920" s="51"/>
      <c r="Q920" s="51"/>
    </row>
    <row r="921" spans="5:17" ht="14.25" customHeight="1" x14ac:dyDescent="0.45">
      <c r="E921" s="19"/>
      <c r="F921" s="19"/>
      <c r="G921" s="17"/>
      <c r="H921" s="17"/>
      <c r="I921" s="17"/>
      <c r="J921" s="17"/>
      <c r="O921" s="50"/>
      <c r="P921" s="51"/>
      <c r="Q921" s="51"/>
    </row>
    <row r="922" spans="5:17" ht="14.25" customHeight="1" x14ac:dyDescent="0.45">
      <c r="E922" s="19"/>
      <c r="F922" s="19"/>
      <c r="G922" s="17"/>
      <c r="H922" s="17"/>
      <c r="I922" s="17"/>
      <c r="J922" s="17"/>
      <c r="O922" s="50"/>
      <c r="P922" s="51"/>
      <c r="Q922" s="51"/>
    </row>
    <row r="923" spans="5:17" ht="14.25" customHeight="1" x14ac:dyDescent="0.45">
      <c r="E923" s="19"/>
      <c r="F923" s="19"/>
      <c r="G923" s="17"/>
      <c r="H923" s="17"/>
      <c r="I923" s="17"/>
      <c r="J923" s="17"/>
      <c r="O923" s="50"/>
      <c r="P923" s="51"/>
      <c r="Q923" s="51"/>
    </row>
    <row r="924" spans="5:17" ht="14.25" customHeight="1" x14ac:dyDescent="0.45">
      <c r="E924" s="19"/>
      <c r="F924" s="19"/>
      <c r="G924" s="17"/>
      <c r="H924" s="17"/>
      <c r="I924" s="17"/>
      <c r="J924" s="17"/>
      <c r="O924" s="50"/>
      <c r="P924" s="51"/>
      <c r="Q924" s="51"/>
    </row>
    <row r="925" spans="5:17" ht="14.25" customHeight="1" x14ac:dyDescent="0.45">
      <c r="E925" s="19"/>
      <c r="F925" s="19"/>
      <c r="G925" s="17"/>
      <c r="H925" s="17"/>
      <c r="I925" s="17"/>
      <c r="J925" s="17"/>
      <c r="O925" s="50"/>
      <c r="P925" s="51"/>
      <c r="Q925" s="51"/>
    </row>
    <row r="926" spans="5:17" ht="14.25" customHeight="1" x14ac:dyDescent="0.45">
      <c r="E926" s="19"/>
      <c r="F926" s="19"/>
      <c r="G926" s="17"/>
      <c r="H926" s="17"/>
      <c r="I926" s="17"/>
      <c r="J926" s="17"/>
      <c r="O926" s="50"/>
      <c r="P926" s="51"/>
      <c r="Q926" s="51"/>
    </row>
    <row r="927" spans="5:17" ht="14.25" customHeight="1" x14ac:dyDescent="0.45">
      <c r="E927" s="19"/>
      <c r="F927" s="19"/>
      <c r="G927" s="17"/>
      <c r="H927" s="17"/>
      <c r="I927" s="17"/>
      <c r="J927" s="17"/>
      <c r="O927" s="50"/>
      <c r="P927" s="51"/>
      <c r="Q927" s="51"/>
    </row>
    <row r="928" spans="5:17" ht="14.25" customHeight="1" x14ac:dyDescent="0.45">
      <c r="E928" s="19"/>
      <c r="F928" s="19"/>
      <c r="G928" s="17"/>
      <c r="H928" s="17"/>
      <c r="I928" s="17"/>
      <c r="J928" s="17"/>
      <c r="O928" s="50"/>
      <c r="P928" s="51"/>
      <c r="Q928" s="51"/>
    </row>
    <row r="929" spans="5:17" ht="14.25" customHeight="1" x14ac:dyDescent="0.45">
      <c r="E929" s="19"/>
      <c r="F929" s="19"/>
      <c r="G929" s="17"/>
      <c r="H929" s="17"/>
      <c r="I929" s="17"/>
      <c r="J929" s="17"/>
      <c r="O929" s="50"/>
      <c r="P929" s="51"/>
      <c r="Q929" s="51"/>
    </row>
    <row r="930" spans="5:17" ht="14.25" customHeight="1" x14ac:dyDescent="0.45">
      <c r="E930" s="19"/>
      <c r="F930" s="19"/>
      <c r="G930" s="17"/>
      <c r="H930" s="17"/>
      <c r="I930" s="17"/>
      <c r="J930" s="17"/>
      <c r="O930" s="50"/>
      <c r="P930" s="51"/>
      <c r="Q930" s="51"/>
    </row>
    <row r="931" spans="5:17" ht="14.25" customHeight="1" x14ac:dyDescent="0.45">
      <c r="E931" s="19"/>
      <c r="F931" s="19"/>
      <c r="G931" s="17"/>
      <c r="H931" s="17"/>
      <c r="I931" s="17"/>
      <c r="J931" s="17"/>
      <c r="O931" s="50"/>
      <c r="P931" s="51"/>
      <c r="Q931" s="51"/>
    </row>
    <row r="932" spans="5:17" ht="14.25" customHeight="1" x14ac:dyDescent="0.45">
      <c r="E932" s="19"/>
      <c r="F932" s="19"/>
      <c r="G932" s="17"/>
      <c r="H932" s="17"/>
      <c r="I932" s="17"/>
      <c r="J932" s="17"/>
      <c r="O932" s="50"/>
      <c r="P932" s="51"/>
      <c r="Q932" s="51"/>
    </row>
    <row r="933" spans="5:17" ht="14.25" customHeight="1" x14ac:dyDescent="0.45">
      <c r="E933" s="19"/>
      <c r="F933" s="19"/>
      <c r="G933" s="17"/>
      <c r="H933" s="17"/>
      <c r="I933" s="17"/>
      <c r="J933" s="17"/>
      <c r="O933" s="50"/>
      <c r="P933" s="51"/>
      <c r="Q933" s="51"/>
    </row>
    <row r="934" spans="5:17" ht="14.25" customHeight="1" x14ac:dyDescent="0.45">
      <c r="E934" s="19"/>
      <c r="F934" s="19"/>
      <c r="G934" s="17"/>
      <c r="H934" s="17"/>
      <c r="I934" s="17"/>
      <c r="J934" s="17"/>
      <c r="O934" s="50"/>
      <c r="P934" s="51"/>
      <c r="Q934" s="51"/>
    </row>
    <row r="935" spans="5:17" ht="14.25" customHeight="1" x14ac:dyDescent="0.45">
      <c r="E935" s="19"/>
      <c r="F935" s="19"/>
      <c r="G935" s="17"/>
      <c r="H935" s="17"/>
      <c r="I935" s="17"/>
      <c r="J935" s="17"/>
      <c r="O935" s="50"/>
      <c r="P935" s="51"/>
      <c r="Q935" s="51"/>
    </row>
    <row r="936" spans="5:17" ht="14.25" customHeight="1" x14ac:dyDescent="0.45">
      <c r="E936" s="19"/>
      <c r="F936" s="19"/>
      <c r="G936" s="17"/>
      <c r="H936" s="17"/>
      <c r="I936" s="17"/>
      <c r="J936" s="17"/>
      <c r="O936" s="50"/>
      <c r="P936" s="51"/>
      <c r="Q936" s="51"/>
    </row>
    <row r="937" spans="5:17" ht="14.25" customHeight="1" x14ac:dyDescent="0.45">
      <c r="E937" s="19"/>
      <c r="F937" s="19"/>
      <c r="G937" s="17"/>
      <c r="H937" s="17"/>
      <c r="I937" s="17"/>
      <c r="J937" s="17"/>
      <c r="O937" s="50"/>
      <c r="P937" s="51"/>
      <c r="Q937" s="51"/>
    </row>
    <row r="938" spans="5:17" ht="14.25" customHeight="1" x14ac:dyDescent="0.45">
      <c r="E938" s="19"/>
      <c r="F938" s="19"/>
      <c r="G938" s="17"/>
      <c r="H938" s="17"/>
      <c r="I938" s="17"/>
      <c r="J938" s="17"/>
      <c r="O938" s="50"/>
      <c r="P938" s="51"/>
      <c r="Q938" s="51"/>
    </row>
    <row r="939" spans="5:17" ht="14.25" customHeight="1" x14ac:dyDescent="0.45">
      <c r="E939" s="19"/>
      <c r="F939" s="19"/>
      <c r="G939" s="17"/>
      <c r="H939" s="17"/>
      <c r="I939" s="17"/>
      <c r="J939" s="17"/>
      <c r="O939" s="50"/>
      <c r="P939" s="51"/>
      <c r="Q939" s="51"/>
    </row>
    <row r="940" spans="5:17" ht="14.25" customHeight="1" x14ac:dyDescent="0.45">
      <c r="E940" s="19"/>
      <c r="F940" s="19"/>
      <c r="G940" s="17"/>
      <c r="H940" s="17"/>
      <c r="I940" s="17"/>
      <c r="J940" s="17"/>
      <c r="O940" s="50"/>
      <c r="P940" s="51"/>
      <c r="Q940" s="51"/>
    </row>
    <row r="941" spans="5:17" ht="14.25" customHeight="1" x14ac:dyDescent="0.45">
      <c r="E941" s="19"/>
      <c r="F941" s="19"/>
      <c r="G941" s="17"/>
      <c r="H941" s="17"/>
      <c r="I941" s="17"/>
      <c r="J941" s="17"/>
      <c r="O941" s="50"/>
      <c r="P941" s="51"/>
      <c r="Q941" s="51"/>
    </row>
    <row r="942" spans="5:17" ht="14.25" customHeight="1" x14ac:dyDescent="0.45">
      <c r="E942" s="19"/>
      <c r="F942" s="19"/>
      <c r="G942" s="17"/>
      <c r="H942" s="17"/>
      <c r="I942" s="17"/>
      <c r="J942" s="17"/>
      <c r="O942" s="50"/>
      <c r="P942" s="51"/>
      <c r="Q942" s="51"/>
    </row>
    <row r="943" spans="5:17" ht="14.25" customHeight="1" x14ac:dyDescent="0.45">
      <c r="E943" s="19"/>
      <c r="F943" s="19"/>
      <c r="G943" s="17"/>
      <c r="H943" s="17"/>
      <c r="I943" s="17"/>
      <c r="J943" s="17"/>
      <c r="O943" s="50"/>
      <c r="P943" s="51"/>
      <c r="Q943" s="51"/>
    </row>
    <row r="944" spans="5:17" ht="14.25" customHeight="1" x14ac:dyDescent="0.45">
      <c r="E944" s="19"/>
      <c r="F944" s="19"/>
      <c r="G944" s="17"/>
      <c r="H944" s="17"/>
      <c r="I944" s="17"/>
      <c r="J944" s="17"/>
      <c r="O944" s="50"/>
      <c r="P944" s="51"/>
      <c r="Q944" s="51"/>
    </row>
    <row r="945" spans="5:17" ht="14.25" customHeight="1" x14ac:dyDescent="0.45">
      <c r="E945" s="19"/>
      <c r="F945" s="19"/>
      <c r="G945" s="17"/>
      <c r="H945" s="17"/>
      <c r="I945" s="17"/>
      <c r="J945" s="17"/>
      <c r="O945" s="50"/>
      <c r="P945" s="51"/>
      <c r="Q945" s="51"/>
    </row>
    <row r="946" spans="5:17" ht="14.25" customHeight="1" x14ac:dyDescent="0.45">
      <c r="E946" s="19"/>
      <c r="F946" s="19"/>
      <c r="G946" s="17"/>
      <c r="H946" s="17"/>
      <c r="I946" s="17"/>
      <c r="J946" s="17"/>
      <c r="O946" s="50"/>
      <c r="P946" s="51"/>
      <c r="Q946" s="51"/>
    </row>
    <row r="947" spans="5:17" ht="14.25" customHeight="1" x14ac:dyDescent="0.45">
      <c r="E947" s="19"/>
      <c r="F947" s="19"/>
      <c r="G947" s="17"/>
      <c r="H947" s="17"/>
      <c r="I947" s="17"/>
      <c r="J947" s="17"/>
      <c r="O947" s="50"/>
      <c r="P947" s="51"/>
      <c r="Q947" s="51"/>
    </row>
    <row r="948" spans="5:17" ht="14.25" customHeight="1" x14ac:dyDescent="0.45">
      <c r="E948" s="19"/>
      <c r="F948" s="19"/>
      <c r="G948" s="17"/>
      <c r="H948" s="17"/>
      <c r="I948" s="17"/>
      <c r="J948" s="17"/>
      <c r="O948" s="50"/>
      <c r="P948" s="51"/>
      <c r="Q948" s="51"/>
    </row>
    <row r="949" spans="5:17" ht="14.25" customHeight="1" x14ac:dyDescent="0.45">
      <c r="E949" s="19"/>
      <c r="F949" s="19"/>
      <c r="G949" s="17"/>
      <c r="H949" s="17"/>
      <c r="I949" s="17"/>
      <c r="J949" s="17"/>
      <c r="O949" s="50"/>
      <c r="P949" s="51"/>
      <c r="Q949" s="51"/>
    </row>
    <row r="950" spans="5:17" ht="14.25" customHeight="1" x14ac:dyDescent="0.45">
      <c r="E950" s="19"/>
      <c r="F950" s="19"/>
      <c r="G950" s="17"/>
      <c r="H950" s="17"/>
      <c r="I950" s="17"/>
      <c r="J950" s="17"/>
      <c r="O950" s="50"/>
      <c r="P950" s="51"/>
      <c r="Q950" s="51"/>
    </row>
    <row r="951" spans="5:17" ht="14.25" customHeight="1" x14ac:dyDescent="0.45">
      <c r="E951" s="19"/>
      <c r="F951" s="19"/>
      <c r="G951" s="17"/>
      <c r="H951" s="17"/>
      <c r="I951" s="17"/>
      <c r="J951" s="17"/>
      <c r="O951" s="50"/>
      <c r="P951" s="51"/>
      <c r="Q951" s="51"/>
    </row>
    <row r="952" spans="5:17" ht="14.25" customHeight="1" x14ac:dyDescent="0.45">
      <c r="E952" s="19"/>
      <c r="F952" s="19"/>
      <c r="G952" s="17"/>
      <c r="H952" s="17"/>
      <c r="I952" s="17"/>
      <c r="J952" s="17"/>
      <c r="O952" s="50"/>
      <c r="P952" s="51"/>
      <c r="Q952" s="51"/>
    </row>
    <row r="953" spans="5:17" ht="14.25" customHeight="1" x14ac:dyDescent="0.45">
      <c r="E953" s="19"/>
      <c r="F953" s="19"/>
      <c r="G953" s="17"/>
      <c r="H953" s="17"/>
      <c r="I953" s="17"/>
      <c r="J953" s="17"/>
      <c r="O953" s="50"/>
      <c r="P953" s="51"/>
      <c r="Q953" s="51"/>
    </row>
    <row r="954" spans="5:17" ht="14.25" customHeight="1" x14ac:dyDescent="0.45">
      <c r="E954" s="19"/>
      <c r="F954" s="19"/>
      <c r="G954" s="17"/>
      <c r="H954" s="17"/>
      <c r="I954" s="17"/>
      <c r="J954" s="17"/>
      <c r="O954" s="50"/>
      <c r="P954" s="51"/>
      <c r="Q954" s="51"/>
    </row>
    <row r="955" spans="5:17" ht="14.25" customHeight="1" x14ac:dyDescent="0.45">
      <c r="E955" s="19"/>
      <c r="F955" s="19"/>
      <c r="G955" s="17"/>
      <c r="H955" s="17"/>
      <c r="I955" s="17"/>
      <c r="J955" s="17"/>
      <c r="O955" s="50"/>
      <c r="P955" s="51"/>
      <c r="Q955" s="51"/>
    </row>
    <row r="956" spans="5:17" ht="14.25" customHeight="1" x14ac:dyDescent="0.45">
      <c r="E956" s="19"/>
      <c r="F956" s="19"/>
      <c r="G956" s="17"/>
      <c r="H956" s="17"/>
      <c r="I956" s="17"/>
      <c r="J956" s="17"/>
      <c r="O956" s="50"/>
      <c r="P956" s="51"/>
      <c r="Q956" s="51"/>
    </row>
    <row r="957" spans="5:17" ht="14.25" customHeight="1" x14ac:dyDescent="0.45">
      <c r="E957" s="19"/>
      <c r="F957" s="19"/>
      <c r="G957" s="17"/>
      <c r="H957" s="17"/>
      <c r="I957" s="17"/>
      <c r="J957" s="17"/>
      <c r="O957" s="50"/>
      <c r="P957" s="51"/>
      <c r="Q957" s="51"/>
    </row>
    <row r="958" spans="5:17" ht="14.25" customHeight="1" x14ac:dyDescent="0.45">
      <c r="E958" s="19"/>
      <c r="F958" s="19"/>
      <c r="G958" s="17"/>
      <c r="H958" s="17"/>
      <c r="I958" s="17"/>
      <c r="J958" s="17"/>
      <c r="O958" s="50"/>
      <c r="P958" s="51"/>
      <c r="Q958" s="51"/>
    </row>
    <row r="959" spans="5:17" ht="14.25" customHeight="1" x14ac:dyDescent="0.45">
      <c r="E959" s="19"/>
      <c r="F959" s="19"/>
      <c r="G959" s="17"/>
      <c r="H959" s="17"/>
      <c r="I959" s="17"/>
      <c r="J959" s="17"/>
      <c r="O959" s="50"/>
      <c r="P959" s="51"/>
      <c r="Q959" s="51"/>
    </row>
    <row r="960" spans="5:17" ht="14.25" customHeight="1" x14ac:dyDescent="0.45">
      <c r="E960" s="19"/>
      <c r="F960" s="19"/>
      <c r="G960" s="17"/>
      <c r="H960" s="17"/>
      <c r="I960" s="17"/>
      <c r="J960" s="17"/>
      <c r="O960" s="50"/>
      <c r="P960" s="51"/>
      <c r="Q960" s="51"/>
    </row>
    <row r="961" spans="5:17" ht="14.25" customHeight="1" x14ac:dyDescent="0.45">
      <c r="E961" s="19"/>
      <c r="F961" s="19"/>
      <c r="G961" s="17"/>
      <c r="H961" s="17"/>
      <c r="I961" s="17"/>
      <c r="J961" s="17"/>
      <c r="O961" s="50"/>
      <c r="P961" s="51"/>
      <c r="Q961" s="51"/>
    </row>
    <row r="962" spans="5:17" ht="14.25" customHeight="1" x14ac:dyDescent="0.45">
      <c r="E962" s="19"/>
      <c r="F962" s="19"/>
      <c r="G962" s="17"/>
      <c r="H962" s="17"/>
      <c r="I962" s="17"/>
      <c r="J962" s="17"/>
      <c r="O962" s="50"/>
      <c r="P962" s="51"/>
      <c r="Q962" s="51"/>
    </row>
    <row r="963" spans="5:17" ht="14.25" customHeight="1" x14ac:dyDescent="0.45">
      <c r="E963" s="19"/>
      <c r="F963" s="19"/>
      <c r="G963" s="17"/>
      <c r="H963" s="17"/>
      <c r="I963" s="17"/>
      <c r="J963" s="17"/>
      <c r="O963" s="50"/>
      <c r="P963" s="51"/>
      <c r="Q963" s="51"/>
    </row>
    <row r="964" spans="5:17" ht="14.25" customHeight="1" x14ac:dyDescent="0.45">
      <c r="E964" s="19"/>
      <c r="F964" s="19"/>
      <c r="G964" s="17"/>
      <c r="H964" s="17"/>
      <c r="I964" s="17"/>
      <c r="J964" s="17"/>
      <c r="O964" s="50"/>
      <c r="P964" s="51"/>
      <c r="Q964" s="51"/>
    </row>
    <row r="965" spans="5:17" ht="14.25" customHeight="1" x14ac:dyDescent="0.45">
      <c r="E965" s="19"/>
      <c r="F965" s="19"/>
      <c r="G965" s="17"/>
      <c r="H965" s="17"/>
      <c r="I965" s="17"/>
      <c r="J965" s="17"/>
      <c r="O965" s="50"/>
      <c r="P965" s="51"/>
      <c r="Q965" s="51"/>
    </row>
    <row r="966" spans="5:17" ht="14.25" customHeight="1" x14ac:dyDescent="0.45">
      <c r="E966" s="19"/>
      <c r="F966" s="19"/>
      <c r="G966" s="17"/>
      <c r="H966" s="17"/>
      <c r="I966" s="17"/>
      <c r="J966" s="17"/>
      <c r="O966" s="50"/>
      <c r="P966" s="51"/>
      <c r="Q966" s="51"/>
    </row>
    <row r="967" spans="5:17" ht="14.25" customHeight="1" x14ac:dyDescent="0.45">
      <c r="E967" s="19"/>
      <c r="F967" s="19"/>
      <c r="G967" s="17"/>
      <c r="H967" s="17"/>
      <c r="I967" s="17"/>
      <c r="J967" s="17"/>
      <c r="O967" s="50"/>
      <c r="P967" s="51"/>
      <c r="Q967" s="51"/>
    </row>
    <row r="968" spans="5:17" ht="14.25" customHeight="1" x14ac:dyDescent="0.45">
      <c r="E968" s="19"/>
      <c r="F968" s="19"/>
      <c r="G968" s="17"/>
      <c r="H968" s="17"/>
      <c r="I968" s="17"/>
      <c r="J968" s="17"/>
      <c r="O968" s="50"/>
      <c r="P968" s="51"/>
      <c r="Q968" s="51"/>
    </row>
    <row r="969" spans="5:17" ht="14.25" customHeight="1" x14ac:dyDescent="0.45">
      <c r="E969" s="19"/>
      <c r="F969" s="19"/>
      <c r="G969" s="17"/>
      <c r="H969" s="17"/>
      <c r="I969" s="17"/>
      <c r="J969" s="17"/>
      <c r="O969" s="50"/>
      <c r="P969" s="51"/>
      <c r="Q969" s="51"/>
    </row>
    <row r="970" spans="5:17" ht="14.25" customHeight="1" x14ac:dyDescent="0.45">
      <c r="E970" s="19"/>
      <c r="F970" s="19"/>
      <c r="G970" s="17"/>
      <c r="H970" s="17"/>
      <c r="I970" s="17"/>
      <c r="J970" s="17"/>
      <c r="O970" s="50"/>
      <c r="P970" s="51"/>
      <c r="Q970" s="51"/>
    </row>
    <row r="971" spans="5:17" ht="14.25" customHeight="1" x14ac:dyDescent="0.45">
      <c r="E971" s="19"/>
      <c r="F971" s="19"/>
      <c r="G971" s="17"/>
      <c r="H971" s="17"/>
      <c r="I971" s="17"/>
      <c r="J971" s="17"/>
      <c r="O971" s="50"/>
      <c r="P971" s="51"/>
      <c r="Q971" s="51"/>
    </row>
    <row r="972" spans="5:17" ht="14.25" customHeight="1" x14ac:dyDescent="0.45">
      <c r="E972" s="19"/>
      <c r="F972" s="19"/>
      <c r="G972" s="17"/>
      <c r="H972" s="17"/>
      <c r="I972" s="17"/>
      <c r="J972" s="17"/>
      <c r="O972" s="50"/>
      <c r="P972" s="51"/>
      <c r="Q972" s="51"/>
    </row>
    <row r="973" spans="5:17" ht="14.25" customHeight="1" x14ac:dyDescent="0.45">
      <c r="E973" s="19"/>
      <c r="F973" s="19"/>
      <c r="G973" s="17"/>
      <c r="H973" s="17"/>
      <c r="I973" s="17"/>
      <c r="J973" s="17"/>
      <c r="O973" s="50"/>
      <c r="P973" s="51"/>
      <c r="Q973" s="51"/>
    </row>
    <row r="974" spans="5:17" ht="14.25" customHeight="1" x14ac:dyDescent="0.45">
      <c r="E974" s="19"/>
      <c r="F974" s="19"/>
      <c r="G974" s="17"/>
      <c r="H974" s="17"/>
      <c r="I974" s="17"/>
      <c r="J974" s="17"/>
      <c r="O974" s="50"/>
      <c r="P974" s="51"/>
      <c r="Q974" s="51"/>
    </row>
    <row r="975" spans="5:17" ht="14.25" customHeight="1" x14ac:dyDescent="0.45">
      <c r="E975" s="19"/>
      <c r="F975" s="19"/>
      <c r="G975" s="17"/>
      <c r="H975" s="17"/>
      <c r="I975" s="17"/>
      <c r="J975" s="17"/>
      <c r="O975" s="50"/>
      <c r="P975" s="51"/>
      <c r="Q975" s="51"/>
    </row>
    <row r="976" spans="5:17" ht="14.25" customHeight="1" x14ac:dyDescent="0.45">
      <c r="E976" s="19"/>
      <c r="F976" s="19"/>
      <c r="G976" s="17"/>
      <c r="H976" s="17"/>
      <c r="I976" s="17"/>
      <c r="J976" s="17"/>
      <c r="O976" s="50"/>
      <c r="P976" s="51"/>
      <c r="Q976" s="51"/>
    </row>
    <row r="977" spans="5:17" ht="14.25" customHeight="1" x14ac:dyDescent="0.45">
      <c r="E977" s="19"/>
      <c r="F977" s="19"/>
      <c r="G977" s="17"/>
      <c r="H977" s="17"/>
      <c r="I977" s="17"/>
      <c r="J977" s="17"/>
      <c r="O977" s="50"/>
      <c r="P977" s="51"/>
      <c r="Q977" s="51"/>
    </row>
    <row r="978" spans="5:17" ht="14.25" customHeight="1" x14ac:dyDescent="0.45">
      <c r="E978" s="19"/>
      <c r="F978" s="19"/>
      <c r="G978" s="17"/>
      <c r="H978" s="17"/>
      <c r="I978" s="17"/>
      <c r="J978" s="17"/>
      <c r="O978" s="50"/>
      <c r="P978" s="51"/>
      <c r="Q978" s="51"/>
    </row>
    <row r="979" spans="5:17" ht="14.25" customHeight="1" x14ac:dyDescent="0.45">
      <c r="E979" s="19"/>
      <c r="F979" s="19"/>
      <c r="G979" s="17"/>
      <c r="H979" s="17"/>
      <c r="I979" s="17"/>
      <c r="J979" s="17"/>
      <c r="O979" s="50"/>
      <c r="P979" s="51"/>
      <c r="Q979" s="51"/>
    </row>
    <row r="980" spans="5:17" ht="14.25" customHeight="1" x14ac:dyDescent="0.45">
      <c r="E980" s="19"/>
      <c r="F980" s="19"/>
      <c r="G980" s="17"/>
      <c r="H980" s="17"/>
      <c r="I980" s="17"/>
      <c r="J980" s="17"/>
      <c r="O980" s="50"/>
      <c r="P980" s="51"/>
      <c r="Q980" s="51"/>
    </row>
    <row r="981" spans="5:17" ht="14.25" customHeight="1" x14ac:dyDescent="0.45">
      <c r="E981" s="19"/>
      <c r="F981" s="19"/>
      <c r="G981" s="17"/>
      <c r="H981" s="17"/>
      <c r="I981" s="17"/>
      <c r="J981" s="17"/>
      <c r="O981" s="50"/>
      <c r="P981" s="51"/>
      <c r="Q981" s="51"/>
    </row>
    <row r="982" spans="5:17" ht="14.25" customHeight="1" x14ac:dyDescent="0.45">
      <c r="E982" s="19"/>
      <c r="F982" s="19"/>
      <c r="G982" s="17"/>
      <c r="H982" s="17"/>
      <c r="I982" s="17"/>
      <c r="J982" s="17"/>
      <c r="O982" s="50"/>
      <c r="P982" s="51"/>
      <c r="Q982" s="51"/>
    </row>
    <row r="983" spans="5:17" ht="14.25" customHeight="1" x14ac:dyDescent="0.45">
      <c r="E983" s="19"/>
      <c r="F983" s="19"/>
      <c r="G983" s="17"/>
      <c r="H983" s="17"/>
      <c r="I983" s="17"/>
      <c r="J983" s="17"/>
      <c r="O983" s="50"/>
      <c r="P983" s="51"/>
      <c r="Q983" s="51"/>
    </row>
    <row r="984" spans="5:17" ht="14.25" customHeight="1" x14ac:dyDescent="0.45">
      <c r="E984" s="19"/>
      <c r="F984" s="19"/>
      <c r="G984" s="17"/>
      <c r="H984" s="17"/>
      <c r="I984" s="17"/>
      <c r="J984" s="17"/>
      <c r="O984" s="50"/>
      <c r="P984" s="51"/>
      <c r="Q984" s="51"/>
    </row>
    <row r="985" spans="5:17" ht="14.25" customHeight="1" x14ac:dyDescent="0.45">
      <c r="E985" s="19"/>
      <c r="F985" s="19"/>
      <c r="G985" s="17"/>
      <c r="H985" s="17"/>
      <c r="I985" s="17"/>
      <c r="J985" s="17"/>
      <c r="O985" s="50"/>
      <c r="P985" s="51"/>
      <c r="Q985" s="51"/>
    </row>
    <row r="986" spans="5:17" ht="14.25" customHeight="1" x14ac:dyDescent="0.45">
      <c r="E986" s="19"/>
      <c r="F986" s="19"/>
      <c r="G986" s="17"/>
      <c r="H986" s="17"/>
      <c r="I986" s="17"/>
      <c r="J986" s="17"/>
      <c r="O986" s="50"/>
      <c r="P986" s="51"/>
      <c r="Q986" s="51"/>
    </row>
    <row r="987" spans="5:17" ht="14.25" customHeight="1" x14ac:dyDescent="0.45">
      <c r="E987" s="19"/>
      <c r="F987" s="19"/>
      <c r="G987" s="17"/>
      <c r="H987" s="17"/>
      <c r="I987" s="17"/>
      <c r="J987" s="17"/>
      <c r="O987" s="50"/>
      <c r="P987" s="51"/>
      <c r="Q987" s="51"/>
    </row>
    <row r="988" spans="5:17" ht="14.25" customHeight="1" x14ac:dyDescent="0.45">
      <c r="E988" s="19"/>
      <c r="F988" s="19"/>
      <c r="G988" s="17"/>
      <c r="H988" s="17"/>
      <c r="I988" s="17"/>
      <c r="J988" s="17"/>
      <c r="O988" s="50"/>
      <c r="P988" s="51"/>
      <c r="Q988" s="51"/>
    </row>
    <row r="989" spans="5:17" ht="14.25" customHeight="1" x14ac:dyDescent="0.45">
      <c r="E989" s="19"/>
      <c r="F989" s="19"/>
      <c r="G989" s="17"/>
      <c r="H989" s="17"/>
      <c r="I989" s="17"/>
      <c r="J989" s="17"/>
      <c r="O989" s="50"/>
      <c r="P989" s="51"/>
      <c r="Q989" s="51"/>
    </row>
    <row r="990" spans="5:17" ht="14.25" customHeight="1" x14ac:dyDescent="0.45">
      <c r="E990" s="19"/>
      <c r="F990" s="19"/>
      <c r="G990" s="17"/>
      <c r="H990" s="17"/>
      <c r="I990" s="17"/>
      <c r="J990" s="17"/>
      <c r="O990" s="50"/>
      <c r="P990" s="51"/>
      <c r="Q990" s="51"/>
    </row>
    <row r="991" spans="5:17" ht="14.25" customHeight="1" x14ac:dyDescent="0.45">
      <c r="E991" s="19"/>
      <c r="F991" s="19"/>
      <c r="G991" s="17"/>
      <c r="H991" s="17"/>
      <c r="I991" s="17"/>
      <c r="J991" s="17"/>
      <c r="O991" s="50"/>
      <c r="P991" s="51"/>
      <c r="Q991" s="51"/>
    </row>
    <row r="992" spans="5:17" ht="14.25" customHeight="1" x14ac:dyDescent="0.45">
      <c r="E992" s="19"/>
      <c r="F992" s="19"/>
      <c r="G992" s="17"/>
      <c r="H992" s="17"/>
      <c r="I992" s="17"/>
      <c r="J992" s="17"/>
      <c r="O992" s="50"/>
      <c r="P992" s="51"/>
      <c r="Q992" s="51"/>
    </row>
    <row r="993" spans="5:17" ht="14.25" customHeight="1" x14ac:dyDescent="0.45">
      <c r="E993" s="19"/>
      <c r="F993" s="19"/>
      <c r="G993" s="17"/>
      <c r="H993" s="17"/>
      <c r="I993" s="17"/>
      <c r="J993" s="17"/>
      <c r="O993" s="50"/>
      <c r="P993" s="51"/>
      <c r="Q993" s="51"/>
    </row>
    <row r="994" spans="5:17" ht="14.25" customHeight="1" x14ac:dyDescent="0.45">
      <c r="E994" s="19"/>
      <c r="F994" s="19"/>
      <c r="G994" s="17"/>
      <c r="H994" s="17"/>
      <c r="I994" s="17"/>
      <c r="J994" s="17"/>
      <c r="O994" s="50"/>
      <c r="P994" s="51"/>
      <c r="Q994" s="51"/>
    </row>
    <row r="995" spans="5:17" ht="14.25" customHeight="1" x14ac:dyDescent="0.45">
      <c r="E995" s="19"/>
      <c r="F995" s="19"/>
      <c r="G995" s="17"/>
      <c r="H995" s="17"/>
      <c r="I995" s="17"/>
      <c r="J995" s="17"/>
      <c r="O995" s="50"/>
      <c r="P995" s="51"/>
      <c r="Q995" s="51"/>
    </row>
    <row r="996" spans="5:17" ht="14.25" customHeight="1" x14ac:dyDescent="0.45">
      <c r="E996" s="19"/>
      <c r="F996" s="19"/>
      <c r="G996" s="17"/>
      <c r="H996" s="17"/>
      <c r="I996" s="17"/>
      <c r="J996" s="17"/>
      <c r="O996" s="50"/>
      <c r="P996" s="51"/>
      <c r="Q996" s="51"/>
    </row>
    <row r="997" spans="5:17" ht="14.25" customHeight="1" x14ac:dyDescent="0.45">
      <c r="E997" s="19"/>
      <c r="F997" s="19"/>
      <c r="G997" s="17"/>
      <c r="H997" s="17"/>
      <c r="I997" s="17"/>
      <c r="J997" s="17"/>
      <c r="O997" s="50"/>
      <c r="P997" s="51"/>
      <c r="Q997" s="51"/>
    </row>
    <row r="998" spans="5:17" ht="14.25" customHeight="1" x14ac:dyDescent="0.45">
      <c r="E998" s="19"/>
      <c r="F998" s="19"/>
      <c r="G998" s="17"/>
      <c r="H998" s="17"/>
      <c r="I998" s="17"/>
      <c r="J998" s="17"/>
      <c r="O998" s="50"/>
      <c r="P998" s="51"/>
      <c r="Q998" s="51"/>
    </row>
    <row r="999" spans="5:17" ht="14.25" customHeight="1" x14ac:dyDescent="0.45">
      <c r="E999" s="19"/>
      <c r="F999" s="19"/>
      <c r="G999" s="17"/>
      <c r="H999" s="17"/>
      <c r="I999" s="17"/>
      <c r="J999" s="17"/>
      <c r="O999" s="50"/>
      <c r="P999" s="51"/>
      <c r="Q999" s="51"/>
    </row>
    <row r="1000" spans="5:17" ht="14.25" customHeight="1" x14ac:dyDescent="0.45">
      <c r="E1000" s="19"/>
      <c r="F1000" s="19"/>
      <c r="G1000" s="17"/>
      <c r="H1000" s="17"/>
      <c r="I1000" s="17"/>
      <c r="J1000" s="17"/>
      <c r="O1000" s="50"/>
      <c r="P1000" s="51"/>
      <c r="Q1000" s="51"/>
    </row>
    <row r="1001" spans="5:17" ht="14.25" customHeight="1" x14ac:dyDescent="0.45">
      <c r="E1001" s="19"/>
      <c r="F1001" s="19"/>
      <c r="G1001" s="17"/>
      <c r="H1001" s="17"/>
      <c r="I1001" s="17"/>
      <c r="J1001" s="17"/>
      <c r="O1001" s="50"/>
      <c r="P1001" s="51"/>
      <c r="Q1001" s="51"/>
    </row>
    <row r="1002" spans="5:17" ht="14.25" customHeight="1" x14ac:dyDescent="0.45">
      <c r="E1002" s="19"/>
      <c r="F1002" s="19"/>
      <c r="G1002" s="17"/>
      <c r="H1002" s="17"/>
      <c r="I1002" s="17"/>
      <c r="J1002" s="17"/>
      <c r="O1002" s="50"/>
      <c r="P1002" s="51"/>
      <c r="Q1002" s="51"/>
    </row>
    <row r="1003" spans="5:17" ht="14.25" customHeight="1" x14ac:dyDescent="0.45">
      <c r="E1003" s="19"/>
      <c r="F1003" s="19"/>
      <c r="G1003" s="17"/>
      <c r="H1003" s="17"/>
      <c r="I1003" s="17"/>
      <c r="J1003" s="17"/>
      <c r="O1003" s="50"/>
      <c r="P1003" s="51"/>
      <c r="Q1003" s="51"/>
    </row>
    <row r="1004" spans="5:17" ht="14.25" customHeight="1" x14ac:dyDescent="0.45">
      <c r="E1004" s="19"/>
      <c r="F1004" s="19"/>
      <c r="G1004" s="17"/>
      <c r="H1004" s="17"/>
      <c r="I1004" s="17"/>
      <c r="J1004" s="17"/>
      <c r="O1004" s="50"/>
      <c r="P1004" s="51"/>
      <c r="Q1004" s="51"/>
    </row>
    <row r="1005" spans="5:17" ht="14.25" customHeight="1" x14ac:dyDescent="0.45">
      <c r="E1005" s="19"/>
      <c r="F1005" s="19"/>
      <c r="G1005" s="17"/>
      <c r="H1005" s="17"/>
      <c r="I1005" s="17"/>
      <c r="J1005" s="17"/>
      <c r="O1005" s="50"/>
      <c r="P1005" s="51"/>
      <c r="Q1005" s="51"/>
    </row>
    <row r="1006" spans="5:17" ht="14.25" customHeight="1" x14ac:dyDescent="0.45">
      <c r="E1006" s="19"/>
      <c r="F1006" s="19"/>
      <c r="G1006" s="17"/>
      <c r="H1006" s="17"/>
      <c r="I1006" s="17"/>
      <c r="J1006" s="17"/>
      <c r="O1006" s="50"/>
      <c r="P1006" s="51"/>
      <c r="Q1006" s="51"/>
    </row>
    <row r="1007" spans="5:17" ht="14.25" customHeight="1" x14ac:dyDescent="0.45">
      <c r="E1007" s="19"/>
      <c r="F1007" s="19"/>
      <c r="G1007" s="17"/>
      <c r="H1007" s="17"/>
      <c r="I1007" s="17"/>
      <c r="J1007" s="17"/>
      <c r="O1007" s="50"/>
      <c r="P1007" s="51"/>
      <c r="Q1007" s="51"/>
    </row>
    <row r="1008" spans="5:17" ht="14.25" customHeight="1" x14ac:dyDescent="0.45">
      <c r="E1008" s="19"/>
      <c r="F1008" s="19"/>
      <c r="G1008" s="17"/>
      <c r="H1008" s="17"/>
      <c r="I1008" s="17"/>
      <c r="J1008" s="17"/>
      <c r="O1008" s="50"/>
      <c r="P1008" s="51"/>
      <c r="Q1008" s="51"/>
    </row>
    <row r="1009" spans="5:17" ht="14.25" customHeight="1" x14ac:dyDescent="0.45">
      <c r="E1009" s="19"/>
      <c r="F1009" s="19"/>
      <c r="G1009" s="17"/>
      <c r="H1009" s="17"/>
      <c r="I1009" s="17"/>
      <c r="J1009" s="17"/>
      <c r="O1009" s="50"/>
      <c r="P1009" s="51"/>
      <c r="Q1009" s="51"/>
    </row>
    <row r="1010" spans="5:17" ht="14.25" customHeight="1" x14ac:dyDescent="0.45">
      <c r="E1010" s="19"/>
      <c r="F1010" s="19"/>
      <c r="G1010" s="17"/>
      <c r="H1010" s="17"/>
      <c r="I1010" s="17"/>
      <c r="J1010" s="17"/>
      <c r="O1010" s="50"/>
      <c r="P1010" s="51"/>
      <c r="Q1010" s="51"/>
    </row>
    <row r="1011" spans="5:17" ht="14.25" customHeight="1" x14ac:dyDescent="0.45">
      <c r="E1011" s="19"/>
      <c r="F1011" s="19"/>
      <c r="G1011" s="17"/>
      <c r="H1011" s="17"/>
      <c r="I1011" s="17"/>
      <c r="J1011" s="17"/>
      <c r="O1011" s="50"/>
      <c r="P1011" s="51"/>
      <c r="Q1011" s="51"/>
    </row>
    <row r="1012" spans="5:17" ht="14.25" customHeight="1" x14ac:dyDescent="0.45">
      <c r="E1012" s="19"/>
      <c r="F1012" s="19"/>
      <c r="G1012" s="17"/>
      <c r="H1012" s="17"/>
      <c r="I1012" s="17"/>
      <c r="J1012" s="17"/>
      <c r="O1012" s="50"/>
      <c r="P1012" s="51"/>
      <c r="Q1012" s="51"/>
    </row>
    <row r="1013" spans="5:17" ht="14.25" customHeight="1" x14ac:dyDescent="0.45">
      <c r="E1013" s="19"/>
      <c r="F1013" s="19"/>
      <c r="G1013" s="17"/>
      <c r="H1013" s="17"/>
      <c r="I1013" s="17"/>
      <c r="J1013" s="17"/>
      <c r="O1013" s="50"/>
      <c r="P1013" s="51"/>
      <c r="Q1013" s="51"/>
    </row>
    <row r="1014" spans="5:17" ht="14.25" customHeight="1" x14ac:dyDescent="0.45">
      <c r="E1014" s="19"/>
      <c r="F1014" s="19"/>
      <c r="G1014" s="17"/>
      <c r="H1014" s="17"/>
      <c r="I1014" s="17"/>
      <c r="J1014" s="17"/>
      <c r="O1014" s="50"/>
      <c r="P1014" s="51"/>
      <c r="Q1014" s="51"/>
    </row>
    <row r="1015" spans="5:17" ht="14.25" customHeight="1" x14ac:dyDescent="0.45">
      <c r="E1015" s="19"/>
      <c r="F1015" s="19"/>
      <c r="G1015" s="17"/>
      <c r="H1015" s="17"/>
      <c r="I1015" s="17"/>
      <c r="J1015" s="17"/>
      <c r="O1015" s="50"/>
      <c r="P1015" s="51"/>
      <c r="Q1015" s="51"/>
    </row>
    <row r="1016" spans="5:17" ht="14.25" customHeight="1" x14ac:dyDescent="0.45">
      <c r="E1016" s="19"/>
      <c r="F1016" s="19"/>
      <c r="G1016" s="17"/>
      <c r="H1016" s="17"/>
      <c r="I1016" s="17"/>
      <c r="J1016" s="17"/>
      <c r="O1016" s="50"/>
      <c r="P1016" s="51"/>
      <c r="Q1016" s="51"/>
    </row>
    <row r="1017" spans="5:17" ht="14.25" customHeight="1" x14ac:dyDescent="0.45">
      <c r="E1017" s="19"/>
      <c r="F1017" s="19"/>
      <c r="G1017" s="17"/>
      <c r="H1017" s="17"/>
      <c r="I1017" s="17"/>
      <c r="J1017" s="17"/>
      <c r="O1017" s="50"/>
      <c r="P1017" s="51"/>
      <c r="Q1017" s="51"/>
    </row>
    <row r="1018" spans="5:17" ht="14.25" customHeight="1" x14ac:dyDescent="0.45">
      <c r="E1018" s="19"/>
      <c r="F1018" s="19"/>
      <c r="G1018" s="17"/>
      <c r="H1018" s="17"/>
      <c r="I1018" s="17"/>
      <c r="J1018" s="17"/>
      <c r="O1018" s="50"/>
      <c r="P1018" s="51"/>
      <c r="Q1018" s="51"/>
    </row>
    <row r="1019" spans="5:17" ht="14.25" customHeight="1" x14ac:dyDescent="0.45">
      <c r="E1019" s="19"/>
      <c r="F1019" s="19"/>
      <c r="G1019" s="17"/>
      <c r="H1019" s="17"/>
      <c r="I1019" s="17"/>
      <c r="J1019" s="17"/>
      <c r="O1019" s="50"/>
      <c r="P1019" s="51"/>
      <c r="Q1019" s="51"/>
    </row>
    <row r="1020" spans="5:17" ht="14.25" customHeight="1" x14ac:dyDescent="0.45">
      <c r="E1020" s="19"/>
      <c r="F1020" s="19"/>
      <c r="G1020" s="17"/>
      <c r="H1020" s="17"/>
      <c r="I1020" s="17"/>
      <c r="J1020" s="17"/>
      <c r="O1020" s="50"/>
      <c r="P1020" s="51"/>
      <c r="Q1020" s="51"/>
    </row>
    <row r="1021" spans="5:17" ht="14.25" customHeight="1" x14ac:dyDescent="0.45">
      <c r="E1021" s="19"/>
      <c r="F1021" s="19"/>
      <c r="G1021" s="17"/>
      <c r="H1021" s="17"/>
      <c r="I1021" s="17"/>
      <c r="J1021" s="17"/>
      <c r="O1021" s="50"/>
      <c r="P1021" s="51"/>
      <c r="Q1021" s="51"/>
    </row>
    <row r="1022" spans="5:17" ht="14.25" customHeight="1" x14ac:dyDescent="0.45">
      <c r="E1022" s="19"/>
      <c r="F1022" s="19"/>
      <c r="G1022" s="17"/>
      <c r="H1022" s="17"/>
      <c r="I1022" s="17"/>
      <c r="J1022" s="17"/>
      <c r="O1022" s="50"/>
      <c r="P1022" s="51"/>
      <c r="Q1022" s="51"/>
    </row>
  </sheetData>
  <autoFilter ref="A2:T49" xr:uid="{00000000-0009-0000-0000-000003000000}">
    <sortState ref="A18:T25">
      <sortCondition descending="1" ref="D2:D38"/>
    </sortState>
  </autoFilter>
  <mergeCells count="1">
    <mergeCell ref="G1:K1"/>
  </mergeCells>
  <conditionalFormatting sqref="G5">
    <cfRule type="cellIs" dxfId="21" priority="21" operator="lessThan">
      <formula>1</formula>
    </cfRule>
  </conditionalFormatting>
  <conditionalFormatting sqref="S2">
    <cfRule type="containsText" dxfId="20" priority="6" operator="containsText" text="Approved">
      <formula>NOT(ISERROR(SEARCH(("Approved"),(S2))))</formula>
    </cfRule>
  </conditionalFormatting>
  <conditionalFormatting sqref="S2">
    <cfRule type="containsText" dxfId="19" priority="7" operator="containsText" text="Denied">
      <formula>NOT(ISERROR(SEARCH(("Denied"),(S2))))</formula>
    </cfRule>
  </conditionalFormatting>
  <conditionalFormatting sqref="S2">
    <cfRule type="containsText" dxfId="18" priority="8" operator="containsText" text="Combined">
      <formula>NOT(ISERROR(SEARCH(("Combined"),(S2))))</formula>
    </cfRule>
  </conditionalFormatting>
  <conditionalFormatting sqref="S2">
    <cfRule type="containsText" dxfId="17" priority="9" operator="containsText" text="Pending">
      <formula>NOT(ISERROR(SEARCH(("Pending"),(S2))))</formula>
    </cfRule>
  </conditionalFormatting>
  <conditionalFormatting sqref="S2">
    <cfRule type="containsText" dxfId="16" priority="10" operator="containsText" text="Ridiculous">
      <formula>NOT(ISERROR(SEARCH(("Ridiculous"),(S2))))</formula>
    </cfRule>
  </conditionalFormatting>
  <conditionalFormatting sqref="S3:S49">
    <cfRule type="containsText" dxfId="15" priority="1" operator="containsText" text="Approved">
      <formula>NOT(ISERROR(SEARCH(("Approved"),(S3))))</formula>
    </cfRule>
  </conditionalFormatting>
  <conditionalFormatting sqref="S3:S49">
    <cfRule type="containsText" dxfId="14" priority="2" operator="containsText" text="Denied">
      <formula>NOT(ISERROR(SEARCH(("Denied"),(S3))))</formula>
    </cfRule>
  </conditionalFormatting>
  <conditionalFormatting sqref="S3:S49">
    <cfRule type="containsText" dxfId="13" priority="3" operator="containsText" text="Combined">
      <formula>NOT(ISERROR(SEARCH(("Combined"),(S3))))</formula>
    </cfRule>
  </conditionalFormatting>
  <conditionalFormatting sqref="S3:S49">
    <cfRule type="containsText" dxfId="12" priority="4" operator="containsText" text="Pending">
      <formula>NOT(ISERROR(SEARCH(("Pending"),(S3))))</formula>
    </cfRule>
  </conditionalFormatting>
  <conditionalFormatting sqref="S3:S49">
    <cfRule type="containsText" dxfId="11" priority="5" operator="containsText" text="Ridiculous">
      <formula>NOT(ISERROR(SEARCH(("Ridiculous"),(S3))))</formula>
    </cfRule>
  </conditionalFormatting>
  <hyperlinks>
    <hyperlink ref="P5" r:id="rId1" xr:uid="{00000000-0004-0000-0300-000000000000}"/>
    <hyperlink ref="P6" r:id="rId2" xr:uid="{00000000-0004-0000-0300-000001000000}"/>
    <hyperlink ref="P7" r:id="rId3" display="http://www.ebay.com.au/itm/Qty-20-Wing-Nut-10-24-3-16-UNC-Imperial-Stainless-Steel-304-A2-70-SS-/261974455389?hash=item3cfee4f45d:g:fDMAAOSw3ydVrMwR" xr:uid="{00000000-0004-0000-0300-000002000000}"/>
    <hyperlink ref="P12" r:id="rId4" xr:uid="{00000000-0004-0000-0300-000003000000}"/>
    <hyperlink ref="P18" r:id="rId5" display="http://www.ebay.com.au/itm/100PCS-M2X10-M2X10mm-Stainless-Bolts-cylinder-Diameter-2mm-Length-10mm-/271860422540?hash=item3f4c24d78c:g:EBsAAOSwrklVSFvX" xr:uid="{00000000-0004-0000-0300-000004000000}"/>
    <hyperlink ref="P27" r:id="rId6" xr:uid="{00000000-0004-0000-0300-000005000000}"/>
    <hyperlink ref="P38" r:id="rId7" display="http://www.ebay.com.au/itm/50x-M3-30mm-Black-Nylon-Threaded-Hex-Standoff-Spacer-Good-Quality-FOZ-/151725081529?hash=item23538503b9:g:upkAAOSw-vlVi3xj" xr:uid="{00000000-0004-0000-0300-000006000000}"/>
    <hyperlink ref="P20" display="https://www.aliexpress.com/item/50Pcs-M3-Alloy-Steel-Screws-Hex-Socket-Round-Head-Cap-Black-Screw-Furniture-Fastener-Bolt-M3/32773255624.html?ws_ab_test=searchweb0_0,searchweb201602_3_10065_10068_10000009_10084_10083_10080_10082_10081_10110_10111_10112_10" xr:uid="{00000000-0004-0000-0300-000007000000}"/>
    <hyperlink ref="P28" display="http://www.aliexpress.com/item/F85-100pcs-Metric-M3-x-10mm-Phillips-Pan-Head-Screws-Stainless-Steel/32599665025.html?ws_ab_test=searchweb201556_1,searchweb201644_2_505_506_503_504_502_10001_10002_10017_10010_10005_10011_10006_10003_10004_10009_10008,searc" xr:uid="{00000000-0004-0000-0300-000008000000}"/>
    <hyperlink ref="P15" r:id="rId8" xr:uid="{00000000-0004-0000-0300-000009000000}"/>
    <hyperlink ref="P8" display="http://www.aliexpress.com/item/F01985-100-100pcs-M3-Nylon-Insert-Lock-Hex-Nuts-Slip-resistant-For-Tyre-Robot-US-Free/32250491092.html?ws_ab_test=searchweb201556_1,searchweb201644_2_505_506_503_504_502_10001_10002_10017_10010_10005_10011_10006_10003_10004_" xr:uid="{00000000-0004-0000-0300-00000A000000}"/>
    <hyperlink ref="P4" display="https://www.aliexpress.com/item/20pcs-lot-Stainless-Steel-304-M3-Wing-Nut-Butterfly-Nut-Hand-Twist-Nut/32702509258.html?ws_ab_test=searchweb0_0,searchweb201602_3_10065_10068_10000009_10084_10083_10080_10082_10081_10110_10111_10112_10060_10113_10062_10114_" xr:uid="{00000000-0004-0000-0300-00000B000000}"/>
    <hyperlink ref="P23" r:id="rId9" xr:uid="{00000000-0004-0000-0300-00000C000000}"/>
    <hyperlink ref="P29" display="https://www.aliexpress.com/item/50Pcs-M3-Alloy-Steel-Screws-Hex-Socket-Round-Head-Cap-Black-Screw-Furniture-Fastener-Bolt-M3/32773255624.html?ws_ab_test=searchweb0_0,searchweb201602_3_10065_10068_10000009_10084_10083_10080_10082_10081_10110_10111_10112_10" xr:uid="{00000000-0004-0000-0300-00000D000000}"/>
    <hyperlink ref="P21" display="https://www.aliexpress.com/item/SZS-Hot-M3-x-20mm-Cross-Flat-Head-Countersunk-Bolts-Machine-Screws-100Pcs/32767802550.html?ws_ab_test=searchweb0_0,searchweb201602_3_10065_10068_10000009_10084_10083_10080_10082_10081_10110_10111_10112_10060_10113_10062_101" xr:uid="{00000000-0004-0000-0300-00000E000000}"/>
    <hyperlink ref="P31" r:id="rId10" xr:uid="{00000000-0004-0000-0300-00000F000000}"/>
    <hyperlink ref="P37" r:id="rId11" xr:uid="{00000000-0004-0000-0300-000010000000}"/>
    <hyperlink ref="P40" display="https://www.aliexpress.com/item/M3-35-6-1-pcs-Black-Nylon-Standoff-Spacer-Standard-M3-Male-Female-35mm-Standoff-Kit/32679681298.html?ws_ab_test=searchweb0_0,searchweb201602_3_10065_10068_10000009_10084_10000025_10083_10080_10000029_10082_10081_10000028_10" xr:uid="{00000000-0004-0000-0300-000011000000}"/>
    <hyperlink ref="P43" display="https://www.aliexpress.com/item/CSS-M3-Male-x-M3-Female-8mm-Long-Hexagonal-Brass-PCB-Standoffs-Spacers-50-Pcs/32597422511.html?ws_ab_test=searchweb0_0,searchweb201602_3_10065_10068_10000009_10084_10000025_10083_10080_10000029_10082_10081_10000028_10110_10" xr:uid="{00000000-0004-0000-0300-000012000000}"/>
    <hyperlink ref="P44" display="https://www.aliexpress.com/item/10Pcs-lot-M3-Male-6mm-x-M3-Female-10mm-Brass-Standoff-Spacer-M3-10-6/32656993852.html?ws_ab_test=searchweb0_0,searchweb201602_3_10065_10068_10000009_10084_10000025_10083_10080_10000029_10082_10081_10000028_10110_10111_10060" xr:uid="{00000000-0004-0000-0300-000013000000}"/>
    <hyperlink ref="P45" display="https://www.aliexpress.com/item/10pcs-lot-M3-Male-6mm-x-M3-Female-15mm-Brass-Standoff-Spacer-M3-15-6-High/32694258420.html?ws_ab_test=searchweb0_0,searchweb201602_3_10065_10068_10000009_10084_10000025_10083_10080_10000029_10082_10081_10000028_10110_10111_" xr:uid="{00000000-0004-0000-0300-000014000000}"/>
    <hyperlink ref="P47" r:id="rId12" xr:uid="{00000000-0004-0000-0300-000015000000}"/>
    <hyperlink ref="P30" r:id="rId13" xr:uid="{00000000-0004-0000-0300-000016000000}"/>
    <hyperlink ref="P17" r:id="rId14" xr:uid="{00000000-0004-0000-0300-000017000000}"/>
  </hyperlinks>
  <pageMargins left="0.7" right="0.7" top="0.75" bottom="0.75" header="0.3" footer="0.3"/>
  <pageSetup paperSize="9" orientation="portrait" verticalDpi="0"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'Input Lists'!$D$2:$D$7</xm:f>
          </x14:formula1>
          <xm:sqref>S3:S49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E14"/>
  <sheetViews>
    <sheetView showGridLines="0" zoomScale="114" workbookViewId="0">
      <selection activeCell="E39" sqref="E39"/>
    </sheetView>
  </sheetViews>
  <sheetFormatPr defaultColWidth="14.265625" defaultRowHeight="15.75" customHeight="1" x14ac:dyDescent="0.35"/>
  <cols>
    <col min="1" max="1" width="3.1328125" customWidth="1"/>
    <col min="2" max="2" width="16.19921875" bestFit="1" customWidth="1"/>
    <col min="3" max="3" width="19.59765625" bestFit="1" customWidth="1"/>
    <col min="4" max="4" width="9.86328125" bestFit="1" customWidth="1"/>
    <col min="5" max="6" width="29.73046875" customWidth="1"/>
  </cols>
  <sheetData>
    <row r="1" spans="2:5" s="17" customFormat="1" ht="15.75" customHeight="1" x14ac:dyDescent="0.35"/>
    <row r="2" spans="2:5" s="17" customFormat="1" ht="20.65" x14ac:dyDescent="0.6">
      <c r="B2" s="26" t="s">
        <v>162</v>
      </c>
    </row>
    <row r="3" spans="2:5" s="17" customFormat="1" ht="12.75" x14ac:dyDescent="0.35">
      <c r="B3" s="22" t="s">
        <v>163</v>
      </c>
    </row>
    <row r="4" spans="2:5" s="17" customFormat="1" ht="12.75" x14ac:dyDescent="0.35">
      <c r="B4" s="22"/>
    </row>
    <row r="5" spans="2:5" ht="17.100000000000001" customHeight="1" x14ac:dyDescent="0.4">
      <c r="B5" s="17"/>
      <c r="C5" s="27"/>
      <c r="D5" s="27"/>
      <c r="E5" s="27"/>
    </row>
    <row r="6" spans="2:5" ht="12.75" x14ac:dyDescent="0.35">
      <c r="B6" s="175"/>
      <c r="C6" s="176" t="s">
        <v>165</v>
      </c>
      <c r="D6" s="177"/>
    </row>
    <row r="7" spans="2:5" s="21" customFormat="1" ht="39.4" x14ac:dyDescent="0.4">
      <c r="B7" s="181" t="s">
        <v>5</v>
      </c>
      <c r="C7" s="182" t="s">
        <v>595</v>
      </c>
      <c r="D7" s="183" t="s">
        <v>164</v>
      </c>
    </row>
    <row r="8" spans="2:5" ht="15.75" customHeight="1" x14ac:dyDescent="0.35">
      <c r="B8" s="175" t="s">
        <v>293</v>
      </c>
      <c r="C8" s="185">
        <v>1617.2950000000012</v>
      </c>
      <c r="D8" s="186">
        <v>1486.8550000000012</v>
      </c>
    </row>
    <row r="9" spans="2:5" ht="15.75" customHeight="1" x14ac:dyDescent="0.35">
      <c r="B9" s="179" t="s">
        <v>73</v>
      </c>
      <c r="C9" s="187">
        <v>1823.4819999999995</v>
      </c>
      <c r="D9" s="188">
        <v>1391.0720000000001</v>
      </c>
    </row>
    <row r="10" spans="2:5" ht="15.75" customHeight="1" x14ac:dyDescent="0.35">
      <c r="B10" s="179" t="s">
        <v>167</v>
      </c>
      <c r="C10" s="187">
        <v>0</v>
      </c>
      <c r="D10" s="188">
        <v>0</v>
      </c>
    </row>
    <row r="11" spans="2:5" ht="13.15" x14ac:dyDescent="0.4">
      <c r="B11" s="184" t="s">
        <v>168</v>
      </c>
      <c r="C11" s="189">
        <v>3440.7769999999996</v>
      </c>
      <c r="D11" s="190">
        <v>2877.9270000000015</v>
      </c>
    </row>
    <row r="14" spans="2:5" ht="12.75" x14ac:dyDescent="0.35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1:M33"/>
  <sheetViews>
    <sheetView showGridLines="0" workbookViewId="0">
      <selection activeCell="L19" sqref="L19"/>
    </sheetView>
  </sheetViews>
  <sheetFormatPr defaultColWidth="14.265625" defaultRowHeight="15.75" customHeight="1" x14ac:dyDescent="0.35"/>
  <cols>
    <col min="1" max="1" width="5.73046875" customWidth="1"/>
    <col min="2" max="2" width="32.33203125" bestFit="1" customWidth="1"/>
    <col min="3" max="3" width="14" bestFit="1" customWidth="1"/>
    <col min="4" max="4" width="6.796875" bestFit="1" customWidth="1"/>
    <col min="5" max="5" width="6.59765625" bestFit="1" customWidth="1"/>
    <col min="6" max="6" width="7.265625" bestFit="1" customWidth="1"/>
    <col min="7" max="8" width="6.265625" bestFit="1" customWidth="1"/>
    <col min="9" max="9" width="9.86328125" customWidth="1"/>
  </cols>
  <sheetData>
    <row r="1" spans="2:13" s="17" customFormat="1" ht="15.75" customHeight="1" x14ac:dyDescent="0.35"/>
    <row r="2" spans="2:13" s="17" customFormat="1" ht="20.65" x14ac:dyDescent="0.6">
      <c r="B2" s="26" t="s">
        <v>169</v>
      </c>
    </row>
    <row r="3" spans="2:13" s="17" customFormat="1" ht="15.75" customHeight="1" x14ac:dyDescent="0.35">
      <c r="B3" s="22" t="s">
        <v>163</v>
      </c>
    </row>
    <row r="4" spans="2:13" s="17" customFormat="1" ht="15.75" customHeight="1" x14ac:dyDescent="0.35"/>
    <row r="5" spans="2:13" ht="15.75" customHeight="1" x14ac:dyDescent="0.35">
      <c r="B5" s="176" t="s">
        <v>166</v>
      </c>
      <c r="C5" s="176" t="s">
        <v>102</v>
      </c>
      <c r="D5" s="191"/>
      <c r="E5" s="191"/>
      <c r="F5" s="191"/>
      <c r="G5" s="191"/>
      <c r="H5" s="177"/>
      <c r="J5" s="39"/>
      <c r="K5" s="39"/>
      <c r="L5" s="39"/>
      <c r="M5" s="17"/>
    </row>
    <row r="6" spans="2:13" ht="15.75" customHeight="1" x14ac:dyDescent="0.35">
      <c r="B6" s="176" t="s">
        <v>100</v>
      </c>
      <c r="C6" s="175" t="s">
        <v>108</v>
      </c>
      <c r="D6" s="192" t="s">
        <v>112</v>
      </c>
      <c r="E6" s="192" t="s">
        <v>109</v>
      </c>
      <c r="F6" s="192" t="s">
        <v>42</v>
      </c>
      <c r="G6" s="192" t="s">
        <v>106</v>
      </c>
      <c r="H6" s="178" t="s">
        <v>167</v>
      </c>
      <c r="J6" s="17"/>
      <c r="K6" s="17"/>
      <c r="L6" s="17"/>
      <c r="M6" s="40"/>
    </row>
    <row r="7" spans="2:13" ht="15.75" customHeight="1" x14ac:dyDescent="0.35">
      <c r="B7" s="193">
        <v>42656</v>
      </c>
      <c r="C7" s="185"/>
      <c r="D7" s="194"/>
      <c r="E7" s="194"/>
      <c r="F7" s="194">
        <v>49.080000000000005</v>
      </c>
      <c r="G7" s="194"/>
      <c r="H7" s="186"/>
      <c r="J7" s="17"/>
      <c r="K7" s="17"/>
      <c r="L7" s="17"/>
      <c r="M7" s="40"/>
    </row>
    <row r="8" spans="2:13" ht="15.75" customHeight="1" x14ac:dyDescent="0.35">
      <c r="B8" s="195">
        <v>42710</v>
      </c>
      <c r="C8" s="187"/>
      <c r="D8" s="85"/>
      <c r="E8" s="85"/>
      <c r="F8" s="85">
        <v>249.67</v>
      </c>
      <c r="G8" s="85"/>
      <c r="H8" s="188"/>
      <c r="J8" s="17"/>
      <c r="K8" s="17"/>
      <c r="L8" s="17"/>
      <c r="M8" s="40"/>
    </row>
    <row r="9" spans="2:13" ht="15.75" customHeight="1" x14ac:dyDescent="0.35">
      <c r="B9" s="195">
        <v>42711</v>
      </c>
      <c r="C9" s="187"/>
      <c r="D9" s="85"/>
      <c r="E9" s="85"/>
      <c r="F9" s="85">
        <v>219.06</v>
      </c>
      <c r="G9" s="85"/>
      <c r="H9" s="188"/>
      <c r="J9" s="17"/>
      <c r="K9" s="17"/>
      <c r="L9" s="17"/>
      <c r="M9" s="40"/>
    </row>
    <row r="10" spans="2:13" ht="15.75" customHeight="1" x14ac:dyDescent="0.35">
      <c r="B10" s="195">
        <v>42719</v>
      </c>
      <c r="C10" s="187"/>
      <c r="D10" s="85"/>
      <c r="E10" s="85">
        <v>263.95999999999998</v>
      </c>
      <c r="F10" s="85">
        <v>258.29200000000003</v>
      </c>
      <c r="G10" s="85"/>
      <c r="H10" s="188"/>
      <c r="J10" s="40"/>
      <c r="K10" s="40"/>
      <c r="L10" s="40"/>
      <c r="M10" s="40"/>
    </row>
    <row r="11" spans="2:13" ht="15.75" customHeight="1" x14ac:dyDescent="0.35">
      <c r="B11" s="195">
        <v>42727</v>
      </c>
      <c r="C11" s="187"/>
      <c r="D11" s="85"/>
      <c r="E11" s="85"/>
      <c r="F11" s="85"/>
      <c r="G11" s="85">
        <v>193.86</v>
      </c>
      <c r="H11" s="188"/>
      <c r="J11" s="17"/>
      <c r="K11" s="17"/>
      <c r="L11" s="17"/>
      <c r="M11" s="40"/>
    </row>
    <row r="12" spans="2:13" ht="15.75" customHeight="1" x14ac:dyDescent="0.35">
      <c r="B12" s="195">
        <v>42736</v>
      </c>
      <c r="C12" s="187"/>
      <c r="D12" s="85"/>
      <c r="E12" s="85">
        <v>480</v>
      </c>
      <c r="F12" s="85"/>
      <c r="G12" s="85"/>
      <c r="H12" s="188"/>
      <c r="J12" s="40"/>
      <c r="K12" s="40"/>
      <c r="L12" s="40"/>
      <c r="M12" s="40"/>
    </row>
    <row r="13" spans="2:13" ht="15.75" customHeight="1" x14ac:dyDescent="0.35">
      <c r="B13" s="195">
        <v>42744</v>
      </c>
      <c r="C13" s="187"/>
      <c r="D13" s="85">
        <v>43.82</v>
      </c>
      <c r="E13" s="85"/>
      <c r="F13" s="85"/>
      <c r="G13" s="85"/>
      <c r="H13" s="188"/>
      <c r="J13" s="17"/>
      <c r="K13" s="17"/>
      <c r="L13" s="17"/>
      <c r="M13" s="17"/>
    </row>
    <row r="14" spans="2:13" ht="15.75" customHeight="1" x14ac:dyDescent="0.35">
      <c r="B14" s="195">
        <v>42759</v>
      </c>
      <c r="C14" s="187"/>
      <c r="D14" s="85"/>
      <c r="E14" s="85"/>
      <c r="F14" s="85">
        <v>81.7</v>
      </c>
      <c r="G14" s="85"/>
      <c r="H14" s="188"/>
      <c r="J14" s="17"/>
      <c r="K14" s="17"/>
      <c r="L14" s="17"/>
      <c r="M14" s="17"/>
    </row>
    <row r="15" spans="2:13" ht="15.75" customHeight="1" x14ac:dyDescent="0.35">
      <c r="B15" s="195">
        <v>42767</v>
      </c>
      <c r="C15" s="187"/>
      <c r="D15" s="85">
        <v>3.2</v>
      </c>
      <c r="E15" s="85">
        <v>99</v>
      </c>
      <c r="F15" s="85">
        <v>6</v>
      </c>
      <c r="G15" s="85"/>
      <c r="H15" s="188"/>
      <c r="J15" s="17"/>
      <c r="K15" s="17"/>
      <c r="L15" s="17"/>
      <c r="M15" s="17"/>
    </row>
    <row r="16" spans="2:13" ht="15.75" customHeight="1" x14ac:dyDescent="0.35">
      <c r="B16" s="195">
        <v>42771</v>
      </c>
      <c r="C16" s="187"/>
      <c r="D16" s="85"/>
      <c r="E16" s="85"/>
      <c r="F16" s="85">
        <v>365.32999999999993</v>
      </c>
      <c r="G16" s="85"/>
      <c r="H16" s="188"/>
      <c r="J16" s="17"/>
      <c r="K16" s="17"/>
      <c r="L16" s="17"/>
      <c r="M16" s="17"/>
    </row>
    <row r="17" spans="2:8" ht="15.75" customHeight="1" x14ac:dyDescent="0.35">
      <c r="B17" s="195">
        <v>42784</v>
      </c>
      <c r="C17" s="187"/>
      <c r="D17" s="85">
        <v>1.72</v>
      </c>
      <c r="E17" s="85"/>
      <c r="F17" s="85"/>
      <c r="G17" s="85"/>
      <c r="H17" s="188"/>
    </row>
    <row r="18" spans="2:8" ht="15.75" customHeight="1" x14ac:dyDescent="0.35">
      <c r="B18" s="195">
        <v>42807</v>
      </c>
      <c r="C18" s="187"/>
      <c r="D18" s="85">
        <v>14.75</v>
      </c>
      <c r="E18" s="85"/>
      <c r="F18" s="85"/>
      <c r="G18" s="85"/>
      <c r="H18" s="188"/>
    </row>
    <row r="19" spans="2:8" ht="15.75" customHeight="1" x14ac:dyDescent="0.35">
      <c r="B19" s="195">
        <v>42817</v>
      </c>
      <c r="C19" s="187"/>
      <c r="D19" s="85">
        <v>7.44</v>
      </c>
      <c r="E19" s="85"/>
      <c r="F19" s="85"/>
      <c r="G19" s="85"/>
      <c r="H19" s="188"/>
    </row>
    <row r="20" spans="2:8" ht="15.75" customHeight="1" x14ac:dyDescent="0.35">
      <c r="B20" s="195">
        <v>42834</v>
      </c>
      <c r="C20" s="187"/>
      <c r="D20" s="85"/>
      <c r="E20" s="85"/>
      <c r="F20" s="85">
        <v>48.52</v>
      </c>
      <c r="G20" s="85"/>
      <c r="H20" s="188"/>
    </row>
    <row r="21" spans="2:8" ht="15.75" customHeight="1" x14ac:dyDescent="0.35">
      <c r="B21" s="195">
        <v>42858</v>
      </c>
      <c r="C21" s="187"/>
      <c r="D21" s="85"/>
      <c r="E21" s="85"/>
      <c r="F21" s="85">
        <v>16</v>
      </c>
      <c r="G21" s="85"/>
      <c r="H21" s="188"/>
    </row>
    <row r="22" spans="2:8" ht="15.75" customHeight="1" x14ac:dyDescent="0.35">
      <c r="B22" s="195">
        <v>42873</v>
      </c>
      <c r="C22" s="187"/>
      <c r="D22" s="85">
        <v>4.68</v>
      </c>
      <c r="E22" s="85"/>
      <c r="F22" s="85"/>
      <c r="G22" s="85"/>
      <c r="H22" s="188"/>
    </row>
    <row r="23" spans="2:8" ht="15.75" customHeight="1" x14ac:dyDescent="0.35">
      <c r="B23" s="195">
        <v>42874</v>
      </c>
      <c r="C23" s="187"/>
      <c r="D23" s="85"/>
      <c r="E23" s="85"/>
      <c r="F23" s="85">
        <v>72.06</v>
      </c>
      <c r="G23" s="85"/>
      <c r="H23" s="188"/>
    </row>
    <row r="24" spans="2:8" ht="15.75" customHeight="1" x14ac:dyDescent="0.35">
      <c r="B24" s="195">
        <v>42879</v>
      </c>
      <c r="C24" s="187"/>
      <c r="D24" s="85"/>
      <c r="E24" s="85"/>
      <c r="F24" s="85">
        <v>12</v>
      </c>
      <c r="G24" s="85"/>
      <c r="H24" s="188"/>
    </row>
    <row r="25" spans="2:8" ht="15.75" customHeight="1" x14ac:dyDescent="0.35">
      <c r="B25" s="195">
        <v>42913</v>
      </c>
      <c r="C25" s="187"/>
      <c r="D25" s="85">
        <v>77.319999999999993</v>
      </c>
      <c r="E25" s="85"/>
      <c r="F25" s="85"/>
      <c r="G25" s="85"/>
      <c r="H25" s="188"/>
    </row>
    <row r="26" spans="2:8" ht="15.75" customHeight="1" x14ac:dyDescent="0.35">
      <c r="B26" s="195">
        <v>42914</v>
      </c>
      <c r="C26" s="187"/>
      <c r="D26" s="85">
        <v>12.2</v>
      </c>
      <c r="E26" s="85"/>
      <c r="F26" s="85"/>
      <c r="G26" s="85"/>
      <c r="H26" s="188"/>
    </row>
    <row r="27" spans="2:8" ht="15.75" customHeight="1" x14ac:dyDescent="0.35">
      <c r="B27" s="195">
        <v>42915</v>
      </c>
      <c r="C27" s="187"/>
      <c r="D27" s="85">
        <v>1.6</v>
      </c>
      <c r="E27" s="85"/>
      <c r="F27" s="85"/>
      <c r="G27" s="85"/>
      <c r="H27" s="188"/>
    </row>
    <row r="28" spans="2:8" ht="15.75" customHeight="1" x14ac:dyDescent="0.35">
      <c r="B28" s="195">
        <v>42934</v>
      </c>
      <c r="C28" s="187"/>
      <c r="D28" s="85"/>
      <c r="E28" s="85"/>
      <c r="F28" s="85">
        <v>27.709999999999997</v>
      </c>
      <c r="G28" s="85"/>
      <c r="H28" s="188"/>
    </row>
    <row r="29" spans="2:8" ht="15.75" customHeight="1" x14ac:dyDescent="0.35">
      <c r="B29" s="195">
        <v>42953</v>
      </c>
      <c r="C29" s="187"/>
      <c r="D29" s="85"/>
      <c r="E29" s="85"/>
      <c r="F29" s="85">
        <v>60.18</v>
      </c>
      <c r="G29" s="85"/>
      <c r="H29" s="188"/>
    </row>
    <row r="30" spans="2:8" ht="15.75" customHeight="1" x14ac:dyDescent="0.35">
      <c r="B30" s="195">
        <v>42970</v>
      </c>
      <c r="C30" s="187"/>
      <c r="D30" s="85"/>
      <c r="E30" s="85"/>
      <c r="F30" s="85">
        <v>31.479999999999997</v>
      </c>
      <c r="G30" s="85"/>
      <c r="H30" s="188"/>
    </row>
    <row r="31" spans="2:8" ht="15.75" customHeight="1" x14ac:dyDescent="0.35">
      <c r="B31" s="195">
        <v>42974</v>
      </c>
      <c r="C31" s="187"/>
      <c r="D31" s="85"/>
      <c r="E31" s="85"/>
      <c r="F31" s="85">
        <v>38.204999999999991</v>
      </c>
      <c r="G31" s="85"/>
      <c r="H31" s="188"/>
    </row>
    <row r="32" spans="2:8" ht="15.75" customHeight="1" x14ac:dyDescent="0.35">
      <c r="B32" s="179" t="s">
        <v>167</v>
      </c>
      <c r="C32" s="187">
        <v>0</v>
      </c>
      <c r="D32" s="85">
        <v>89.089999999999975</v>
      </c>
      <c r="E32" s="85">
        <v>50</v>
      </c>
      <c r="F32" s="85">
        <v>0</v>
      </c>
      <c r="G32" s="85"/>
      <c r="H32" s="188">
        <v>0</v>
      </c>
    </row>
    <row r="33" spans="2:8" ht="15.75" customHeight="1" x14ac:dyDescent="0.35">
      <c r="B33" s="180" t="s">
        <v>168</v>
      </c>
      <c r="C33" s="196">
        <v>0</v>
      </c>
      <c r="D33" s="197">
        <v>255.81999999999996</v>
      </c>
      <c r="E33" s="197">
        <v>892.96</v>
      </c>
      <c r="F33" s="197">
        <v>1535.287</v>
      </c>
      <c r="G33" s="197">
        <v>193.86</v>
      </c>
      <c r="H33" s="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1:GN23"/>
  <sheetViews>
    <sheetView showGridLines="0" workbookViewId="0">
      <selection activeCell="B16" sqref="B16"/>
    </sheetView>
  </sheetViews>
  <sheetFormatPr defaultColWidth="14.265625" defaultRowHeight="15.75" customHeight="1" x14ac:dyDescent="0.35"/>
  <cols>
    <col min="1" max="1" width="4.265625" customWidth="1"/>
    <col min="2" max="3" width="25.86328125" customWidth="1"/>
    <col min="4" max="4" width="20.1328125" customWidth="1"/>
  </cols>
  <sheetData>
    <row r="1" spans="2:196" s="17" customFormat="1" ht="15.75" customHeight="1" x14ac:dyDescent="0.35"/>
    <row r="2" spans="2:196" s="17" customFormat="1" ht="20.65" x14ac:dyDescent="0.6">
      <c r="B2" s="26" t="s">
        <v>200</v>
      </c>
    </row>
    <row r="3" spans="2:196" s="17" customFormat="1" ht="12.75" x14ac:dyDescent="0.35">
      <c r="B3" s="22" t="s">
        <v>163</v>
      </c>
    </row>
    <row r="4" spans="2:196" s="17" customFormat="1" ht="15.75" customHeight="1" x14ac:dyDescent="0.35"/>
    <row r="5" spans="2:196" ht="17.25" x14ac:dyDescent="0.45">
      <c r="B5" s="201" t="s">
        <v>98</v>
      </c>
      <c r="C5" s="202" t="s">
        <v>105</v>
      </c>
      <c r="D5" s="28" t="s">
        <v>170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</row>
    <row r="6" spans="2:196" ht="15.75" customHeight="1" x14ac:dyDescent="0.45">
      <c r="B6" s="201" t="s">
        <v>100</v>
      </c>
      <c r="C6" s="203" t="s">
        <v>167</v>
      </c>
      <c r="D6" s="28" t="s">
        <v>171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</row>
    <row r="7" spans="2:196" ht="15.75" customHeight="1" x14ac:dyDescent="0.45">
      <c r="B7" s="201" t="s">
        <v>102</v>
      </c>
      <c r="C7" s="202" t="s">
        <v>109</v>
      </c>
      <c r="D7" s="28" t="s">
        <v>172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</row>
    <row r="8" spans="2:196" ht="15.75" customHeight="1" x14ac:dyDescent="0.3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</row>
    <row r="9" spans="2:196" ht="15.75" customHeight="1" x14ac:dyDescent="0.35">
      <c r="B9" s="176" t="s">
        <v>173</v>
      </c>
      <c r="C9" s="199" t="s">
        <v>174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</row>
    <row r="10" spans="2:196" ht="15.75" customHeight="1" x14ac:dyDescent="0.45">
      <c r="B10" s="180" t="s">
        <v>439</v>
      </c>
      <c r="C10" s="200">
        <v>1</v>
      </c>
      <c r="D10" s="28" t="s">
        <v>175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</row>
    <row r="11" spans="2:196" ht="15.75" customHeight="1" x14ac:dyDescent="0.45">
      <c r="D11" s="28" t="s">
        <v>176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</row>
    <row r="12" spans="2:196" ht="15.75" customHeight="1" x14ac:dyDescent="0.35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</row>
    <row r="20" spans="4:4" ht="15.75" customHeight="1" x14ac:dyDescent="0.35">
      <c r="D20" s="7"/>
    </row>
    <row r="21" spans="4:4" ht="15.75" customHeight="1" x14ac:dyDescent="0.35">
      <c r="D21" s="7"/>
    </row>
    <row r="22" spans="4:4" ht="15.75" customHeight="1" x14ac:dyDescent="0.35">
      <c r="D22" s="7"/>
    </row>
    <row r="23" spans="4:4" ht="15.75" customHeight="1" x14ac:dyDescent="0.35">
      <c r="D2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N40"/>
  <sheetViews>
    <sheetView showGridLines="0" workbookViewId="0">
      <selection activeCell="G20" sqref="G20"/>
    </sheetView>
  </sheetViews>
  <sheetFormatPr defaultColWidth="14.265625" defaultRowHeight="15.75" customHeight="1" x14ac:dyDescent="0.35"/>
  <cols>
    <col min="1" max="1" width="4.265625" style="17" customWidth="1"/>
    <col min="2" max="3" width="25.86328125" style="17" customWidth="1"/>
    <col min="4" max="4" width="24.265625" style="17" customWidth="1"/>
    <col min="5" max="16384" width="14.265625" style="17"/>
  </cols>
  <sheetData>
    <row r="2" spans="2:196" ht="20.65" x14ac:dyDescent="0.6">
      <c r="B2" s="26" t="s">
        <v>201</v>
      </c>
    </row>
    <row r="3" spans="2:196" ht="12.75" x14ac:dyDescent="0.35">
      <c r="B3" s="22" t="s">
        <v>163</v>
      </c>
    </row>
    <row r="5" spans="2:196" ht="17.25" x14ac:dyDescent="0.45">
      <c r="B5" s="201" t="s">
        <v>98</v>
      </c>
      <c r="C5" s="202" t="s">
        <v>105</v>
      </c>
      <c r="D5" s="28" t="s">
        <v>170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</row>
    <row r="6" spans="2:196" ht="15.75" customHeight="1" x14ac:dyDescent="0.45">
      <c r="B6" s="201" t="s">
        <v>100</v>
      </c>
      <c r="C6" s="203" t="s">
        <v>167</v>
      </c>
      <c r="D6" s="28" t="s">
        <v>171</v>
      </c>
    </row>
    <row r="7" spans="2:196" ht="15.75" customHeight="1" x14ac:dyDescent="0.45">
      <c r="B7" s="201" t="s">
        <v>102</v>
      </c>
      <c r="C7" s="202" t="s">
        <v>112</v>
      </c>
      <c r="D7" s="28" t="s">
        <v>177</v>
      </c>
    </row>
    <row r="9" spans="2:196" ht="15.75" customHeight="1" x14ac:dyDescent="0.35">
      <c r="B9" s="176" t="s">
        <v>173</v>
      </c>
      <c r="C9" s="204" t="s">
        <v>9</v>
      </c>
      <c r="D9" s="204" t="s">
        <v>424</v>
      </c>
      <c r="E9" s="199" t="s">
        <v>174</v>
      </c>
    </row>
    <row r="10" spans="2:196" ht="17.25" x14ac:dyDescent="0.45">
      <c r="B10" s="175" t="s">
        <v>308</v>
      </c>
      <c r="C10" s="175" t="s">
        <v>308</v>
      </c>
      <c r="D10" s="175" t="s">
        <v>167</v>
      </c>
      <c r="E10" s="205"/>
      <c r="F10" s="28" t="s">
        <v>175</v>
      </c>
    </row>
    <row r="11" spans="2:196" ht="17.25" x14ac:dyDescent="0.45">
      <c r="B11" s="180" t="s">
        <v>440</v>
      </c>
      <c r="C11" s="180" t="s">
        <v>167</v>
      </c>
      <c r="D11" s="180" t="s">
        <v>167</v>
      </c>
      <c r="E11" s="200">
        <v>1</v>
      </c>
      <c r="F11" s="28" t="s">
        <v>176</v>
      </c>
    </row>
    <row r="12" spans="2:196" ht="15.75" customHeight="1" x14ac:dyDescent="0.35">
      <c r="B12"/>
      <c r="C12"/>
      <c r="D12"/>
      <c r="E12"/>
    </row>
    <row r="13" spans="2:196" ht="15.75" customHeight="1" x14ac:dyDescent="0.35">
      <c r="B13"/>
      <c r="C13"/>
      <c r="D13"/>
      <c r="E13"/>
    </row>
    <row r="14" spans="2:196" ht="15.75" customHeight="1" x14ac:dyDescent="0.35">
      <c r="B14"/>
      <c r="C14"/>
      <c r="D14"/>
      <c r="E14"/>
    </row>
    <row r="15" spans="2:196" ht="15.75" customHeight="1" x14ac:dyDescent="0.35">
      <c r="B15"/>
      <c r="C15"/>
      <c r="D15"/>
      <c r="E15"/>
    </row>
    <row r="16" spans="2:196" ht="15.75" customHeight="1" x14ac:dyDescent="0.35">
      <c r="B16"/>
      <c r="C16"/>
      <c r="D16"/>
      <c r="E16"/>
    </row>
    <row r="17" spans="2:5" ht="15.75" customHeight="1" x14ac:dyDescent="0.35">
      <c r="B17"/>
      <c r="C17"/>
      <c r="D17"/>
      <c r="E17"/>
    </row>
    <row r="18" spans="2:5" ht="15.75" customHeight="1" x14ac:dyDescent="0.35">
      <c r="B18"/>
      <c r="C18"/>
      <c r="D18"/>
      <c r="E18"/>
    </row>
    <row r="19" spans="2:5" ht="15.75" customHeight="1" x14ac:dyDescent="0.35">
      <c r="B19"/>
      <c r="C19"/>
      <c r="D19"/>
      <c r="E19"/>
    </row>
    <row r="20" spans="2:5" ht="12.75" x14ac:dyDescent="0.35">
      <c r="B20"/>
      <c r="C20"/>
      <c r="D20"/>
      <c r="E20"/>
    </row>
    <row r="21" spans="2:5" ht="12.75" x14ac:dyDescent="0.35">
      <c r="B21"/>
      <c r="C21"/>
      <c r="D21"/>
      <c r="E21"/>
    </row>
    <row r="22" spans="2:5" ht="12.75" x14ac:dyDescent="0.35">
      <c r="B22"/>
      <c r="C22"/>
      <c r="D22"/>
      <c r="E22"/>
    </row>
    <row r="23" spans="2:5" ht="12.75" x14ac:dyDescent="0.35">
      <c r="B23"/>
      <c r="C23"/>
      <c r="D23"/>
      <c r="E23"/>
    </row>
    <row r="24" spans="2:5" ht="15.75" customHeight="1" x14ac:dyDescent="0.35">
      <c r="B24"/>
      <c r="C24"/>
      <c r="D24"/>
      <c r="E24"/>
    </row>
    <row r="25" spans="2:5" ht="15.75" customHeight="1" x14ac:dyDescent="0.35">
      <c r="B25"/>
      <c r="C25"/>
      <c r="D25"/>
      <c r="E25"/>
    </row>
    <row r="26" spans="2:5" ht="15.75" customHeight="1" x14ac:dyDescent="0.35">
      <c r="B26"/>
      <c r="C26"/>
      <c r="D26"/>
      <c r="E26"/>
    </row>
    <row r="27" spans="2:5" ht="15.75" customHeight="1" x14ac:dyDescent="0.35">
      <c r="B27"/>
      <c r="C27"/>
      <c r="D27"/>
      <c r="E27"/>
    </row>
    <row r="28" spans="2:5" ht="15.75" customHeight="1" x14ac:dyDescent="0.35">
      <c r="B28"/>
      <c r="C28"/>
      <c r="D28"/>
      <c r="E28"/>
    </row>
    <row r="29" spans="2:5" ht="15.75" customHeight="1" x14ac:dyDescent="0.35">
      <c r="B29"/>
      <c r="C29"/>
      <c r="D29"/>
      <c r="E29"/>
    </row>
    <row r="30" spans="2:5" ht="15.75" customHeight="1" x14ac:dyDescent="0.35">
      <c r="B30"/>
      <c r="C30"/>
      <c r="D30"/>
      <c r="E30"/>
    </row>
    <row r="31" spans="2:5" ht="15.75" customHeight="1" x14ac:dyDescent="0.35">
      <c r="B31"/>
      <c r="C31"/>
      <c r="D31"/>
      <c r="E31"/>
    </row>
    <row r="32" spans="2:5" ht="15.75" customHeight="1" x14ac:dyDescent="0.35">
      <c r="B32"/>
      <c r="C32"/>
      <c r="D32"/>
      <c r="E32"/>
    </row>
    <row r="33" spans="2:5" ht="15.75" customHeight="1" x14ac:dyDescent="0.35">
      <c r="B33"/>
      <c r="C33"/>
      <c r="D33"/>
      <c r="E33"/>
    </row>
    <row r="34" spans="2:5" ht="15.75" customHeight="1" x14ac:dyDescent="0.35">
      <c r="B34"/>
      <c r="C34"/>
      <c r="D34"/>
      <c r="E34"/>
    </row>
    <row r="35" spans="2:5" ht="15.75" customHeight="1" x14ac:dyDescent="0.35">
      <c r="B35"/>
      <c r="C35"/>
      <c r="D35"/>
      <c r="E35"/>
    </row>
    <row r="36" spans="2:5" ht="15.75" customHeight="1" x14ac:dyDescent="0.35">
      <c r="B36"/>
      <c r="C36"/>
      <c r="D36"/>
      <c r="E36"/>
    </row>
    <row r="37" spans="2:5" ht="15.75" customHeight="1" x14ac:dyDescent="0.35">
      <c r="B37"/>
      <c r="C37"/>
      <c r="D37"/>
      <c r="E37"/>
    </row>
    <row r="38" spans="2:5" ht="15.75" customHeight="1" x14ac:dyDescent="0.35">
      <c r="B38"/>
      <c r="C38"/>
      <c r="D38"/>
      <c r="E38"/>
    </row>
    <row r="39" spans="2:5" ht="15.75" customHeight="1" x14ac:dyDescent="0.35">
      <c r="B39"/>
      <c r="C39"/>
      <c r="D39"/>
      <c r="E39"/>
    </row>
    <row r="40" spans="2:5" ht="15.75" customHeight="1" x14ac:dyDescent="0.35">
      <c r="B40"/>
      <c r="C40"/>
      <c r="D40"/>
      <c r="E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2:GN51"/>
  <sheetViews>
    <sheetView showGridLines="0" workbookViewId="0">
      <selection activeCell="B10" sqref="B10"/>
    </sheetView>
  </sheetViews>
  <sheetFormatPr defaultColWidth="14.265625" defaultRowHeight="15.75" customHeight="1" x14ac:dyDescent="0.35"/>
  <cols>
    <col min="1" max="1" width="4.265625" style="17" customWidth="1"/>
    <col min="2" max="3" width="25.86328125" style="17" customWidth="1"/>
    <col min="4" max="4" width="25.1328125" style="17" customWidth="1"/>
    <col min="5" max="16384" width="14.265625" style="17"/>
  </cols>
  <sheetData>
    <row r="2" spans="2:196" ht="20.65" x14ac:dyDescent="0.6">
      <c r="B2" s="26" t="s">
        <v>202</v>
      </c>
    </row>
    <row r="3" spans="2:196" ht="12.75" x14ac:dyDescent="0.35">
      <c r="B3" s="22" t="s">
        <v>163</v>
      </c>
    </row>
    <row r="5" spans="2:196" ht="17.25" x14ac:dyDescent="0.45">
      <c r="B5" s="201" t="s">
        <v>98</v>
      </c>
      <c r="C5" s="202" t="s">
        <v>105</v>
      </c>
      <c r="D5" s="28" t="s">
        <v>170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</row>
    <row r="6" spans="2:196" ht="15.75" customHeight="1" x14ac:dyDescent="0.45">
      <c r="B6" s="201" t="s">
        <v>100</v>
      </c>
      <c r="C6" s="203" t="s">
        <v>167</v>
      </c>
      <c r="D6" s="28" t="s">
        <v>171</v>
      </c>
    </row>
    <row r="7" spans="2:196" ht="15.75" customHeight="1" x14ac:dyDescent="0.45">
      <c r="B7" s="201" t="s">
        <v>102</v>
      </c>
      <c r="C7" s="202" t="s">
        <v>42</v>
      </c>
      <c r="D7" s="28" t="s">
        <v>178</v>
      </c>
    </row>
    <row r="9" spans="2:196" ht="15.75" customHeight="1" x14ac:dyDescent="0.35">
      <c r="B9" s="206" t="s">
        <v>173</v>
      </c>
      <c r="C9" s="207" t="s">
        <v>9</v>
      </c>
      <c r="D9" s="207" t="s">
        <v>424</v>
      </c>
      <c r="E9" s="202" t="s">
        <v>174</v>
      </c>
    </row>
    <row r="10" spans="2:196" ht="15.75" customHeight="1" x14ac:dyDescent="0.45">
      <c r="B10"/>
      <c r="C10"/>
      <c r="D10"/>
      <c r="E10"/>
      <c r="F10" s="28" t="s">
        <v>175</v>
      </c>
    </row>
    <row r="11" spans="2:196" ht="15.75" customHeight="1" x14ac:dyDescent="0.45">
      <c r="B11"/>
      <c r="C11"/>
      <c r="D11"/>
      <c r="E11"/>
      <c r="F11" s="28" t="s">
        <v>176</v>
      </c>
    </row>
    <row r="12" spans="2:196" ht="15.75" customHeight="1" x14ac:dyDescent="0.35">
      <c r="B12"/>
      <c r="C12"/>
      <c r="D12"/>
      <c r="E12"/>
    </row>
    <row r="13" spans="2:196" ht="15.75" customHeight="1" x14ac:dyDescent="0.35">
      <c r="B13"/>
      <c r="C13"/>
      <c r="D13"/>
      <c r="E13"/>
    </row>
    <row r="14" spans="2:196" ht="15.75" customHeight="1" x14ac:dyDescent="0.35">
      <c r="B14"/>
      <c r="C14"/>
      <c r="D14"/>
      <c r="E14"/>
    </row>
    <row r="15" spans="2:196" ht="15.75" customHeight="1" x14ac:dyDescent="0.35">
      <c r="B15"/>
      <c r="C15"/>
      <c r="D15"/>
      <c r="E15"/>
    </row>
    <row r="16" spans="2:196" ht="15.75" customHeight="1" x14ac:dyDescent="0.35">
      <c r="B16"/>
      <c r="C16"/>
      <c r="D16"/>
      <c r="E16"/>
    </row>
    <row r="17" spans="2:5" ht="15.75" customHeight="1" x14ac:dyDescent="0.35">
      <c r="B17"/>
      <c r="C17"/>
      <c r="D17"/>
      <c r="E17"/>
    </row>
    <row r="18" spans="2:5" ht="15.75" customHeight="1" x14ac:dyDescent="0.35">
      <c r="B18"/>
      <c r="C18"/>
      <c r="D18"/>
      <c r="E18"/>
    </row>
    <row r="19" spans="2:5" ht="15.75" customHeight="1" x14ac:dyDescent="0.35">
      <c r="B19"/>
      <c r="C19"/>
      <c r="D19"/>
      <c r="E19"/>
    </row>
    <row r="20" spans="2:5" ht="12.75" x14ac:dyDescent="0.35">
      <c r="B20"/>
      <c r="C20"/>
      <c r="D20"/>
      <c r="E20"/>
    </row>
    <row r="21" spans="2:5" ht="12.75" x14ac:dyDescent="0.35">
      <c r="B21"/>
      <c r="C21"/>
      <c r="D21"/>
      <c r="E21"/>
    </row>
    <row r="22" spans="2:5" ht="12.75" x14ac:dyDescent="0.35">
      <c r="B22"/>
      <c r="C22"/>
      <c r="D22"/>
      <c r="E22"/>
    </row>
    <row r="23" spans="2:5" ht="12.75" x14ac:dyDescent="0.35">
      <c r="B23"/>
      <c r="C23"/>
      <c r="D23"/>
      <c r="E23"/>
    </row>
    <row r="24" spans="2:5" ht="15.75" customHeight="1" x14ac:dyDescent="0.35">
      <c r="B24"/>
      <c r="C24"/>
      <c r="D24"/>
      <c r="E24"/>
    </row>
    <row r="25" spans="2:5" ht="15.75" customHeight="1" x14ac:dyDescent="0.35">
      <c r="B25"/>
      <c r="C25"/>
      <c r="D25"/>
      <c r="E25"/>
    </row>
    <row r="26" spans="2:5" ht="15.75" customHeight="1" x14ac:dyDescent="0.35">
      <c r="B26"/>
      <c r="C26"/>
      <c r="D26"/>
      <c r="E26"/>
    </row>
    <row r="27" spans="2:5" ht="15.75" customHeight="1" x14ac:dyDescent="0.35">
      <c r="B27"/>
      <c r="C27"/>
      <c r="D27"/>
      <c r="E27"/>
    </row>
    <row r="28" spans="2:5" ht="15.75" customHeight="1" x14ac:dyDescent="0.35">
      <c r="B28"/>
      <c r="C28"/>
      <c r="D28"/>
      <c r="E28"/>
    </row>
    <row r="29" spans="2:5" ht="15.75" customHeight="1" x14ac:dyDescent="0.35">
      <c r="B29"/>
      <c r="C29"/>
      <c r="D29"/>
      <c r="E29"/>
    </row>
    <row r="30" spans="2:5" ht="15.75" customHeight="1" x14ac:dyDescent="0.35">
      <c r="B30"/>
      <c r="C30"/>
      <c r="D30"/>
      <c r="E30"/>
    </row>
    <row r="31" spans="2:5" ht="15.75" customHeight="1" x14ac:dyDescent="0.35">
      <c r="B31"/>
      <c r="C31"/>
      <c r="D31"/>
      <c r="E31"/>
    </row>
    <row r="32" spans="2:5" ht="15.75" customHeight="1" x14ac:dyDescent="0.35">
      <c r="B32"/>
      <c r="C32"/>
      <c r="D32"/>
      <c r="E32"/>
    </row>
    <row r="33" spans="2:5" ht="15.75" customHeight="1" x14ac:dyDescent="0.35">
      <c r="B33"/>
      <c r="C33"/>
      <c r="D33"/>
      <c r="E33"/>
    </row>
    <row r="34" spans="2:5" ht="15.75" customHeight="1" x14ac:dyDescent="0.35">
      <c r="B34"/>
      <c r="C34"/>
      <c r="D34"/>
      <c r="E34"/>
    </row>
    <row r="35" spans="2:5" ht="15.75" customHeight="1" x14ac:dyDescent="0.35">
      <c r="B35"/>
      <c r="C35"/>
      <c r="D35"/>
      <c r="E35"/>
    </row>
    <row r="36" spans="2:5" ht="15.75" customHeight="1" x14ac:dyDescent="0.35">
      <c r="B36"/>
      <c r="C36"/>
      <c r="D36"/>
      <c r="E36"/>
    </row>
    <row r="37" spans="2:5" ht="15.75" customHeight="1" x14ac:dyDescent="0.35">
      <c r="B37"/>
      <c r="C37"/>
      <c r="D37"/>
      <c r="E37"/>
    </row>
    <row r="38" spans="2:5" ht="15.75" customHeight="1" x14ac:dyDescent="0.35">
      <c r="B38"/>
      <c r="C38"/>
      <c r="D38"/>
      <c r="E38"/>
    </row>
    <row r="39" spans="2:5" ht="15.75" customHeight="1" x14ac:dyDescent="0.35">
      <c r="B39"/>
      <c r="C39"/>
      <c r="D39"/>
      <c r="E39"/>
    </row>
    <row r="40" spans="2:5" ht="15.75" customHeight="1" x14ac:dyDescent="0.35">
      <c r="B40"/>
      <c r="C40"/>
      <c r="D40"/>
      <c r="E40"/>
    </row>
    <row r="41" spans="2:5" ht="15.75" customHeight="1" x14ac:dyDescent="0.35">
      <c r="B41"/>
      <c r="C41"/>
      <c r="D41"/>
      <c r="E41"/>
    </row>
    <row r="42" spans="2:5" ht="15.75" customHeight="1" x14ac:dyDescent="0.35">
      <c r="B42"/>
      <c r="C42"/>
      <c r="D42"/>
      <c r="E42"/>
    </row>
    <row r="43" spans="2:5" ht="15.75" customHeight="1" x14ac:dyDescent="0.35">
      <c r="B43"/>
      <c r="C43"/>
      <c r="D43"/>
      <c r="E43"/>
    </row>
    <row r="44" spans="2:5" ht="15.75" customHeight="1" x14ac:dyDescent="0.35">
      <c r="B44"/>
      <c r="C44"/>
      <c r="D44"/>
      <c r="E44"/>
    </row>
    <row r="45" spans="2:5" ht="15.75" customHeight="1" x14ac:dyDescent="0.35">
      <c r="B45"/>
      <c r="C45"/>
      <c r="D45"/>
      <c r="E45"/>
    </row>
    <row r="46" spans="2:5" ht="15.75" customHeight="1" x14ac:dyDescent="0.35">
      <c r="B46"/>
      <c r="C46"/>
      <c r="D46"/>
      <c r="E46"/>
    </row>
    <row r="47" spans="2:5" ht="15.75" customHeight="1" x14ac:dyDescent="0.35">
      <c r="B47"/>
      <c r="C47"/>
      <c r="D47"/>
      <c r="E47"/>
    </row>
    <row r="48" spans="2:5" ht="15.75" customHeight="1" x14ac:dyDescent="0.35">
      <c r="B48"/>
      <c r="C48"/>
      <c r="D48"/>
      <c r="E48"/>
    </row>
    <row r="49" spans="2:5" ht="15.75" customHeight="1" x14ac:dyDescent="0.35">
      <c r="B49"/>
      <c r="C49"/>
      <c r="D49"/>
      <c r="E49"/>
    </row>
    <row r="50" spans="2:5" ht="15.75" customHeight="1" x14ac:dyDescent="0.35">
      <c r="B50"/>
      <c r="C50"/>
      <c r="D50"/>
      <c r="E50"/>
    </row>
    <row r="51" spans="2:5" ht="15.75" customHeight="1" x14ac:dyDescent="0.35">
      <c r="B51"/>
      <c r="C51"/>
      <c r="D51"/>
      <c r="E5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Information</vt:lpstr>
      <vt:lpstr>Parts Template</vt:lpstr>
      <vt:lpstr>ORDERS</vt:lpstr>
      <vt:lpstr>FASTENERS</vt:lpstr>
      <vt:lpstr>Team Expenditure</vt:lpstr>
      <vt:lpstr>Purchases</vt:lpstr>
      <vt:lpstr>Mr Noy</vt:lpstr>
      <vt:lpstr>Andrew</vt:lpstr>
      <vt:lpstr>Steven</vt:lpstr>
      <vt:lpstr>Tristan</vt:lpstr>
      <vt:lpstr>Input 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Feros</cp:lastModifiedBy>
  <cp:revision/>
  <dcterms:created xsi:type="dcterms:W3CDTF">2016-05-19T02:52:48Z</dcterms:created>
  <dcterms:modified xsi:type="dcterms:W3CDTF">2018-03-08T11:31:59Z</dcterms:modified>
  <cp:category/>
  <cp:contentStatus/>
</cp:coreProperties>
</file>